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mc:AlternateContent xmlns:mc="http://schemas.openxmlformats.org/markup-compatibility/2006">
    <mc:Choice Requires="x15">
      <x15ac:absPath xmlns:x15ac="http://schemas.microsoft.com/office/spreadsheetml/2010/11/ac" url="\\172.20.7.20\disk\03 課：地域生活支援班\013 就労関係\02 平均工賃調査\R6(R5年度実績)\01_事業所照会\HP\"/>
    </mc:Choice>
  </mc:AlternateContent>
  <bookViews>
    <workbookView xWindow="0" yWindow="0" windowWidth="28800" windowHeight="12210"/>
  </bookViews>
  <sheets>
    <sheet name="工賃(賃金)実績報告書(Ｂ型事業所用)" sheetId="85" r:id="rId1"/>
    <sheet name="【記載例】" sheetId="84" r:id="rId2"/>
    <sheet name="QK_" sheetId="81" state="hidden" r:id="rId3"/>
  </sheets>
  <definedNames>
    <definedName name="_xlnm._FilterDatabase" localSheetId="1" hidden="1">【記載例】!#REF!</definedName>
    <definedName name="_xlnm._FilterDatabase" localSheetId="2" hidden="1">QK_!$A$1:$Q$395</definedName>
    <definedName name="_xlnm._FilterDatabase" localSheetId="0" hidden="1">'工賃(賃金)実績報告書(Ｂ型事業所用)'!#REF!</definedName>
    <definedName name="_xlnm.Print_Area" localSheetId="1">【記載例】!$A$1:$AT$104</definedName>
    <definedName name="_xlnm.Print_Area" localSheetId="2">QK_!$C$1:$I$292</definedName>
    <definedName name="_xlnm.Print_Area" localSheetId="0">'工賃(賃金)実績報告書(Ｂ型事業所用)'!$A$2:$AT$106</definedName>
    <definedName name="QK_Excel出力_体制加算データ_指定">QK_!$A$1:$Q$292</definedName>
    <definedName name="QW_事業所一覧">#REF!</definedName>
  </definedNames>
  <calcPr calcId="162913"/>
</workbook>
</file>

<file path=xl/calcChain.xml><?xml version="1.0" encoding="utf-8"?>
<calcChain xmlns="http://schemas.openxmlformats.org/spreadsheetml/2006/main">
  <c r="Q9" i="85" l="1"/>
  <c r="E7" i="85"/>
  <c r="E8" i="85"/>
  <c r="AR58" i="85"/>
  <c r="AG9" i="85"/>
  <c r="K9" i="85" l="1"/>
  <c r="AQ63" i="85" l="1"/>
  <c r="Q49" i="84" l="1"/>
  <c r="AW50" i="84"/>
  <c r="AS58" i="84"/>
  <c r="AS59" i="84"/>
  <c r="AS60" i="84"/>
  <c r="AS61" i="84"/>
  <c r="AS62" i="84"/>
  <c r="AS63" i="84"/>
  <c r="AS64" i="84"/>
  <c r="AS65" i="84"/>
  <c r="AS66" i="84"/>
  <c r="AS67" i="84"/>
  <c r="AS68" i="84"/>
  <c r="AS69" i="84"/>
  <c r="AS70" i="84"/>
  <c r="AS71" i="84"/>
  <c r="AS72" i="84"/>
  <c r="AS73" i="84"/>
  <c r="AS74" i="84"/>
  <c r="AS75" i="84"/>
  <c r="AS76" i="84"/>
  <c r="AS77" i="84"/>
  <c r="AS78" i="84"/>
  <c r="AS79" i="84"/>
  <c r="AS80" i="84"/>
  <c r="AS81" i="84"/>
  <c r="AS82" i="84"/>
  <c r="AS57" i="84"/>
  <c r="AS56" i="84"/>
  <c r="BW1" i="85" l="1"/>
  <c r="BV1" i="85"/>
  <c r="BU1" i="85"/>
  <c r="BT1" i="85"/>
  <c r="BS1" i="85"/>
  <c r="BR1" i="85"/>
  <c r="AX1" i="85"/>
  <c r="BL1" i="85"/>
  <c r="BK1" i="85"/>
  <c r="BJ1" i="85"/>
  <c r="BI1" i="85"/>
  <c r="BH1" i="85"/>
  <c r="BG1" i="85"/>
  <c r="BF1" i="85"/>
  <c r="BE1" i="85"/>
  <c r="BD1" i="85"/>
  <c r="BC1" i="85"/>
  <c r="BB1" i="85"/>
  <c r="BA1" i="85"/>
  <c r="AZ1" i="85"/>
  <c r="AY1" i="85"/>
  <c r="AW1" i="85"/>
  <c r="AV1" i="85"/>
  <c r="AU1" i="85"/>
  <c r="AT1" i="85"/>
  <c r="AS1" i="85"/>
  <c r="AR1" i="85"/>
  <c r="AQ1" i="85"/>
  <c r="AP1" i="85"/>
  <c r="AO1" i="85"/>
  <c r="AN1" i="85"/>
  <c r="AM1" i="85"/>
  <c r="AL1" i="85"/>
  <c r="AK1" i="85"/>
  <c r="AJ1" i="85"/>
  <c r="AI1" i="85"/>
  <c r="AH1" i="85"/>
  <c r="AG1" i="85"/>
  <c r="AF1" i="85"/>
  <c r="AE1" i="85"/>
  <c r="AD1" i="85"/>
  <c r="AC1" i="85"/>
  <c r="AB1" i="85"/>
  <c r="AA1" i="85"/>
  <c r="Z1" i="85"/>
  <c r="Y1" i="85"/>
  <c r="X1" i="85"/>
  <c r="W1" i="85"/>
  <c r="V1" i="85"/>
  <c r="U1" i="85"/>
  <c r="T1" i="85"/>
  <c r="S1" i="85"/>
  <c r="Q1" i="85"/>
  <c r="P1" i="85"/>
  <c r="O1" i="85"/>
  <c r="M1" i="85"/>
  <c r="L1" i="85"/>
  <c r="K1" i="85"/>
  <c r="J1" i="85"/>
  <c r="H1" i="85"/>
  <c r="G1" i="85"/>
  <c r="F1" i="85"/>
  <c r="E1" i="85"/>
  <c r="B1" i="85"/>
  <c r="A1" i="85"/>
  <c r="J47" i="85" l="1"/>
  <c r="M47" i="85" s="1"/>
  <c r="D1" i="85"/>
  <c r="C1" i="85"/>
  <c r="I1" i="85"/>
  <c r="AF8" i="84"/>
  <c r="L47" i="85" l="1"/>
  <c r="AI13" i="84"/>
  <c r="J46" i="84" l="1"/>
  <c r="L46" i="84" s="1"/>
  <c r="AO98" i="85"/>
  <c r="AN98" i="85"/>
  <c r="AM98" i="85"/>
  <c r="AL98" i="85"/>
  <c r="AK98" i="85"/>
  <c r="AJ98" i="85"/>
  <c r="AI98" i="85"/>
  <c r="AH98" i="85"/>
  <c r="AG98" i="85"/>
  <c r="AF98" i="85"/>
  <c r="AE98" i="85"/>
  <c r="AD98" i="85"/>
  <c r="AC98" i="85"/>
  <c r="AB98" i="85"/>
  <c r="AA98" i="85"/>
  <c r="Z98" i="85"/>
  <c r="Y98" i="85"/>
  <c r="X98" i="85"/>
  <c r="W98" i="85"/>
  <c r="V98" i="85"/>
  <c r="U98" i="85"/>
  <c r="T98" i="85"/>
  <c r="S98" i="85"/>
  <c r="R98" i="85"/>
  <c r="Q98" i="85"/>
  <c r="P98" i="85"/>
  <c r="O98" i="85"/>
  <c r="N98" i="85"/>
  <c r="M98" i="85"/>
  <c r="L98" i="85"/>
  <c r="K98" i="85"/>
  <c r="J98" i="85"/>
  <c r="I98" i="85"/>
  <c r="H98" i="85"/>
  <c r="G98" i="85"/>
  <c r="F98" i="85"/>
  <c r="E98" i="85"/>
  <c r="BL97" i="85"/>
  <c r="BK97" i="85"/>
  <c r="BJ97" i="85"/>
  <c r="BI97" i="85"/>
  <c r="BH97" i="85"/>
  <c r="BG97" i="85"/>
  <c r="BF97" i="85"/>
  <c r="BE97" i="85"/>
  <c r="BD97" i="85"/>
  <c r="BC97" i="85"/>
  <c r="BB97" i="85"/>
  <c r="BA97" i="85"/>
  <c r="AR97" i="85"/>
  <c r="AQ97" i="85"/>
  <c r="AP97" i="85"/>
  <c r="BL96" i="85"/>
  <c r="BK96" i="85"/>
  <c r="BJ96" i="85"/>
  <c r="BI96" i="85"/>
  <c r="BH96" i="85"/>
  <c r="BG96" i="85"/>
  <c r="BF96" i="85"/>
  <c r="BE96" i="85"/>
  <c r="BD96" i="85"/>
  <c r="BC96" i="85"/>
  <c r="BB96" i="85"/>
  <c r="BA96" i="85"/>
  <c r="AR96" i="85"/>
  <c r="AQ96" i="85"/>
  <c r="AP96" i="85"/>
  <c r="BL95" i="85"/>
  <c r="BK95" i="85"/>
  <c r="BJ95" i="85"/>
  <c r="BI95" i="85"/>
  <c r="BH95" i="85"/>
  <c r="BG95" i="85"/>
  <c r="BF95" i="85"/>
  <c r="BE95" i="85"/>
  <c r="BD95" i="85"/>
  <c r="BC95" i="85"/>
  <c r="BB95" i="85"/>
  <c r="BA95" i="85"/>
  <c r="AR95" i="85"/>
  <c r="AQ95" i="85"/>
  <c r="AP95" i="85"/>
  <c r="BL94" i="85"/>
  <c r="BK94" i="85"/>
  <c r="BJ94" i="85"/>
  <c r="BI94" i="85"/>
  <c r="BH94" i="85"/>
  <c r="BG94" i="85"/>
  <c r="BF94" i="85"/>
  <c r="BE94" i="85"/>
  <c r="BD94" i="85"/>
  <c r="BC94" i="85"/>
  <c r="BB94" i="85"/>
  <c r="BA94" i="85"/>
  <c r="AR94" i="85"/>
  <c r="AQ94" i="85"/>
  <c r="AP94" i="85"/>
  <c r="B94" i="85"/>
  <c r="B95" i="85" s="1"/>
  <c r="B96" i="85" s="1"/>
  <c r="B97" i="85" s="1"/>
  <c r="BL93" i="85"/>
  <c r="BK93" i="85"/>
  <c r="BJ93" i="85"/>
  <c r="BI93" i="85"/>
  <c r="BH93" i="85"/>
  <c r="BG93" i="85"/>
  <c r="BF93" i="85"/>
  <c r="BE93" i="85"/>
  <c r="BD93" i="85"/>
  <c r="BC93" i="85"/>
  <c r="BB93" i="85"/>
  <c r="BA93" i="85"/>
  <c r="AR93" i="85"/>
  <c r="AQ93" i="85"/>
  <c r="AP93" i="85"/>
  <c r="BL92" i="85"/>
  <c r="BK92" i="85"/>
  <c r="BJ92" i="85"/>
  <c r="BI92" i="85"/>
  <c r="BH92" i="85"/>
  <c r="BG92" i="85"/>
  <c r="BF92" i="85"/>
  <c r="BE92" i="85"/>
  <c r="BD92" i="85"/>
  <c r="BC92" i="85"/>
  <c r="BB92" i="85"/>
  <c r="BA92" i="85"/>
  <c r="AR92" i="85"/>
  <c r="AQ92" i="85"/>
  <c r="AP92" i="85"/>
  <c r="BL91" i="85"/>
  <c r="BK91" i="85"/>
  <c r="BJ91" i="85"/>
  <c r="BI91" i="85"/>
  <c r="BH91" i="85"/>
  <c r="BG91" i="85"/>
  <c r="BF91" i="85"/>
  <c r="BE91" i="85"/>
  <c r="BD91" i="85"/>
  <c r="BC91" i="85"/>
  <c r="BB91" i="85"/>
  <c r="BA91" i="85"/>
  <c r="AR91" i="85"/>
  <c r="AQ91" i="85"/>
  <c r="AP91" i="85"/>
  <c r="BL90" i="85"/>
  <c r="BK90" i="85"/>
  <c r="BJ90" i="85"/>
  <c r="BI90" i="85"/>
  <c r="BH90" i="85"/>
  <c r="BG90" i="85"/>
  <c r="BF90" i="85"/>
  <c r="BE90" i="85"/>
  <c r="BD90" i="85"/>
  <c r="BC90" i="85"/>
  <c r="BB90" i="85"/>
  <c r="BA90" i="85"/>
  <c r="AR90" i="85"/>
  <c r="AQ90" i="85"/>
  <c r="AP90" i="85"/>
  <c r="B90" i="85"/>
  <c r="B91" i="85" s="1"/>
  <c r="B92" i="85" s="1"/>
  <c r="BL89" i="85"/>
  <c r="BK89" i="85"/>
  <c r="BJ89" i="85"/>
  <c r="BI89" i="85"/>
  <c r="BH89" i="85"/>
  <c r="BG89" i="85"/>
  <c r="BF89" i="85"/>
  <c r="BE89" i="85"/>
  <c r="BD89" i="85"/>
  <c r="BC89" i="85"/>
  <c r="BB89" i="85"/>
  <c r="BA89" i="85"/>
  <c r="AR89" i="85"/>
  <c r="AQ89" i="85"/>
  <c r="AP89" i="85"/>
  <c r="BL88" i="85"/>
  <c r="BK88" i="85"/>
  <c r="BJ88" i="85"/>
  <c r="BI88" i="85"/>
  <c r="BH88" i="85"/>
  <c r="BG88" i="85"/>
  <c r="BF88" i="85"/>
  <c r="BE88" i="85"/>
  <c r="BD88" i="85"/>
  <c r="BC88" i="85"/>
  <c r="BB88" i="85"/>
  <c r="BA88" i="85"/>
  <c r="AR88" i="85"/>
  <c r="AQ88" i="85"/>
  <c r="AP88" i="85"/>
  <c r="BL87" i="85"/>
  <c r="BK87" i="85"/>
  <c r="BJ87" i="85"/>
  <c r="BI87" i="85"/>
  <c r="BH87" i="85"/>
  <c r="BG87" i="85"/>
  <c r="BF87" i="85"/>
  <c r="BE87" i="85"/>
  <c r="BD87" i="85"/>
  <c r="BC87" i="85"/>
  <c r="BB87" i="85"/>
  <c r="BA87" i="85"/>
  <c r="AR87" i="85"/>
  <c r="AQ87" i="85"/>
  <c r="AP87" i="85"/>
  <c r="BL86" i="85"/>
  <c r="BK86" i="85"/>
  <c r="BJ86" i="85"/>
  <c r="BI86" i="85"/>
  <c r="BH86" i="85"/>
  <c r="BG86" i="85"/>
  <c r="BF86" i="85"/>
  <c r="BE86" i="85"/>
  <c r="BD86" i="85"/>
  <c r="BC86" i="85"/>
  <c r="BB86" i="85"/>
  <c r="BA86" i="85"/>
  <c r="AR86" i="85"/>
  <c r="AQ86" i="85"/>
  <c r="AP86" i="85"/>
  <c r="BL85" i="85"/>
  <c r="BK85" i="85"/>
  <c r="BJ85" i="85"/>
  <c r="BI85" i="85"/>
  <c r="BH85" i="85"/>
  <c r="BG85" i="85"/>
  <c r="BF85" i="85"/>
  <c r="BE85" i="85"/>
  <c r="BD85" i="85"/>
  <c r="BC85" i="85"/>
  <c r="BB85" i="85"/>
  <c r="BA85" i="85"/>
  <c r="AR85" i="85"/>
  <c r="AQ85" i="85"/>
  <c r="AP85" i="85"/>
  <c r="BL84" i="85"/>
  <c r="BK84" i="85"/>
  <c r="BJ84" i="85"/>
  <c r="BI84" i="85"/>
  <c r="BH84" i="85"/>
  <c r="BG84" i="85"/>
  <c r="BF84" i="85"/>
  <c r="BE84" i="85"/>
  <c r="BD84" i="85"/>
  <c r="BC84" i="85"/>
  <c r="BB84" i="85"/>
  <c r="BA84" i="85"/>
  <c r="AR84" i="85"/>
  <c r="AQ84" i="85"/>
  <c r="AP84" i="85"/>
  <c r="BL83" i="85"/>
  <c r="BK83" i="85"/>
  <c r="BJ83" i="85"/>
  <c r="BI83" i="85"/>
  <c r="BH83" i="85"/>
  <c r="BG83" i="85"/>
  <c r="BF83" i="85"/>
  <c r="BE83" i="85"/>
  <c r="BD83" i="85"/>
  <c r="BC83" i="85"/>
  <c r="BB83" i="85"/>
  <c r="BA83" i="85"/>
  <c r="AR83" i="85"/>
  <c r="AQ83" i="85"/>
  <c r="AP83" i="85"/>
  <c r="BL82" i="85"/>
  <c r="BK82" i="85"/>
  <c r="BJ82" i="85"/>
  <c r="BI82" i="85"/>
  <c r="BH82" i="85"/>
  <c r="BG82" i="85"/>
  <c r="BF82" i="85"/>
  <c r="BE82" i="85"/>
  <c r="BD82" i="85"/>
  <c r="BC82" i="85"/>
  <c r="BB82" i="85"/>
  <c r="BA82" i="85"/>
  <c r="AR82" i="85"/>
  <c r="AQ82" i="85"/>
  <c r="AP82" i="85"/>
  <c r="BL81" i="85"/>
  <c r="BK81" i="85"/>
  <c r="BJ81" i="85"/>
  <c r="BI81" i="85"/>
  <c r="BH81" i="85"/>
  <c r="BG81" i="85"/>
  <c r="BF81" i="85"/>
  <c r="BE81" i="85"/>
  <c r="BD81" i="85"/>
  <c r="BC81" i="85"/>
  <c r="BB81" i="85"/>
  <c r="BA81" i="85"/>
  <c r="AR81" i="85"/>
  <c r="AQ81" i="85"/>
  <c r="AP81" i="85"/>
  <c r="BL80" i="85"/>
  <c r="BK80" i="85"/>
  <c r="BJ80" i="85"/>
  <c r="BI80" i="85"/>
  <c r="BH80" i="85"/>
  <c r="BG80" i="85"/>
  <c r="BF80" i="85"/>
  <c r="BE80" i="85"/>
  <c r="BD80" i="85"/>
  <c r="BC80" i="85"/>
  <c r="BB80" i="85"/>
  <c r="BA80" i="85"/>
  <c r="AR80" i="85"/>
  <c r="AQ80" i="85"/>
  <c r="AP80" i="85"/>
  <c r="BL79" i="85"/>
  <c r="BK79" i="85"/>
  <c r="BJ79" i="85"/>
  <c r="BI79" i="85"/>
  <c r="BH79" i="85"/>
  <c r="BG79" i="85"/>
  <c r="BF79" i="85"/>
  <c r="BE79" i="85"/>
  <c r="BD79" i="85"/>
  <c r="BC79" i="85"/>
  <c r="BB79" i="85"/>
  <c r="BA79" i="85"/>
  <c r="AR79" i="85"/>
  <c r="AQ79" i="85"/>
  <c r="AP79" i="85"/>
  <c r="BL78" i="85"/>
  <c r="BK78" i="85"/>
  <c r="BJ78" i="85"/>
  <c r="BI78" i="85"/>
  <c r="BH78" i="85"/>
  <c r="BG78" i="85"/>
  <c r="BF78" i="85"/>
  <c r="BE78" i="85"/>
  <c r="BD78" i="85"/>
  <c r="BC78" i="85"/>
  <c r="BB78" i="85"/>
  <c r="BA78" i="85"/>
  <c r="AR78" i="85"/>
  <c r="AQ78" i="85"/>
  <c r="AP78" i="85"/>
  <c r="BL77" i="85"/>
  <c r="BK77" i="85"/>
  <c r="BJ77" i="85"/>
  <c r="BI77" i="85"/>
  <c r="BH77" i="85"/>
  <c r="BG77" i="85"/>
  <c r="BF77" i="85"/>
  <c r="BE77" i="85"/>
  <c r="BD77" i="85"/>
  <c r="BC77" i="85"/>
  <c r="BB77" i="85"/>
  <c r="BA77" i="85"/>
  <c r="AR77" i="85"/>
  <c r="AQ77" i="85"/>
  <c r="AP77" i="85"/>
  <c r="BL76" i="85"/>
  <c r="BK76" i="85"/>
  <c r="BJ76" i="85"/>
  <c r="BI76" i="85"/>
  <c r="BH76" i="85"/>
  <c r="BG76" i="85"/>
  <c r="BF76" i="85"/>
  <c r="BE76" i="85"/>
  <c r="BD76" i="85"/>
  <c r="BC76" i="85"/>
  <c r="BB76" i="85"/>
  <c r="BA76" i="85"/>
  <c r="AR76" i="85"/>
  <c r="AQ76" i="85"/>
  <c r="AP76" i="85"/>
  <c r="BL75" i="85"/>
  <c r="BK75" i="85"/>
  <c r="BJ75" i="85"/>
  <c r="BI75" i="85"/>
  <c r="BH75" i="85"/>
  <c r="BG75" i="85"/>
  <c r="BF75" i="85"/>
  <c r="BE75" i="85"/>
  <c r="BD75" i="85"/>
  <c r="BC75" i="85"/>
  <c r="BB75" i="85"/>
  <c r="BA75" i="85"/>
  <c r="AR75" i="85"/>
  <c r="AQ75" i="85"/>
  <c r="AP75" i="85"/>
  <c r="BL74" i="85"/>
  <c r="BK74" i="85"/>
  <c r="BJ74" i="85"/>
  <c r="BI74" i="85"/>
  <c r="BH74" i="85"/>
  <c r="BG74" i="85"/>
  <c r="BF74" i="85"/>
  <c r="BE74" i="85"/>
  <c r="BD74" i="85"/>
  <c r="BC74" i="85"/>
  <c r="BB74" i="85"/>
  <c r="BA74" i="85"/>
  <c r="AR74" i="85"/>
  <c r="AQ74" i="85"/>
  <c r="AP74" i="85"/>
  <c r="BL73" i="85"/>
  <c r="BK73" i="85"/>
  <c r="BJ73" i="85"/>
  <c r="BI73" i="85"/>
  <c r="BH73" i="85"/>
  <c r="BG73" i="85"/>
  <c r="BF73" i="85"/>
  <c r="BE73" i="85"/>
  <c r="BD73" i="85"/>
  <c r="BC73" i="85"/>
  <c r="BB73" i="85"/>
  <c r="BA73" i="85"/>
  <c r="AR73" i="85"/>
  <c r="AQ73" i="85"/>
  <c r="AP73" i="85"/>
  <c r="BL72" i="85"/>
  <c r="BK72" i="85"/>
  <c r="BJ72" i="85"/>
  <c r="BI72" i="85"/>
  <c r="BH72" i="85"/>
  <c r="BG72" i="85"/>
  <c r="BF72" i="85"/>
  <c r="BE72" i="85"/>
  <c r="BD72" i="85"/>
  <c r="BC72" i="85"/>
  <c r="BB72" i="85"/>
  <c r="BA72" i="85"/>
  <c r="AR72" i="85"/>
  <c r="AQ72" i="85"/>
  <c r="AP72" i="85"/>
  <c r="BL71" i="85"/>
  <c r="BK71" i="85"/>
  <c r="BJ71" i="85"/>
  <c r="BI71" i="85"/>
  <c r="BH71" i="85"/>
  <c r="BG71" i="85"/>
  <c r="BF71" i="85"/>
  <c r="BE71" i="85"/>
  <c r="BD71" i="85"/>
  <c r="BC71" i="85"/>
  <c r="BB71" i="85"/>
  <c r="BA71" i="85"/>
  <c r="AR71" i="85"/>
  <c r="AQ71" i="85"/>
  <c r="AP71" i="85"/>
  <c r="BL70" i="85"/>
  <c r="BK70" i="85"/>
  <c r="BJ70" i="85"/>
  <c r="BI70" i="85"/>
  <c r="BH70" i="85"/>
  <c r="BG70" i="85"/>
  <c r="BF70" i="85"/>
  <c r="BE70" i="85"/>
  <c r="BD70" i="85"/>
  <c r="BC70" i="85"/>
  <c r="BB70" i="85"/>
  <c r="BA70" i="85"/>
  <c r="AR70" i="85"/>
  <c r="AQ70" i="85"/>
  <c r="AP70" i="85"/>
  <c r="BL69" i="85"/>
  <c r="BK69" i="85"/>
  <c r="BJ69" i="85"/>
  <c r="BI69" i="85"/>
  <c r="BH69" i="85"/>
  <c r="BG69" i="85"/>
  <c r="BF69" i="85"/>
  <c r="BE69" i="85"/>
  <c r="BD69" i="85"/>
  <c r="BC69" i="85"/>
  <c r="BB69" i="85"/>
  <c r="BA69" i="85"/>
  <c r="AR69" i="85"/>
  <c r="AQ69" i="85"/>
  <c r="AP69" i="85"/>
  <c r="BL68" i="85"/>
  <c r="BK68" i="85"/>
  <c r="BJ68" i="85"/>
  <c r="BI68" i="85"/>
  <c r="BH68" i="85"/>
  <c r="BG68" i="85"/>
  <c r="BF68" i="85"/>
  <c r="BE68" i="85"/>
  <c r="BD68" i="85"/>
  <c r="BC68" i="85"/>
  <c r="BB68" i="85"/>
  <c r="BA68" i="85"/>
  <c r="AR68" i="85"/>
  <c r="AQ68" i="85"/>
  <c r="AP68" i="85"/>
  <c r="BL67" i="85"/>
  <c r="BK67" i="85"/>
  <c r="BJ67" i="85"/>
  <c r="BI67" i="85"/>
  <c r="BH67" i="85"/>
  <c r="BG67" i="85"/>
  <c r="BF67" i="85"/>
  <c r="BE67" i="85"/>
  <c r="BD67" i="85"/>
  <c r="BC67" i="85"/>
  <c r="BB67" i="85"/>
  <c r="BA67" i="85"/>
  <c r="AR67" i="85"/>
  <c r="AQ67" i="85"/>
  <c r="AP67" i="85"/>
  <c r="BL66" i="85"/>
  <c r="BK66" i="85"/>
  <c r="BJ66" i="85"/>
  <c r="BI66" i="85"/>
  <c r="BH66" i="85"/>
  <c r="BG66" i="85"/>
  <c r="BF66" i="85"/>
  <c r="BE66" i="85"/>
  <c r="BD66" i="85"/>
  <c r="BC66" i="85"/>
  <c r="BB66" i="85"/>
  <c r="BA66" i="85"/>
  <c r="AR66" i="85"/>
  <c r="AQ66" i="85"/>
  <c r="AP66" i="85"/>
  <c r="BL65" i="85"/>
  <c r="BK65" i="85"/>
  <c r="BJ65" i="85"/>
  <c r="BI65" i="85"/>
  <c r="BH65" i="85"/>
  <c r="BG65" i="85"/>
  <c r="BF65" i="85"/>
  <c r="BE65" i="85"/>
  <c r="BD65" i="85"/>
  <c r="BC65" i="85"/>
  <c r="BB65" i="85"/>
  <c r="BA65" i="85"/>
  <c r="AR65" i="85"/>
  <c r="AQ65" i="85"/>
  <c r="AP65" i="85"/>
  <c r="BL64" i="85"/>
  <c r="BK64" i="85"/>
  <c r="BJ64" i="85"/>
  <c r="BI64" i="85"/>
  <c r="BH64" i="85"/>
  <c r="BG64" i="85"/>
  <c r="BF64" i="85"/>
  <c r="BE64" i="85"/>
  <c r="BD64" i="85"/>
  <c r="BC64" i="85"/>
  <c r="BB64" i="85"/>
  <c r="BA64" i="85"/>
  <c r="AR64" i="85"/>
  <c r="AQ64" i="85"/>
  <c r="AP64" i="85"/>
  <c r="BL63" i="85"/>
  <c r="BK63" i="85"/>
  <c r="BJ63" i="85"/>
  <c r="BI63" i="85"/>
  <c r="BH63" i="85"/>
  <c r="BG63" i="85"/>
  <c r="BF63" i="85"/>
  <c r="BE63" i="85"/>
  <c r="BD63" i="85"/>
  <c r="BC63" i="85"/>
  <c r="BB63" i="85"/>
  <c r="BA63" i="85"/>
  <c r="AR63" i="85"/>
  <c r="AP63" i="85"/>
  <c r="BL62" i="85"/>
  <c r="BK62" i="85"/>
  <c r="BJ62" i="85"/>
  <c r="BI62" i="85"/>
  <c r="BH62" i="85"/>
  <c r="BG62" i="85"/>
  <c r="BF62" i="85"/>
  <c r="BE62" i="85"/>
  <c r="BD62" i="85"/>
  <c r="BC62" i="85"/>
  <c r="BB62" i="85"/>
  <c r="BA62" i="85"/>
  <c r="AR62" i="85"/>
  <c r="AQ62" i="85"/>
  <c r="AP62" i="85"/>
  <c r="BL61" i="85"/>
  <c r="BK61" i="85"/>
  <c r="BJ61" i="85"/>
  <c r="BI61" i="85"/>
  <c r="BH61" i="85"/>
  <c r="BG61" i="85"/>
  <c r="BF61" i="85"/>
  <c r="BE61" i="85"/>
  <c r="BD61" i="85"/>
  <c r="BC61" i="85"/>
  <c r="BB61" i="85"/>
  <c r="BA61" i="85"/>
  <c r="AR61" i="85"/>
  <c r="AQ61" i="85"/>
  <c r="AP61" i="85"/>
  <c r="BL60" i="85"/>
  <c r="BK60" i="85"/>
  <c r="BJ60" i="85"/>
  <c r="BI60" i="85"/>
  <c r="BH60" i="85"/>
  <c r="BG60" i="85"/>
  <c r="BF60" i="85"/>
  <c r="BE60" i="85"/>
  <c r="BD60" i="85"/>
  <c r="BC60" i="85"/>
  <c r="BB60" i="85"/>
  <c r="BA60" i="85"/>
  <c r="AR60" i="85"/>
  <c r="AQ60" i="85"/>
  <c r="AP60" i="85"/>
  <c r="BL59" i="85"/>
  <c r="BK59" i="85"/>
  <c r="BJ59" i="85"/>
  <c r="BI59" i="85"/>
  <c r="BH59" i="85"/>
  <c r="BG59" i="85"/>
  <c r="BF59" i="85"/>
  <c r="BE59" i="85"/>
  <c r="BD59" i="85"/>
  <c r="BC59" i="85"/>
  <c r="BB59" i="85"/>
  <c r="BA59" i="85"/>
  <c r="AR59" i="85"/>
  <c r="AQ59" i="85"/>
  <c r="AP59" i="85"/>
  <c r="BL58" i="85"/>
  <c r="BK58" i="85"/>
  <c r="BJ58" i="85"/>
  <c r="BI58" i="85"/>
  <c r="BH58" i="85"/>
  <c r="BG58" i="85"/>
  <c r="BF58" i="85"/>
  <c r="BE58" i="85"/>
  <c r="BD58" i="85"/>
  <c r="BC58" i="85"/>
  <c r="BB58" i="85"/>
  <c r="BA58" i="85"/>
  <c r="AQ58" i="85"/>
  <c r="AP58" i="85"/>
  <c r="AR19" i="85"/>
  <c r="R1" i="85" s="1"/>
  <c r="AI14" i="85"/>
  <c r="N1" i="85" s="1"/>
  <c r="AO96" i="84"/>
  <c r="AN96" i="84"/>
  <c r="AM96" i="84"/>
  <c r="AL96" i="84"/>
  <c r="AK96" i="84"/>
  <c r="AJ96" i="84"/>
  <c r="AI96" i="84"/>
  <c r="AH96" i="84"/>
  <c r="AG96" i="84"/>
  <c r="AF96" i="84"/>
  <c r="AE96" i="84"/>
  <c r="AD96" i="84"/>
  <c r="AC96" i="84"/>
  <c r="AB96" i="84"/>
  <c r="AA96" i="84"/>
  <c r="Z96" i="84"/>
  <c r="Y96" i="84"/>
  <c r="X96" i="84"/>
  <c r="W96" i="84"/>
  <c r="V96" i="84"/>
  <c r="U96" i="84"/>
  <c r="T96" i="84"/>
  <c r="S96" i="84"/>
  <c r="R96" i="84"/>
  <c r="Q96" i="84"/>
  <c r="P96" i="84"/>
  <c r="O96" i="84"/>
  <c r="N96" i="84"/>
  <c r="M96" i="84"/>
  <c r="L96" i="84"/>
  <c r="K96" i="84"/>
  <c r="J96" i="84"/>
  <c r="I96" i="84"/>
  <c r="H96" i="84"/>
  <c r="G96" i="84"/>
  <c r="F96" i="84"/>
  <c r="E96" i="84"/>
  <c r="BL95" i="84"/>
  <c r="BK95" i="84"/>
  <c r="BJ95" i="84"/>
  <c r="BI95" i="84"/>
  <c r="BH95" i="84"/>
  <c r="BG95" i="84"/>
  <c r="BF95" i="84"/>
  <c r="BE95" i="84"/>
  <c r="BD95" i="84"/>
  <c r="BC95" i="84"/>
  <c r="BB95" i="84"/>
  <c r="BA95" i="84"/>
  <c r="AR95" i="84"/>
  <c r="AQ95" i="84"/>
  <c r="AP95" i="84"/>
  <c r="BL94" i="84"/>
  <c r="BK94" i="84"/>
  <c r="BJ94" i="84"/>
  <c r="BI94" i="84"/>
  <c r="BH94" i="84"/>
  <c r="BG94" i="84"/>
  <c r="BF94" i="84"/>
  <c r="BE94" i="84"/>
  <c r="BD94" i="84"/>
  <c r="BC94" i="84"/>
  <c r="BB94" i="84"/>
  <c r="BA94" i="84"/>
  <c r="AR94" i="84"/>
  <c r="AQ94" i="84"/>
  <c r="AP94" i="84"/>
  <c r="BL93" i="84"/>
  <c r="BK93" i="84"/>
  <c r="BJ93" i="84"/>
  <c r="BI93" i="84"/>
  <c r="BH93" i="84"/>
  <c r="BG93" i="84"/>
  <c r="BF93" i="84"/>
  <c r="BE93" i="84"/>
  <c r="BD93" i="84"/>
  <c r="BC93" i="84"/>
  <c r="BB93" i="84"/>
  <c r="BA93" i="84"/>
  <c r="AR93" i="84"/>
  <c r="AQ93" i="84"/>
  <c r="AP93" i="84"/>
  <c r="BL92" i="84"/>
  <c r="BK92" i="84"/>
  <c r="BJ92" i="84"/>
  <c r="BI92" i="84"/>
  <c r="BH92" i="84"/>
  <c r="BG92" i="84"/>
  <c r="BF92" i="84"/>
  <c r="BE92" i="84"/>
  <c r="BD92" i="84"/>
  <c r="BC92" i="84"/>
  <c r="BB92" i="84"/>
  <c r="BA92" i="84"/>
  <c r="AR92" i="84"/>
  <c r="AQ92" i="84"/>
  <c r="AP92" i="84"/>
  <c r="B92" i="84"/>
  <c r="B93" i="84" s="1"/>
  <c r="B94" i="84" s="1"/>
  <c r="B95" i="84" s="1"/>
  <c r="BL91" i="84"/>
  <c r="BK91" i="84"/>
  <c r="BJ91" i="84"/>
  <c r="BI91" i="84"/>
  <c r="BH91" i="84"/>
  <c r="BG91" i="84"/>
  <c r="BF91" i="84"/>
  <c r="BE91" i="84"/>
  <c r="BD91" i="84"/>
  <c r="BC91" i="84"/>
  <c r="BB91" i="84"/>
  <c r="BA91" i="84"/>
  <c r="AR91" i="84"/>
  <c r="AQ91" i="84"/>
  <c r="AP91" i="84"/>
  <c r="BL90" i="84"/>
  <c r="BK90" i="84"/>
  <c r="BJ90" i="84"/>
  <c r="BI90" i="84"/>
  <c r="BH90" i="84"/>
  <c r="BG90" i="84"/>
  <c r="BF90" i="84"/>
  <c r="BE90" i="84"/>
  <c r="BD90" i="84"/>
  <c r="AS90" i="84" s="1"/>
  <c r="BC90" i="84"/>
  <c r="BB90" i="84"/>
  <c r="BA90" i="84"/>
  <c r="AR90" i="84"/>
  <c r="AQ90" i="84"/>
  <c r="AP90" i="84"/>
  <c r="BL89" i="84"/>
  <c r="BK89" i="84"/>
  <c r="BJ89" i="84"/>
  <c r="BI89" i="84"/>
  <c r="BH89" i="84"/>
  <c r="BG89" i="84"/>
  <c r="BF89" i="84"/>
  <c r="BE89" i="84"/>
  <c r="BD89" i="84"/>
  <c r="BC89" i="84"/>
  <c r="BB89" i="84"/>
  <c r="BA89" i="84"/>
  <c r="AR89" i="84"/>
  <c r="AQ89" i="84"/>
  <c r="AP89" i="84"/>
  <c r="BL88" i="84"/>
  <c r="BK88" i="84"/>
  <c r="BJ88" i="84"/>
  <c r="BI88" i="84"/>
  <c r="BH88" i="84"/>
  <c r="BG88" i="84"/>
  <c r="BF88" i="84"/>
  <c r="BE88" i="84"/>
  <c r="BD88" i="84"/>
  <c r="BC88" i="84"/>
  <c r="BB88" i="84"/>
  <c r="BA88" i="84"/>
  <c r="AR88" i="84"/>
  <c r="AQ88" i="84"/>
  <c r="AP88" i="84"/>
  <c r="B88" i="84"/>
  <c r="B89" i="84" s="1"/>
  <c r="B90" i="84" s="1"/>
  <c r="BL87" i="84"/>
  <c r="BK87" i="84"/>
  <c r="BJ87" i="84"/>
  <c r="BI87" i="84"/>
  <c r="BH87" i="84"/>
  <c r="BG87" i="84"/>
  <c r="BF87" i="84"/>
  <c r="BE87" i="84"/>
  <c r="BD87" i="84"/>
  <c r="BC87" i="84"/>
  <c r="BB87" i="84"/>
  <c r="BA87" i="84"/>
  <c r="AR87" i="84"/>
  <c r="AQ87" i="84"/>
  <c r="AP87" i="84"/>
  <c r="BL86" i="84"/>
  <c r="BK86" i="84"/>
  <c r="BJ86" i="84"/>
  <c r="BI86" i="84"/>
  <c r="BH86" i="84"/>
  <c r="BG86" i="84"/>
  <c r="BF86" i="84"/>
  <c r="BE86" i="84"/>
  <c r="BD86" i="84"/>
  <c r="BC86" i="84"/>
  <c r="BB86" i="84"/>
  <c r="BA86" i="84"/>
  <c r="AR86" i="84"/>
  <c r="AQ86" i="84"/>
  <c r="AP86" i="84"/>
  <c r="BL85" i="84"/>
  <c r="BK85" i="84"/>
  <c r="BJ85" i="84"/>
  <c r="BI85" i="84"/>
  <c r="BH85" i="84"/>
  <c r="BG85" i="84"/>
  <c r="BF85" i="84"/>
  <c r="BE85" i="84"/>
  <c r="BD85" i="84"/>
  <c r="BC85" i="84"/>
  <c r="BB85" i="84"/>
  <c r="BA85" i="84"/>
  <c r="AR85" i="84"/>
  <c r="AQ85" i="84"/>
  <c r="AP85" i="84"/>
  <c r="BL84" i="84"/>
  <c r="BK84" i="84"/>
  <c r="BJ84" i="84"/>
  <c r="BI84" i="84"/>
  <c r="BH84" i="84"/>
  <c r="BG84" i="84"/>
  <c r="BF84" i="84"/>
  <c r="BE84" i="84"/>
  <c r="BD84" i="84"/>
  <c r="BC84" i="84"/>
  <c r="BB84" i="84"/>
  <c r="BA84" i="84"/>
  <c r="AR84" i="84"/>
  <c r="AQ84" i="84"/>
  <c r="AP84" i="84"/>
  <c r="BL83" i="84"/>
  <c r="BK83" i="84"/>
  <c r="BJ83" i="84"/>
  <c r="BI83" i="84"/>
  <c r="BH83" i="84"/>
  <c r="BG83" i="84"/>
  <c r="BF83" i="84"/>
  <c r="BE83" i="84"/>
  <c r="BD83" i="84"/>
  <c r="BC83" i="84"/>
  <c r="BB83" i="84"/>
  <c r="BA83" i="84"/>
  <c r="AR83" i="84"/>
  <c r="AQ83" i="84"/>
  <c r="AP83" i="84"/>
  <c r="BL82" i="84"/>
  <c r="BK82" i="84"/>
  <c r="BJ82" i="84"/>
  <c r="BI82" i="84"/>
  <c r="BH82" i="84"/>
  <c r="BG82" i="84"/>
  <c r="BF82" i="84"/>
  <c r="BE82" i="84"/>
  <c r="BD82" i="84"/>
  <c r="BC82" i="84"/>
  <c r="BB82" i="84"/>
  <c r="BA82" i="84"/>
  <c r="AR82" i="84"/>
  <c r="AQ82" i="84"/>
  <c r="AP82" i="84"/>
  <c r="BL81" i="84"/>
  <c r="BK81" i="84"/>
  <c r="BJ81" i="84"/>
  <c r="BI81" i="84"/>
  <c r="BH81" i="84"/>
  <c r="BG81" i="84"/>
  <c r="BF81" i="84"/>
  <c r="BE81" i="84"/>
  <c r="BD81" i="84"/>
  <c r="BC81" i="84"/>
  <c r="BB81" i="84"/>
  <c r="BA81" i="84"/>
  <c r="AR81" i="84"/>
  <c r="AQ81" i="84"/>
  <c r="AP81" i="84"/>
  <c r="BL80" i="84"/>
  <c r="BK80" i="84"/>
  <c r="BJ80" i="84"/>
  <c r="BI80" i="84"/>
  <c r="BH80" i="84"/>
  <c r="BG80" i="84"/>
  <c r="BF80" i="84"/>
  <c r="BE80" i="84"/>
  <c r="BD80" i="84"/>
  <c r="BC80" i="84"/>
  <c r="BB80" i="84"/>
  <c r="BA80" i="84"/>
  <c r="AR80" i="84"/>
  <c r="AQ80" i="84"/>
  <c r="AP80" i="84"/>
  <c r="BL79" i="84"/>
  <c r="BK79" i="84"/>
  <c r="BJ79" i="84"/>
  <c r="BI79" i="84"/>
  <c r="BH79" i="84"/>
  <c r="BG79" i="84"/>
  <c r="BF79" i="84"/>
  <c r="BE79" i="84"/>
  <c r="BD79" i="84"/>
  <c r="BC79" i="84"/>
  <c r="BB79" i="84"/>
  <c r="BA79" i="84"/>
  <c r="AR79" i="84"/>
  <c r="AQ79" i="84"/>
  <c r="AP79" i="84"/>
  <c r="BL78" i="84"/>
  <c r="BK78" i="84"/>
  <c r="BJ78" i="84"/>
  <c r="BI78" i="84"/>
  <c r="BH78" i="84"/>
  <c r="BG78" i="84"/>
  <c r="BF78" i="84"/>
  <c r="BE78" i="84"/>
  <c r="BD78" i="84"/>
  <c r="BC78" i="84"/>
  <c r="BB78" i="84"/>
  <c r="BA78" i="84"/>
  <c r="AR78" i="84"/>
  <c r="AQ78" i="84"/>
  <c r="AP78" i="84"/>
  <c r="BL77" i="84"/>
  <c r="BK77" i="84"/>
  <c r="BJ77" i="84"/>
  <c r="BI77" i="84"/>
  <c r="BH77" i="84"/>
  <c r="BG77" i="84"/>
  <c r="BF77" i="84"/>
  <c r="BE77" i="84"/>
  <c r="BD77" i="84"/>
  <c r="BC77" i="84"/>
  <c r="BB77" i="84"/>
  <c r="BA77" i="84"/>
  <c r="AR77" i="84"/>
  <c r="AQ77" i="84"/>
  <c r="AP77" i="84"/>
  <c r="BL76" i="84"/>
  <c r="BK76" i="84"/>
  <c r="BJ76" i="84"/>
  <c r="BI76" i="84"/>
  <c r="BH76" i="84"/>
  <c r="BG76" i="84"/>
  <c r="BF76" i="84"/>
  <c r="BE76" i="84"/>
  <c r="BD76" i="84"/>
  <c r="BC76" i="84"/>
  <c r="BB76" i="84"/>
  <c r="BA76" i="84"/>
  <c r="AR76" i="84"/>
  <c r="AQ76" i="84"/>
  <c r="AP76" i="84"/>
  <c r="BL75" i="84"/>
  <c r="BK75" i="84"/>
  <c r="BJ75" i="84"/>
  <c r="BI75" i="84"/>
  <c r="BH75" i="84"/>
  <c r="BG75" i="84"/>
  <c r="BF75" i="84"/>
  <c r="BE75" i="84"/>
  <c r="BD75" i="84"/>
  <c r="BC75" i="84"/>
  <c r="BB75" i="84"/>
  <c r="BA75" i="84"/>
  <c r="AR75" i="84"/>
  <c r="AQ75" i="84"/>
  <c r="AP75" i="84"/>
  <c r="BL74" i="84"/>
  <c r="BK74" i="84"/>
  <c r="BJ74" i="84"/>
  <c r="BI74" i="84"/>
  <c r="BH74" i="84"/>
  <c r="BG74" i="84"/>
  <c r="BF74" i="84"/>
  <c r="BE74" i="84"/>
  <c r="BD74" i="84"/>
  <c r="BC74" i="84"/>
  <c r="BB74" i="84"/>
  <c r="BA74" i="84"/>
  <c r="AR74" i="84"/>
  <c r="AQ74" i="84"/>
  <c r="AP74" i="84"/>
  <c r="BL73" i="84"/>
  <c r="BK73" i="84"/>
  <c r="BJ73" i="84"/>
  <c r="BI73" i="84"/>
  <c r="BH73" i="84"/>
  <c r="BG73" i="84"/>
  <c r="BF73" i="84"/>
  <c r="BE73" i="84"/>
  <c r="BD73" i="84"/>
  <c r="BC73" i="84"/>
  <c r="BB73" i="84"/>
  <c r="BA73" i="84"/>
  <c r="AR73" i="84"/>
  <c r="AQ73" i="84"/>
  <c r="AP73" i="84"/>
  <c r="BL72" i="84"/>
  <c r="BK72" i="84"/>
  <c r="BJ72" i="84"/>
  <c r="BI72" i="84"/>
  <c r="BH72" i="84"/>
  <c r="BG72" i="84"/>
  <c r="BF72" i="84"/>
  <c r="BE72" i="84"/>
  <c r="BD72" i="84"/>
  <c r="BC72" i="84"/>
  <c r="BB72" i="84"/>
  <c r="BA72" i="84"/>
  <c r="AR72" i="84"/>
  <c r="AQ72" i="84"/>
  <c r="AP72" i="84"/>
  <c r="BL71" i="84"/>
  <c r="BK71" i="84"/>
  <c r="BJ71" i="84"/>
  <c r="BI71" i="84"/>
  <c r="BH71" i="84"/>
  <c r="BG71" i="84"/>
  <c r="BF71" i="84"/>
  <c r="BE71" i="84"/>
  <c r="BD71" i="84"/>
  <c r="BC71" i="84"/>
  <c r="BB71" i="84"/>
  <c r="BA71" i="84"/>
  <c r="AR71" i="84"/>
  <c r="AQ71" i="84"/>
  <c r="AP71" i="84"/>
  <c r="BL70" i="84"/>
  <c r="BK70" i="84"/>
  <c r="BJ70" i="84"/>
  <c r="BI70" i="84"/>
  <c r="BH70" i="84"/>
  <c r="BG70" i="84"/>
  <c r="BF70" i="84"/>
  <c r="BE70" i="84"/>
  <c r="BD70" i="84"/>
  <c r="BC70" i="84"/>
  <c r="BB70" i="84"/>
  <c r="BA70" i="84"/>
  <c r="AR70" i="84"/>
  <c r="AQ70" i="84"/>
  <c r="AP70" i="84"/>
  <c r="BL69" i="84"/>
  <c r="BK69" i="84"/>
  <c r="BJ69" i="84"/>
  <c r="BI69" i="84"/>
  <c r="BH69" i="84"/>
  <c r="BG69" i="84"/>
  <c r="BF69" i="84"/>
  <c r="BE69" i="84"/>
  <c r="BD69" i="84"/>
  <c r="BC69" i="84"/>
  <c r="BB69" i="84"/>
  <c r="BA69" i="84"/>
  <c r="AR69" i="84"/>
  <c r="AQ69" i="84"/>
  <c r="AP69" i="84"/>
  <c r="BL68" i="84"/>
  <c r="BK68" i="84"/>
  <c r="BJ68" i="84"/>
  <c r="BI68" i="84"/>
  <c r="BH68" i="84"/>
  <c r="BG68" i="84"/>
  <c r="BF68" i="84"/>
  <c r="BE68" i="84"/>
  <c r="BD68" i="84"/>
  <c r="BC68" i="84"/>
  <c r="BB68" i="84"/>
  <c r="BA68" i="84"/>
  <c r="AR68" i="84"/>
  <c r="AQ68" i="84"/>
  <c r="AP68" i="84"/>
  <c r="BL67" i="84"/>
  <c r="BK67" i="84"/>
  <c r="BJ67" i="84"/>
  <c r="BI67" i="84"/>
  <c r="BH67" i="84"/>
  <c r="BG67" i="84"/>
  <c r="BF67" i="84"/>
  <c r="BE67" i="84"/>
  <c r="BD67" i="84"/>
  <c r="BC67" i="84"/>
  <c r="BB67" i="84"/>
  <c r="BA67" i="84"/>
  <c r="AR67" i="84"/>
  <c r="AQ67" i="84"/>
  <c r="AP67" i="84"/>
  <c r="BL66" i="84"/>
  <c r="BK66" i="84"/>
  <c r="BJ66" i="84"/>
  <c r="BI66" i="84"/>
  <c r="BH66" i="84"/>
  <c r="BG66" i="84"/>
  <c r="BF66" i="84"/>
  <c r="BE66" i="84"/>
  <c r="BD66" i="84"/>
  <c r="BC66" i="84"/>
  <c r="BB66" i="84"/>
  <c r="BA66" i="84"/>
  <c r="AR66" i="84"/>
  <c r="AQ66" i="84"/>
  <c r="AP66" i="84"/>
  <c r="BL65" i="84"/>
  <c r="BK65" i="84"/>
  <c r="BJ65" i="84"/>
  <c r="BI65" i="84"/>
  <c r="BH65" i="84"/>
  <c r="BG65" i="84"/>
  <c r="BF65" i="84"/>
  <c r="BE65" i="84"/>
  <c r="BD65" i="84"/>
  <c r="BC65" i="84"/>
  <c r="BB65" i="84"/>
  <c r="BA65" i="84"/>
  <c r="AR65" i="84"/>
  <c r="AQ65" i="84"/>
  <c r="AP65" i="84"/>
  <c r="BL64" i="84"/>
  <c r="BK64" i="84"/>
  <c r="BJ64" i="84"/>
  <c r="BI64" i="84"/>
  <c r="BH64" i="84"/>
  <c r="BG64" i="84"/>
  <c r="BF64" i="84"/>
  <c r="BE64" i="84"/>
  <c r="BD64" i="84"/>
  <c r="BC64" i="84"/>
  <c r="BB64" i="84"/>
  <c r="BA64" i="84"/>
  <c r="AR64" i="84"/>
  <c r="AQ64" i="84"/>
  <c r="AP64" i="84"/>
  <c r="BL63" i="84"/>
  <c r="BK63" i="84"/>
  <c r="BJ63" i="84"/>
  <c r="BI63" i="84"/>
  <c r="BH63" i="84"/>
  <c r="BG63" i="84"/>
  <c r="BF63" i="84"/>
  <c r="BE63" i="84"/>
  <c r="BD63" i="84"/>
  <c r="BC63" i="84"/>
  <c r="BB63" i="84"/>
  <c r="BA63" i="84"/>
  <c r="AR63" i="84"/>
  <c r="AQ63" i="84"/>
  <c r="AP63" i="84"/>
  <c r="BL62" i="84"/>
  <c r="BK62" i="84"/>
  <c r="BJ62" i="84"/>
  <c r="BI62" i="84"/>
  <c r="BH62" i="84"/>
  <c r="BG62" i="84"/>
  <c r="BF62" i="84"/>
  <c r="BE62" i="84"/>
  <c r="BD62" i="84"/>
  <c r="BC62" i="84"/>
  <c r="BB62" i="84"/>
  <c r="BA62" i="84"/>
  <c r="AR62" i="84"/>
  <c r="AQ62" i="84"/>
  <c r="AP62" i="84"/>
  <c r="BL61" i="84"/>
  <c r="BK61" i="84"/>
  <c r="BJ61" i="84"/>
  <c r="BI61" i="84"/>
  <c r="BH61" i="84"/>
  <c r="BG61" i="84"/>
  <c r="BF61" i="84"/>
  <c r="BE61" i="84"/>
  <c r="BD61" i="84"/>
  <c r="BC61" i="84"/>
  <c r="BB61" i="84"/>
  <c r="BA61" i="84"/>
  <c r="AR61" i="84"/>
  <c r="AQ61" i="84"/>
  <c r="AP61" i="84"/>
  <c r="BL60" i="84"/>
  <c r="BK60" i="84"/>
  <c r="BJ60" i="84"/>
  <c r="BI60" i="84"/>
  <c r="BH60" i="84"/>
  <c r="BG60" i="84"/>
  <c r="BF60" i="84"/>
  <c r="BE60" i="84"/>
  <c r="BD60" i="84"/>
  <c r="BC60" i="84"/>
  <c r="BB60" i="84"/>
  <c r="BA60" i="84"/>
  <c r="AR60" i="84"/>
  <c r="AQ60" i="84"/>
  <c r="AP60" i="84"/>
  <c r="BL59" i="84"/>
  <c r="BK59" i="84"/>
  <c r="BJ59" i="84"/>
  <c r="BI59" i="84"/>
  <c r="BH59" i="84"/>
  <c r="BG59" i="84"/>
  <c r="BF59" i="84"/>
  <c r="BE59" i="84"/>
  <c r="BD59" i="84"/>
  <c r="BC59" i="84"/>
  <c r="BB59" i="84"/>
  <c r="BA59" i="84"/>
  <c r="AR59" i="84"/>
  <c r="AQ59" i="84"/>
  <c r="AP59" i="84"/>
  <c r="BL58" i="84"/>
  <c r="BK58" i="84"/>
  <c r="BJ58" i="84"/>
  <c r="BI58" i="84"/>
  <c r="BH58" i="84"/>
  <c r="BG58" i="84"/>
  <c r="BF58" i="84"/>
  <c r="BE58" i="84"/>
  <c r="BD58" i="84"/>
  <c r="BC58" i="84"/>
  <c r="BB58" i="84"/>
  <c r="BA58" i="84"/>
  <c r="AR58" i="84"/>
  <c r="AQ58" i="84"/>
  <c r="AP58" i="84"/>
  <c r="BL57" i="84"/>
  <c r="BK57" i="84"/>
  <c r="BJ57" i="84"/>
  <c r="BI57" i="84"/>
  <c r="BH57" i="84"/>
  <c r="BG57" i="84"/>
  <c r="BF57" i="84"/>
  <c r="BE57" i="84"/>
  <c r="BD57" i="84"/>
  <c r="BC57" i="84"/>
  <c r="BB57" i="84"/>
  <c r="BA57" i="84"/>
  <c r="AR57" i="84"/>
  <c r="AQ57" i="84"/>
  <c r="AP57" i="84"/>
  <c r="BL56" i="84"/>
  <c r="BK56" i="84"/>
  <c r="BJ56" i="84"/>
  <c r="BI56" i="84"/>
  <c r="BH56" i="84"/>
  <c r="BG56" i="84"/>
  <c r="BF56" i="84"/>
  <c r="BE56" i="84"/>
  <c r="BD56" i="84"/>
  <c r="BC56" i="84"/>
  <c r="BB56" i="84"/>
  <c r="BA56" i="84"/>
  <c r="AR56" i="84"/>
  <c r="AQ56" i="84"/>
  <c r="AP56" i="84"/>
  <c r="AR18" i="84"/>
  <c r="P8" i="84"/>
  <c r="K8" i="84"/>
  <c r="AS58" i="85" l="1"/>
  <c r="AR98" i="85"/>
  <c r="AS77" i="85"/>
  <c r="AS91" i="85"/>
  <c r="AS61" i="85"/>
  <c r="AS78" i="85"/>
  <c r="AS79" i="85"/>
  <c r="AS65" i="85"/>
  <c r="BM73" i="85"/>
  <c r="BM92" i="85"/>
  <c r="BM62" i="84"/>
  <c r="BM78" i="84"/>
  <c r="AS85" i="84"/>
  <c r="BM67" i="84"/>
  <c r="BM83" i="84"/>
  <c r="BM93" i="84"/>
  <c r="AS92" i="84"/>
  <c r="BM91" i="84"/>
  <c r="AS88" i="84"/>
  <c r="AS62" i="85"/>
  <c r="AS63" i="85"/>
  <c r="BM83" i="85"/>
  <c r="AS69" i="85"/>
  <c r="BM72" i="85"/>
  <c r="AS81" i="85"/>
  <c r="BM89" i="85"/>
  <c r="BM90" i="85"/>
  <c r="BM67" i="85"/>
  <c r="AS85" i="85"/>
  <c r="BM88" i="85"/>
  <c r="AQ98" i="85"/>
  <c r="BN1" i="85" s="1"/>
  <c r="BM60" i="85"/>
  <c r="BM61" i="85"/>
  <c r="AS66" i="85"/>
  <c r="AS67" i="85"/>
  <c r="BM71" i="85"/>
  <c r="BM76" i="85"/>
  <c r="BM77" i="85"/>
  <c r="AS82" i="85"/>
  <c r="AS83" i="85"/>
  <c r="BM87" i="85"/>
  <c r="AS90" i="85"/>
  <c r="BM91" i="85"/>
  <c r="AS92" i="85"/>
  <c r="BM97" i="85"/>
  <c r="BM59" i="85"/>
  <c r="BM64" i="85"/>
  <c r="BM65" i="85"/>
  <c r="AS70" i="85"/>
  <c r="AS71" i="85"/>
  <c r="BM75" i="85"/>
  <c r="BM80" i="85"/>
  <c r="BM81" i="85"/>
  <c r="AS86" i="85"/>
  <c r="AS87" i="85"/>
  <c r="AS96" i="85"/>
  <c r="AS59" i="85"/>
  <c r="BM63" i="85"/>
  <c r="BM68" i="85"/>
  <c r="BM69" i="85"/>
  <c r="AS73" i="85"/>
  <c r="AS74" i="85"/>
  <c r="AS75" i="85"/>
  <c r="BM79" i="85"/>
  <c r="BM84" i="85"/>
  <c r="BM85" i="85"/>
  <c r="AS89" i="85"/>
  <c r="BM93" i="85"/>
  <c r="AS94" i="85"/>
  <c r="BM95" i="85"/>
  <c r="AP98" i="85"/>
  <c r="B50" i="85" s="1"/>
  <c r="AW51" i="85" s="1"/>
  <c r="BM57" i="84"/>
  <c r="BM73" i="84"/>
  <c r="M46" i="84"/>
  <c r="BM58" i="85"/>
  <c r="BM62" i="85"/>
  <c r="BM66" i="85"/>
  <c r="BM70" i="85"/>
  <c r="BM74" i="85"/>
  <c r="BM78" i="85"/>
  <c r="BM82" i="85"/>
  <c r="BM86" i="85"/>
  <c r="BM94" i="85"/>
  <c r="BM96" i="85"/>
  <c r="AS60" i="85"/>
  <c r="AS64" i="85"/>
  <c r="AS68" i="85"/>
  <c r="AS72" i="85"/>
  <c r="AS76" i="85"/>
  <c r="AS80" i="85"/>
  <c r="AS84" i="85"/>
  <c r="AS88" i="85"/>
  <c r="AS93" i="85"/>
  <c r="AS95" i="85"/>
  <c r="AS97" i="85"/>
  <c r="AP96" i="84"/>
  <c r="BM61" i="84"/>
  <c r="BM66" i="84"/>
  <c r="BM71" i="84"/>
  <c r="BM77" i="84"/>
  <c r="BM82" i="84"/>
  <c r="AS83" i="84"/>
  <c r="BM87" i="84"/>
  <c r="BM89" i="84"/>
  <c r="BM90" i="84"/>
  <c r="AQ96" i="84"/>
  <c r="BM59" i="84"/>
  <c r="BM65" i="84"/>
  <c r="BM70" i="84"/>
  <c r="BM75" i="84"/>
  <c r="BM81" i="84"/>
  <c r="BM86" i="84"/>
  <c r="AS87" i="84"/>
  <c r="BM88" i="84"/>
  <c r="AS89" i="84"/>
  <c r="BM95" i="84"/>
  <c r="AR96" i="84"/>
  <c r="L49" i="84" s="1"/>
  <c r="BM58" i="84"/>
  <c r="BM63" i="84"/>
  <c r="BM69" i="84"/>
  <c r="BM74" i="84"/>
  <c r="BM79" i="84"/>
  <c r="AS84" i="84"/>
  <c r="BM85" i="84"/>
  <c r="AS94" i="84"/>
  <c r="BM64" i="84"/>
  <c r="BM80" i="84"/>
  <c r="AS86" i="84"/>
  <c r="AS91" i="84"/>
  <c r="AS93" i="84"/>
  <c r="AS95" i="84"/>
  <c r="BM56" i="84"/>
  <c r="BM68" i="84"/>
  <c r="BM72" i="84"/>
  <c r="BM76" i="84"/>
  <c r="BM84" i="84"/>
  <c r="BM60" i="84"/>
  <c r="BM92" i="84"/>
  <c r="BM94" i="84"/>
  <c r="L50" i="85" l="1"/>
  <c r="W49" i="84"/>
  <c r="AS98" i="85"/>
  <c r="AS96" i="84"/>
  <c r="B49" i="84" s="1"/>
  <c r="W50" i="85" l="1"/>
  <c r="BQ1" i="85" s="1"/>
  <c r="Q50" i="85"/>
  <c r="BP1" i="85" s="1"/>
  <c r="BO1" i="85"/>
  <c r="BM1" i="85"/>
</calcChain>
</file>

<file path=xl/comments1.xml><?xml version="1.0" encoding="utf-8"?>
<comments xmlns="http://schemas.openxmlformats.org/spreadsheetml/2006/main">
  <authors>
    <author>宮城県</author>
  </authors>
  <commentList>
    <comment ref="E6" authorId="0" shapeId="0">
      <text>
        <r>
          <rPr>
            <sz val="12"/>
            <color indexed="81"/>
            <rFont val="MS P ゴシック"/>
            <family val="3"/>
            <charset val="128"/>
          </rPr>
          <t xml:space="preserve">国税長官に指定された13桁の法人番号を入力してください。
</t>
        </r>
      </text>
    </comment>
    <comment ref="AR56" authorId="0" shapeId="0">
      <text>
        <r>
          <rPr>
            <sz val="12"/>
            <color indexed="81"/>
            <rFont val="MS P ゴシック"/>
            <family val="3"/>
            <charset val="128"/>
          </rPr>
          <t>計算式が入力されているため、入力不要です</t>
        </r>
        <r>
          <rPr>
            <sz val="10"/>
            <color indexed="81"/>
            <rFont val="MS P ゴシック"/>
            <family val="3"/>
            <charset val="128"/>
          </rPr>
          <t xml:space="preserve">
</t>
        </r>
      </text>
    </comment>
    <comment ref="AS56" authorId="0" shapeId="0">
      <text>
        <r>
          <rPr>
            <sz val="12"/>
            <color indexed="81"/>
            <rFont val="MS P ゴシック"/>
            <family val="3"/>
            <charset val="128"/>
          </rPr>
          <t>計算式が入力されているため、入力不要です</t>
        </r>
        <r>
          <rPr>
            <sz val="10"/>
            <color indexed="81"/>
            <rFont val="MS P ゴシック"/>
            <family val="3"/>
            <charset val="128"/>
          </rPr>
          <t xml:space="preserve">
</t>
        </r>
      </text>
    </comment>
    <comment ref="AP57" authorId="0" shapeId="0">
      <text>
        <r>
          <rPr>
            <sz val="12"/>
            <color indexed="81"/>
            <rFont val="MS P ゴシック"/>
            <family val="3"/>
            <charset val="128"/>
          </rPr>
          <t>計算式が入力されているため、入力不要です</t>
        </r>
        <r>
          <rPr>
            <sz val="10"/>
            <color indexed="81"/>
            <rFont val="MS P ゴシック"/>
            <family val="3"/>
            <charset val="128"/>
          </rPr>
          <t xml:space="preserve">
</t>
        </r>
      </text>
    </comment>
    <comment ref="AQ57" authorId="0" shapeId="0">
      <text>
        <r>
          <rPr>
            <sz val="12"/>
            <color indexed="81"/>
            <rFont val="MS P ゴシック"/>
            <family val="3"/>
            <charset val="128"/>
          </rPr>
          <t>計算式が入力されているため、入力不要です</t>
        </r>
        <r>
          <rPr>
            <sz val="10"/>
            <color indexed="81"/>
            <rFont val="MS P ゴシック"/>
            <family val="3"/>
            <charset val="128"/>
          </rPr>
          <t xml:space="preserve">
</t>
        </r>
      </text>
    </comment>
    <comment ref="B98" authorId="0" shapeId="0">
      <text>
        <r>
          <rPr>
            <sz val="12"/>
            <color indexed="81"/>
            <rFont val="MS P ゴシック"/>
            <family val="3"/>
            <charset val="128"/>
          </rPr>
          <t>計算式が入力されているため、入力不要です</t>
        </r>
        <r>
          <rPr>
            <sz val="10"/>
            <color indexed="81"/>
            <rFont val="MS P ゴシック"/>
            <family val="3"/>
            <charset val="128"/>
          </rPr>
          <t xml:space="preserve">
</t>
        </r>
      </text>
    </comment>
  </commentList>
</comments>
</file>

<file path=xl/comments2.xml><?xml version="1.0" encoding="utf-8"?>
<comments xmlns="http://schemas.openxmlformats.org/spreadsheetml/2006/main">
  <authors>
    <author>宮城県</author>
  </authors>
  <commentList>
    <comment ref="AR54" authorId="0" shapeId="0">
      <text>
        <r>
          <rPr>
            <sz val="12"/>
            <color indexed="81"/>
            <rFont val="MS P ゴシック"/>
            <family val="3"/>
            <charset val="128"/>
          </rPr>
          <t>計算式が入力されているため、入力不要です</t>
        </r>
        <r>
          <rPr>
            <sz val="10"/>
            <color indexed="81"/>
            <rFont val="MS P ゴシック"/>
            <family val="3"/>
            <charset val="128"/>
          </rPr>
          <t xml:space="preserve">
</t>
        </r>
      </text>
    </comment>
    <comment ref="AS54" authorId="0" shapeId="0">
      <text>
        <r>
          <rPr>
            <sz val="12"/>
            <color indexed="81"/>
            <rFont val="MS P ゴシック"/>
            <family val="3"/>
            <charset val="128"/>
          </rPr>
          <t>計算式が入力されているため、入力不要です</t>
        </r>
        <r>
          <rPr>
            <sz val="10"/>
            <color indexed="81"/>
            <rFont val="MS P ゴシック"/>
            <family val="3"/>
            <charset val="128"/>
          </rPr>
          <t xml:space="preserve">
</t>
        </r>
      </text>
    </comment>
    <comment ref="AP55" authorId="0" shapeId="0">
      <text>
        <r>
          <rPr>
            <sz val="12"/>
            <color indexed="81"/>
            <rFont val="MS P ゴシック"/>
            <family val="3"/>
            <charset val="128"/>
          </rPr>
          <t>計算式が入力されているため、入力不要です</t>
        </r>
        <r>
          <rPr>
            <sz val="10"/>
            <color indexed="81"/>
            <rFont val="MS P ゴシック"/>
            <family val="3"/>
            <charset val="128"/>
          </rPr>
          <t xml:space="preserve">
</t>
        </r>
      </text>
    </comment>
    <comment ref="AQ55" authorId="0" shapeId="0">
      <text>
        <r>
          <rPr>
            <sz val="12"/>
            <color indexed="81"/>
            <rFont val="MS P ゴシック"/>
            <family val="3"/>
            <charset val="128"/>
          </rPr>
          <t>計算式が入力されているため、入力不要です</t>
        </r>
        <r>
          <rPr>
            <sz val="10"/>
            <color indexed="81"/>
            <rFont val="MS P ゴシック"/>
            <family val="3"/>
            <charset val="128"/>
          </rPr>
          <t xml:space="preserve">
</t>
        </r>
      </text>
    </comment>
    <comment ref="B96" authorId="0" shapeId="0">
      <text>
        <r>
          <rPr>
            <sz val="12"/>
            <color indexed="81"/>
            <rFont val="MS P ゴシック"/>
            <family val="3"/>
            <charset val="128"/>
          </rPr>
          <t>計算式が入力されているため、入力不要です</t>
        </r>
        <r>
          <rPr>
            <sz val="10"/>
            <color indexed="81"/>
            <rFont val="MS P ゴシック"/>
            <family val="3"/>
            <charset val="128"/>
          </rPr>
          <t xml:space="preserve">
</t>
        </r>
      </text>
    </comment>
  </commentList>
</comments>
</file>

<file path=xl/sharedStrings.xml><?xml version="1.0" encoding="utf-8"?>
<sst xmlns="http://schemas.openxmlformats.org/spreadsheetml/2006/main" count="4050" uniqueCount="1938">
  <si>
    <t>4月</t>
    <rPh sb="1" eb="2">
      <t>ガツ</t>
    </rPh>
    <phoneticPr fontId="2"/>
  </si>
  <si>
    <t>計</t>
    <rPh sb="0" eb="1">
      <t>ケイ</t>
    </rPh>
    <phoneticPr fontId="2"/>
  </si>
  <si>
    <t>月給</t>
    <rPh sb="0" eb="2">
      <t>ゲッキュウ</t>
    </rPh>
    <phoneticPr fontId="2"/>
  </si>
  <si>
    <t>時給</t>
    <rPh sb="0" eb="2">
      <t>ジキュウ</t>
    </rPh>
    <phoneticPr fontId="2"/>
  </si>
  <si>
    <t>日給</t>
    <rPh sb="0" eb="2">
      <t>ニッキュウ</t>
    </rPh>
    <phoneticPr fontId="2"/>
  </si>
  <si>
    <t>時間</t>
    <rPh sb="0" eb="2">
      <t>ジカン</t>
    </rPh>
    <phoneticPr fontId="2"/>
  </si>
  <si>
    <t>円</t>
    <rPh sb="0" eb="1">
      <t>エン</t>
    </rPh>
    <phoneticPr fontId="2"/>
  </si>
  <si>
    <t>就労実績</t>
    <phoneticPr fontId="2"/>
  </si>
  <si>
    <t>日数</t>
    <rPh sb="0" eb="2">
      <t>ニッスウ</t>
    </rPh>
    <phoneticPr fontId="2"/>
  </si>
  <si>
    <t>5月</t>
    <phoneticPr fontId="2"/>
  </si>
  <si>
    <t>6月</t>
    <phoneticPr fontId="2"/>
  </si>
  <si>
    <t>7月</t>
    <phoneticPr fontId="2"/>
  </si>
  <si>
    <t>8月</t>
    <phoneticPr fontId="2"/>
  </si>
  <si>
    <t>9月</t>
    <phoneticPr fontId="2"/>
  </si>
  <si>
    <t>10月</t>
    <phoneticPr fontId="2"/>
  </si>
  <si>
    <t>11月</t>
    <phoneticPr fontId="2"/>
  </si>
  <si>
    <t>12月</t>
    <phoneticPr fontId="2"/>
  </si>
  <si>
    <t>1月</t>
    <phoneticPr fontId="2"/>
  </si>
  <si>
    <t>2月</t>
    <phoneticPr fontId="2"/>
  </si>
  <si>
    <t>3月</t>
    <phoneticPr fontId="2"/>
  </si>
  <si>
    <t>総額</t>
    <rPh sb="0" eb="2">
      <t>ソウガク</t>
    </rPh>
    <phoneticPr fontId="2"/>
  </si>
  <si>
    <t>支払延べ人数</t>
    <rPh sb="0" eb="2">
      <t>シハライ</t>
    </rPh>
    <rPh sb="2" eb="3">
      <t>ノ</t>
    </rPh>
    <rPh sb="4" eb="6">
      <t>ニンズウ</t>
    </rPh>
    <phoneticPr fontId="2"/>
  </si>
  <si>
    <t>氏名</t>
    <rPh sb="0" eb="1">
      <t>シ</t>
    </rPh>
    <rPh sb="1" eb="2">
      <t>メイ</t>
    </rPh>
    <phoneticPr fontId="2"/>
  </si>
  <si>
    <t>注１）</t>
    <rPh sb="0" eb="1">
      <t>チュウ</t>
    </rPh>
    <phoneticPr fontId="2"/>
  </si>
  <si>
    <t>注２）</t>
    <rPh sb="0" eb="1">
      <t>チュウ</t>
    </rPh>
    <phoneticPr fontId="2"/>
  </si>
  <si>
    <t>注３）</t>
    <rPh sb="0" eb="1">
      <t>チュウ</t>
    </rPh>
    <phoneticPr fontId="2"/>
  </si>
  <si>
    <t>注４）</t>
    <rPh sb="0" eb="1">
      <t>チュウ</t>
    </rPh>
    <phoneticPr fontId="2"/>
  </si>
  <si>
    <t>注５）</t>
    <rPh sb="0" eb="1">
      <t>チュウ</t>
    </rPh>
    <phoneticPr fontId="2"/>
  </si>
  <si>
    <t>注６）</t>
    <rPh sb="0" eb="1">
      <t>チュウ</t>
    </rPh>
    <phoneticPr fontId="2"/>
  </si>
  <si>
    <t>一時金等</t>
    <rPh sb="0" eb="3">
      <t>イチジキン</t>
    </rPh>
    <rPh sb="3" eb="4">
      <t>トウ</t>
    </rPh>
    <phoneticPr fontId="2"/>
  </si>
  <si>
    <t>青色セルにのみ入力してください。白色セルは自動計算になっています。</t>
    <rPh sb="0" eb="2">
      <t>アオイロ</t>
    </rPh>
    <rPh sb="16" eb="18">
      <t>シロイロ</t>
    </rPh>
    <phoneticPr fontId="2"/>
  </si>
  <si>
    <t>人</t>
    <rPh sb="0" eb="1">
      <t>ニン</t>
    </rPh>
    <phoneticPr fontId="2"/>
  </si>
  <si>
    <t>＜農福連携の実施状況＞</t>
    <rPh sb="1" eb="3">
      <t>ノウフク</t>
    </rPh>
    <rPh sb="3" eb="5">
      <t>レンケイ</t>
    </rPh>
    <rPh sb="6" eb="8">
      <t>ジッシ</t>
    </rPh>
    <rPh sb="8" eb="10">
      <t>ジョウキョウ</t>
    </rPh>
    <phoneticPr fontId="2"/>
  </si>
  <si>
    <t>）</t>
    <phoneticPr fontId="2"/>
  </si>
  <si>
    <t>（全就労支援事業収入における割合：</t>
    <phoneticPr fontId="2"/>
  </si>
  <si>
    <t>→</t>
    <phoneticPr fontId="2"/>
  </si>
  <si>
    <t>所在市町村</t>
    <rPh sb="0" eb="2">
      <t>ショザイ</t>
    </rPh>
    <rPh sb="2" eb="5">
      <t>シチョウソン</t>
    </rPh>
    <phoneticPr fontId="2"/>
  </si>
  <si>
    <t>法人種別</t>
    <rPh sb="0" eb="2">
      <t>ホウジン</t>
    </rPh>
    <rPh sb="2" eb="4">
      <t>シュベツ</t>
    </rPh>
    <phoneticPr fontId="2"/>
  </si>
  <si>
    <t>定員数</t>
    <rPh sb="0" eb="2">
      <t>テイイン</t>
    </rPh>
    <rPh sb="2" eb="3">
      <t>スウ</t>
    </rPh>
    <phoneticPr fontId="2"/>
  </si>
  <si>
    <t>事業所名</t>
    <rPh sb="0" eb="3">
      <t>ジギョウショ</t>
    </rPh>
    <rPh sb="3" eb="4">
      <t>メイ</t>
    </rPh>
    <phoneticPr fontId="2"/>
  </si>
  <si>
    <t>その他(社団・財団・農協・生協等)</t>
    <rPh sb="2" eb="3">
      <t>タ</t>
    </rPh>
    <rPh sb="4" eb="6">
      <t>シャダン</t>
    </rPh>
    <rPh sb="7" eb="9">
      <t>ザイダン</t>
    </rPh>
    <rPh sb="10" eb="12">
      <t>ノウキョウ</t>
    </rPh>
    <rPh sb="13" eb="15">
      <t>セイキョウ</t>
    </rPh>
    <rPh sb="15" eb="16">
      <t>トウ</t>
    </rPh>
    <phoneticPr fontId="2"/>
  </si>
  <si>
    <t>　就労支援事業収支額</t>
    <rPh sb="1" eb="3">
      <t>シュウロウ</t>
    </rPh>
    <rPh sb="3" eb="5">
      <t>シエン</t>
    </rPh>
    <rPh sb="5" eb="7">
      <t>ジギョウ</t>
    </rPh>
    <rPh sb="7" eb="9">
      <t>シュウシ</t>
    </rPh>
    <rPh sb="9" eb="10">
      <t>ガク</t>
    </rPh>
    <phoneticPr fontId="19"/>
  </si>
  <si>
    <t>電話番号</t>
    <rPh sb="0" eb="2">
      <t>デンワ</t>
    </rPh>
    <rPh sb="2" eb="4">
      <t>バンゴウ</t>
    </rPh>
    <phoneticPr fontId="2"/>
  </si>
  <si>
    <t>法人名</t>
    <rPh sb="0" eb="2">
      <t>ホウジン</t>
    </rPh>
    <rPh sb="2" eb="3">
      <t>メイ</t>
    </rPh>
    <phoneticPr fontId="2"/>
  </si>
  <si>
    <t>特定非営利活動法人</t>
    <rPh sb="0" eb="2">
      <t>トクテイ</t>
    </rPh>
    <rPh sb="2" eb="5">
      <t>ヒエイリ</t>
    </rPh>
    <rPh sb="5" eb="7">
      <t>カツドウ</t>
    </rPh>
    <rPh sb="7" eb="9">
      <t>ホウジン</t>
    </rPh>
    <phoneticPr fontId="2"/>
  </si>
  <si>
    <t>②就労支援事業支出額</t>
    <rPh sb="1" eb="3">
      <t>シュウロウ</t>
    </rPh>
    <rPh sb="3" eb="5">
      <t>シエン</t>
    </rPh>
    <rPh sb="5" eb="7">
      <t>ジギョウ</t>
    </rPh>
    <rPh sb="7" eb="9">
      <t>シシュツ</t>
    </rPh>
    <rPh sb="9" eb="10">
      <t>ガク</t>
    </rPh>
    <phoneticPr fontId="19"/>
  </si>
  <si>
    <t>メールアドレス</t>
    <phoneticPr fontId="2"/>
  </si>
  <si>
    <t>法人番号</t>
    <rPh sb="0" eb="2">
      <t>ホウジン</t>
    </rPh>
    <rPh sb="2" eb="4">
      <t>バンゴウ</t>
    </rPh>
    <phoneticPr fontId="2"/>
  </si>
  <si>
    <t>営利法人(株式・合名・合資・合同会社)</t>
    <rPh sb="0" eb="2">
      <t>エイリ</t>
    </rPh>
    <rPh sb="2" eb="4">
      <t>ホウジン</t>
    </rPh>
    <rPh sb="5" eb="7">
      <t>カブシキ</t>
    </rPh>
    <rPh sb="8" eb="10">
      <t>ゴウメイ</t>
    </rPh>
    <rPh sb="11" eb="13">
      <t>ゴウシ</t>
    </rPh>
    <rPh sb="14" eb="16">
      <t>ゴウドウ</t>
    </rPh>
    <rPh sb="16" eb="18">
      <t>ガイシャ</t>
    </rPh>
    <phoneticPr fontId="2"/>
  </si>
  <si>
    <t>①就労支援事業収入額</t>
    <rPh sb="1" eb="3">
      <t>シュウロウ</t>
    </rPh>
    <rPh sb="3" eb="5">
      <t>シエン</t>
    </rPh>
    <rPh sb="5" eb="7">
      <t>ジギョウ</t>
    </rPh>
    <rPh sb="7" eb="10">
      <t>シュウニュウガク</t>
    </rPh>
    <phoneticPr fontId="19"/>
  </si>
  <si>
    <t>担当者職・氏名</t>
    <rPh sb="0" eb="3">
      <t>タントウシャ</t>
    </rPh>
    <rPh sb="3" eb="4">
      <t>ショク</t>
    </rPh>
    <rPh sb="5" eb="7">
      <t>シメイ</t>
    </rPh>
    <phoneticPr fontId="2"/>
  </si>
  <si>
    <t>事業所番号</t>
    <rPh sb="0" eb="3">
      <t>ジギョウショ</t>
    </rPh>
    <rPh sb="3" eb="5">
      <t>バンゴウ</t>
    </rPh>
    <phoneticPr fontId="2"/>
  </si>
  <si>
    <t>医療法人</t>
    <rPh sb="0" eb="2">
      <t>イリョウ</t>
    </rPh>
    <rPh sb="2" eb="4">
      <t>ホウジン</t>
    </rPh>
    <phoneticPr fontId="2"/>
  </si>
  <si>
    <t>＜事業者情報＞</t>
    <rPh sb="1" eb="4">
      <t>ジギョウシャ</t>
    </rPh>
    <rPh sb="4" eb="6">
      <t>ジョウホウ</t>
    </rPh>
    <phoneticPr fontId="2"/>
  </si>
  <si>
    <t>社会福祉法人</t>
    <rPh sb="0" eb="6">
      <t>シャカイフクシホウジン</t>
    </rPh>
    <phoneticPr fontId="2"/>
  </si>
  <si>
    <t>社会福祉協議会</t>
    <rPh sb="0" eb="2">
      <t>シャカイ</t>
    </rPh>
    <rPh sb="2" eb="4">
      <t>フクシ</t>
    </rPh>
    <rPh sb="4" eb="7">
      <t>キョウギカイ</t>
    </rPh>
    <phoneticPr fontId="2"/>
  </si>
  <si>
    <t>人　　（割合：</t>
    <rPh sb="0" eb="1">
      <t>ニン</t>
    </rPh>
    <rPh sb="4" eb="6">
      <t>ワリアイ</t>
    </rPh>
    <phoneticPr fontId="2"/>
  </si>
  <si>
    <t>申請者名称</t>
  </si>
  <si>
    <t>事業所番号</t>
  </si>
  <si>
    <t>サービス種類名</t>
  </si>
  <si>
    <t>事業所名称</t>
  </si>
  <si>
    <t>事業所市町村名</t>
  </si>
  <si>
    <t>事業所電話番号</t>
  </si>
  <si>
    <t>事業所FAX番号</t>
  </si>
  <si>
    <t>指定年月日</t>
  </si>
  <si>
    <t>指定状態</t>
  </si>
  <si>
    <t>社会福祉法人　ふれあいの里</t>
  </si>
  <si>
    <t>宮城県</t>
  </si>
  <si>
    <t>0220-29-4311</t>
  </si>
  <si>
    <t>0220-29-4611</t>
  </si>
  <si>
    <t>石巻市</t>
  </si>
  <si>
    <t>0225-79-2071</t>
  </si>
  <si>
    <t>0225-76-5191</t>
  </si>
  <si>
    <t>0410200026</t>
  </si>
  <si>
    <t>在宅障害者多機能支援施設ラボラーレ</t>
  </si>
  <si>
    <t>提供中</t>
  </si>
  <si>
    <t>休止</t>
  </si>
  <si>
    <t>就労継続支援(Ｂ型)</t>
  </si>
  <si>
    <t>社会福祉法人石巻祥心会</t>
  </si>
  <si>
    <t>社会福祉法人東北福祉会</t>
  </si>
  <si>
    <t>廃止</t>
  </si>
  <si>
    <t>社会福祉法人石巻市社会福祉協議会</t>
  </si>
  <si>
    <t>0225-62-1079</t>
  </si>
  <si>
    <t>サンネットなごみ</t>
  </si>
  <si>
    <t>0225-94-3001</t>
  </si>
  <si>
    <t>0225-94-3230</t>
  </si>
  <si>
    <t>0410200356</t>
  </si>
  <si>
    <t>ワークスつばさ</t>
  </si>
  <si>
    <t>0225-25-0757</t>
  </si>
  <si>
    <t>0225-25-0758</t>
  </si>
  <si>
    <t>0410200364</t>
  </si>
  <si>
    <t>かなん</t>
  </si>
  <si>
    <t>0225-86-3360</t>
  </si>
  <si>
    <t>0225-86-3361</t>
  </si>
  <si>
    <t>0410200372</t>
  </si>
  <si>
    <t>社会福祉法人　夢みの里</t>
  </si>
  <si>
    <t>0225-22-1416</t>
  </si>
  <si>
    <t>0410200596</t>
  </si>
  <si>
    <t>就労継続支援センター桜・さくら</t>
  </si>
  <si>
    <t>0225-98-3457</t>
  </si>
  <si>
    <t>株式会社北上の郷</t>
  </si>
  <si>
    <t>0225-24-8036</t>
  </si>
  <si>
    <t>就労支援センターAKARI</t>
  </si>
  <si>
    <t>0225-24-8027</t>
  </si>
  <si>
    <t>0410200661</t>
  </si>
  <si>
    <t>トータルサポートセンター　みんなの夢広場</t>
  </si>
  <si>
    <t>0225-23-5630</t>
  </si>
  <si>
    <t>0410210058</t>
  </si>
  <si>
    <t>小国の郷</t>
  </si>
  <si>
    <t>0225-24-8741</t>
  </si>
  <si>
    <t>0410210074</t>
  </si>
  <si>
    <t>石巻市社協みどり園</t>
  </si>
  <si>
    <t>0225-93-5494</t>
  </si>
  <si>
    <t>0225-92-8755</t>
  </si>
  <si>
    <t>0410210082</t>
  </si>
  <si>
    <t>石巻市社協かしわホーム</t>
  </si>
  <si>
    <t>0225-62-1078</t>
  </si>
  <si>
    <t>0410210090</t>
  </si>
  <si>
    <t>愛さんさん宅食株式会社</t>
  </si>
  <si>
    <t>022-366-8813</t>
  </si>
  <si>
    <t>022-349-4202</t>
  </si>
  <si>
    <t>0225-90-4213</t>
  </si>
  <si>
    <t>0225-90-4214</t>
  </si>
  <si>
    <t>0410210132</t>
  </si>
  <si>
    <t>愛さんさん　石巻事業所</t>
  </si>
  <si>
    <t>特定非営利活動法人ワーカーズコープ</t>
  </si>
  <si>
    <t>0225-24-6482</t>
  </si>
  <si>
    <t>0225-24-6483</t>
  </si>
  <si>
    <t>0410210249</t>
  </si>
  <si>
    <t>多機能型事業所　YUTTARI</t>
  </si>
  <si>
    <t>特定非営利活動法人輝くなかまチャレンジド</t>
  </si>
  <si>
    <t>0225-23-0659</t>
  </si>
  <si>
    <t>織音</t>
  </si>
  <si>
    <t>0410210264</t>
  </si>
  <si>
    <t>株式会社北村笑店</t>
  </si>
  <si>
    <t>きゅう</t>
  </si>
  <si>
    <t>0225-90-4916</t>
  </si>
  <si>
    <t>0225-90-4917</t>
  </si>
  <si>
    <t>0410210355</t>
  </si>
  <si>
    <t>一般社団法人石巻グリーフサポート</t>
  </si>
  <si>
    <t>パーラー山と田んぼ</t>
  </si>
  <si>
    <t>080-31474961</t>
  </si>
  <si>
    <t>0410210389</t>
  </si>
  <si>
    <t>0225-98-4005</t>
  </si>
  <si>
    <t>一般社団法人シャロームいしのまき</t>
  </si>
  <si>
    <t>0225-24-9147</t>
  </si>
  <si>
    <t>0225-24-9641</t>
  </si>
  <si>
    <t>就労サポートセンター　べてるの風</t>
  </si>
  <si>
    <t>0410210413</t>
  </si>
  <si>
    <t>ゆにばーさるプラザ</t>
  </si>
  <si>
    <t>0225-96-4847</t>
  </si>
  <si>
    <t>0410210439</t>
  </si>
  <si>
    <t>株式会社めだか</t>
  </si>
  <si>
    <t>0225-93-5527</t>
  </si>
  <si>
    <t>めだかのたいよう</t>
  </si>
  <si>
    <t>0410210512</t>
  </si>
  <si>
    <t>株式会社manaby</t>
  </si>
  <si>
    <t>Ecoリサイクル松並工場</t>
  </si>
  <si>
    <t>0410210538</t>
  </si>
  <si>
    <t>株式会社アップルファーム</t>
  </si>
  <si>
    <t>022-390-1101</t>
  </si>
  <si>
    <t>022-390-1102</t>
  </si>
  <si>
    <t>石巻メンテナンスセンター</t>
  </si>
  <si>
    <t>0225-24-6731</t>
  </si>
  <si>
    <t>0225-24-6732</t>
  </si>
  <si>
    <t>0410210603</t>
  </si>
  <si>
    <t>塩竈市</t>
  </si>
  <si>
    <t>社会福祉法人宮城県障がい者福祉協会</t>
  </si>
  <si>
    <t>社会福祉法人　嶋福祉会</t>
  </si>
  <si>
    <t>022-361-0332</t>
  </si>
  <si>
    <t>さくら学園</t>
  </si>
  <si>
    <t>022-361-0331</t>
  </si>
  <si>
    <t>0410300180</t>
  </si>
  <si>
    <t>宮城郡利府町</t>
  </si>
  <si>
    <t>医療法人菅野愛生会</t>
  </si>
  <si>
    <t>メープルガーデン</t>
  </si>
  <si>
    <t>022-762-5037</t>
  </si>
  <si>
    <t>022-762-5038</t>
  </si>
  <si>
    <t>0410300230</t>
  </si>
  <si>
    <t>社会福祉法人やまとみらい福祉会</t>
  </si>
  <si>
    <t>022-772-3073</t>
  </si>
  <si>
    <t>022-772-3071</t>
  </si>
  <si>
    <t>有限会社大裕</t>
  </si>
  <si>
    <t>チョコしおがま</t>
  </si>
  <si>
    <t>022-290-5452</t>
  </si>
  <si>
    <t>022-290-5243</t>
  </si>
  <si>
    <t>0410300354</t>
  </si>
  <si>
    <t>一般社団法人ハッピーキャンパー</t>
  </si>
  <si>
    <t>090-2978-049</t>
  </si>
  <si>
    <t>ワークスタイル　にこ</t>
  </si>
  <si>
    <t>022-352-3893</t>
  </si>
  <si>
    <t>0410300370</t>
  </si>
  <si>
    <t>社会福祉法人キングス・ガーデン宮城</t>
  </si>
  <si>
    <t>幸町ブランチ</t>
  </si>
  <si>
    <t>気仙沼市</t>
  </si>
  <si>
    <t>0226-23-2535</t>
  </si>
  <si>
    <t>0410500045</t>
  </si>
  <si>
    <t>社会福祉法人洗心会</t>
  </si>
  <si>
    <t>0226-23-9922</t>
  </si>
  <si>
    <t>0226-24-4775</t>
  </si>
  <si>
    <t>特定非営利活動法人ネットワークオレンジ</t>
  </si>
  <si>
    <t>社会福祉法人気仙沼市社会福祉協議会</t>
  </si>
  <si>
    <t>ワークショップひまわり</t>
  </si>
  <si>
    <t>0226-24-8255</t>
  </si>
  <si>
    <t>0410500276</t>
  </si>
  <si>
    <t>気仙沼市松峰園</t>
  </si>
  <si>
    <t>0410500300</t>
  </si>
  <si>
    <t>ワークショップふれあい</t>
  </si>
  <si>
    <t>0226-32-3101</t>
  </si>
  <si>
    <t>0226-25-7515</t>
  </si>
  <si>
    <t>0226-25-7519</t>
  </si>
  <si>
    <t>0410500565</t>
  </si>
  <si>
    <t>Ｏｒａｎｇｅ　Ｍａｔｅｓ</t>
  </si>
  <si>
    <t>一般社団法人かもみーる</t>
  </si>
  <si>
    <t>0226-28-9968</t>
  </si>
  <si>
    <t>働希舎かもみ～る</t>
  </si>
  <si>
    <t>0226-28-9818</t>
  </si>
  <si>
    <t>0410500581</t>
  </si>
  <si>
    <t>白石市</t>
  </si>
  <si>
    <t>社会福祉法人白石陽光園</t>
  </si>
  <si>
    <t>白石あけぼの園</t>
  </si>
  <si>
    <t>0224-25-1107</t>
  </si>
  <si>
    <t>0410600050</t>
  </si>
  <si>
    <t>八枚田</t>
  </si>
  <si>
    <t>0224-22-0271</t>
  </si>
  <si>
    <t>0224-22-0272</t>
  </si>
  <si>
    <t>0410600167</t>
  </si>
  <si>
    <t>株式会社エスシー</t>
  </si>
  <si>
    <t>0224-29-3165</t>
  </si>
  <si>
    <t>0224-29-3170</t>
  </si>
  <si>
    <t>ABAIN</t>
  </si>
  <si>
    <t>0410600225</t>
  </si>
  <si>
    <t>社会福祉法人　みのり会</t>
  </si>
  <si>
    <t>名取市</t>
  </si>
  <si>
    <t>社会福祉法人名取市社会福祉協議会</t>
  </si>
  <si>
    <t>名取市みのり園</t>
  </si>
  <si>
    <t>022-384-1594</t>
  </si>
  <si>
    <t>名取市友愛作業所</t>
  </si>
  <si>
    <t>022-384-8876</t>
  </si>
  <si>
    <t>022-384-9018</t>
  </si>
  <si>
    <t>0410700249</t>
  </si>
  <si>
    <t>一般社団法人こねくと</t>
  </si>
  <si>
    <t>022-226-7757</t>
  </si>
  <si>
    <t>022-226-7758</t>
  </si>
  <si>
    <t>wara</t>
  </si>
  <si>
    <t>0410700371</t>
  </si>
  <si>
    <t>0410700389</t>
  </si>
  <si>
    <t>株式会社ゼンシン</t>
  </si>
  <si>
    <t>022-796-9941</t>
  </si>
  <si>
    <t>022-796-9940</t>
  </si>
  <si>
    <t>テラグラッサ</t>
  </si>
  <si>
    <t>0410700397</t>
  </si>
  <si>
    <t>ラ・フレーズ</t>
  </si>
  <si>
    <t>0410700496</t>
  </si>
  <si>
    <t>株式会社ゲンマ</t>
  </si>
  <si>
    <t>022-773-0487</t>
  </si>
  <si>
    <t>就労継続支援B型　MAKANA(マカナ)</t>
  </si>
  <si>
    <t>0410700512</t>
  </si>
  <si>
    <t>一般社団法人HELLOS</t>
  </si>
  <si>
    <t>社会福祉法人臥牛三敬会</t>
  </si>
  <si>
    <t>0224-63-1481</t>
  </si>
  <si>
    <t>0224-63-3262</t>
  </si>
  <si>
    <t>第二虹の園</t>
  </si>
  <si>
    <t>角田市</t>
  </si>
  <si>
    <t>0410800015</t>
  </si>
  <si>
    <t>虹の園</t>
  </si>
  <si>
    <t>0410800031</t>
  </si>
  <si>
    <t>第三虹の園</t>
  </si>
  <si>
    <t>0224-63-3662</t>
  </si>
  <si>
    <t>0410800130</t>
  </si>
  <si>
    <t>社会福祉法人角田市社会福祉協議会</t>
  </si>
  <si>
    <t>角田市障害者就労支援施設のぎく</t>
  </si>
  <si>
    <t>0224-63-5565</t>
  </si>
  <si>
    <t>0224-63-2857</t>
  </si>
  <si>
    <t>0410800155</t>
  </si>
  <si>
    <t>0224-62-5611</t>
  </si>
  <si>
    <t>0224-51-9751</t>
  </si>
  <si>
    <t>一般社団法人みなみの風</t>
  </si>
  <si>
    <t>就労継続支援Ｂ型　なのはな</t>
  </si>
  <si>
    <t>0410800221</t>
  </si>
  <si>
    <t>多賀城市</t>
  </si>
  <si>
    <t>社会福祉法人　多賀城市社会福祉協議会</t>
  </si>
  <si>
    <t>多賀城市福祉工房のぞみ園</t>
  </si>
  <si>
    <t>022-309-2133</t>
  </si>
  <si>
    <t>022-309-2143</t>
  </si>
  <si>
    <t>0410900047</t>
  </si>
  <si>
    <t>レインボー多賀城</t>
  </si>
  <si>
    <t>022-362-8660</t>
  </si>
  <si>
    <t>022-349-8762</t>
  </si>
  <si>
    <t>0410900054</t>
  </si>
  <si>
    <t>特定非営利活動法人幸創</t>
  </si>
  <si>
    <t>022-352-7604</t>
  </si>
  <si>
    <t>一般社団法人ＣＯＭ’Ｓ</t>
  </si>
  <si>
    <t>ＣＯＭ’Ｓ</t>
  </si>
  <si>
    <t>022-778-6406</t>
  </si>
  <si>
    <t>0410913032</t>
  </si>
  <si>
    <t>エコ・アース・ファクトリー株式会社</t>
  </si>
  <si>
    <t>特定非営利活動法人結</t>
  </si>
  <si>
    <t>022-361-4812</t>
  </si>
  <si>
    <t>就労支援事業所　ゆい</t>
  </si>
  <si>
    <t>0410917082</t>
  </si>
  <si>
    <t>岩沼市</t>
  </si>
  <si>
    <t>0223-24-5841</t>
  </si>
  <si>
    <t>0223-24-5842</t>
  </si>
  <si>
    <t>岩沼市障害者地域就労支援センター　ひまわりホーム</t>
  </si>
  <si>
    <t>社会福祉法人しおかぜ福祉会</t>
  </si>
  <si>
    <t>0223-22-5586</t>
  </si>
  <si>
    <t>0223-22-5604</t>
  </si>
  <si>
    <t>障害福祉サービス事業所しおかぜ</t>
  </si>
  <si>
    <t>0411100100</t>
  </si>
  <si>
    <t>特定非営利活動法人ハンス・バーガー協会</t>
  </si>
  <si>
    <t>サポートセンター　リーチェ</t>
  </si>
  <si>
    <t>0223-36-7782</t>
  </si>
  <si>
    <t>0223-36-7783</t>
  </si>
  <si>
    <t>0411100217</t>
  </si>
  <si>
    <t>ふぁいん</t>
  </si>
  <si>
    <t>公益社団法人青年海外協力協会</t>
  </si>
  <si>
    <t>公益社団法人　青年海外協力協会</t>
  </si>
  <si>
    <t>0411100282</t>
  </si>
  <si>
    <t>0223-36-9851</t>
  </si>
  <si>
    <t>0223-36-9857</t>
  </si>
  <si>
    <t>0411100340</t>
  </si>
  <si>
    <t>JOCA東北　J’sWork</t>
  </si>
  <si>
    <t>株式会社ひよこのみらい</t>
  </si>
  <si>
    <t>0223-23-1450</t>
  </si>
  <si>
    <t>0411100365</t>
  </si>
  <si>
    <t>登米市</t>
  </si>
  <si>
    <t>社会福祉法人　恵泉会</t>
  </si>
  <si>
    <t>若葉園</t>
  </si>
  <si>
    <t>0220-45-2223</t>
  </si>
  <si>
    <t>0220-45-2293</t>
  </si>
  <si>
    <t>0411200058</t>
  </si>
  <si>
    <t>社会福祉法人登米市社会福祉協議会</t>
  </si>
  <si>
    <t>医療法人財団姉歯松風会</t>
  </si>
  <si>
    <t>0228-35-5066</t>
  </si>
  <si>
    <t>社会福祉法人はらから福祉会</t>
  </si>
  <si>
    <t>登米大地</t>
  </si>
  <si>
    <t>0220-29-4155</t>
  </si>
  <si>
    <t>0220-29-4156</t>
  </si>
  <si>
    <t>さくらワークス</t>
  </si>
  <si>
    <t>0220-45-2280</t>
  </si>
  <si>
    <t>0411200249</t>
  </si>
  <si>
    <t>0411200306</t>
  </si>
  <si>
    <t>登米市社協南方福祉作業所あやめ園</t>
  </si>
  <si>
    <t>0220-58-3374</t>
  </si>
  <si>
    <t>0411200322</t>
  </si>
  <si>
    <t>すてっぷ</t>
  </si>
  <si>
    <t>0228-35-5056</t>
  </si>
  <si>
    <t>0411200330</t>
  </si>
  <si>
    <t>登米市社協豊里福祉作業所工房なかま</t>
  </si>
  <si>
    <t>0225-76-1606</t>
  </si>
  <si>
    <t>0225-90-3016</t>
  </si>
  <si>
    <t>0411200348</t>
  </si>
  <si>
    <t>ラボラーレ登米</t>
  </si>
  <si>
    <t>0411200371</t>
  </si>
  <si>
    <t>登米地域福祉事業所　心りっぷる</t>
  </si>
  <si>
    <t>0220-23-9113</t>
  </si>
  <si>
    <t>0220-23-9189</t>
  </si>
  <si>
    <t>0411200421</t>
  </si>
  <si>
    <t>株式会社ドリーム</t>
  </si>
  <si>
    <t>ドリーム農園</t>
  </si>
  <si>
    <t>0220-23-7584</t>
  </si>
  <si>
    <t>0220-23-7594</t>
  </si>
  <si>
    <t>0411200504</t>
  </si>
  <si>
    <t>特定非営利活動法人わらいの館四季</t>
  </si>
  <si>
    <t>0220-29-4510</t>
  </si>
  <si>
    <t>Seed Company</t>
  </si>
  <si>
    <t>0220-29-4310</t>
  </si>
  <si>
    <t>0411200561</t>
  </si>
  <si>
    <t>有限会社みんなの家</t>
  </si>
  <si>
    <t>みんなの家のぞみ</t>
  </si>
  <si>
    <t>0411200579</t>
  </si>
  <si>
    <t>栗原市</t>
  </si>
  <si>
    <t>社会福祉法人　栗原秀峰会</t>
  </si>
  <si>
    <t>パン工房いそっぷ</t>
  </si>
  <si>
    <t>0228-57-7366</t>
  </si>
  <si>
    <t>0228-52-5650</t>
  </si>
  <si>
    <t>0411300197</t>
  </si>
  <si>
    <t>特定非営利活動法人栗原市障害者就労支援センター</t>
  </si>
  <si>
    <t>ＮＰＯステップアップ</t>
  </si>
  <si>
    <t>0228-24-7350</t>
  </si>
  <si>
    <t>0228-22-7052</t>
  </si>
  <si>
    <t>0411300247</t>
  </si>
  <si>
    <t>社会福祉法人豊明会</t>
  </si>
  <si>
    <t>ふくし工房かつらっぱ</t>
  </si>
  <si>
    <t>0228-58-3880</t>
  </si>
  <si>
    <t>0228-58-3881</t>
  </si>
  <si>
    <t>0411300254</t>
  </si>
  <si>
    <t>株式会社照隅</t>
  </si>
  <si>
    <t>ゆめや</t>
  </si>
  <si>
    <t>0228-24-8575</t>
  </si>
  <si>
    <t>0228-24-8577</t>
  </si>
  <si>
    <t>0411300387</t>
  </si>
  <si>
    <t>株式会社リツワ</t>
  </si>
  <si>
    <t>0228-45-6711</t>
  </si>
  <si>
    <t>0228-45-6712</t>
  </si>
  <si>
    <t>0411300452</t>
  </si>
  <si>
    <t>就労支援事業所　チャレンジド岩ヶ崎</t>
  </si>
  <si>
    <t>社会福祉法人矢本愛育会</t>
  </si>
  <si>
    <t>障害者日中活動支援施設ぎんの星</t>
  </si>
  <si>
    <t>東松島市</t>
  </si>
  <si>
    <t>0225-84-1125</t>
  </si>
  <si>
    <t>0225-83-7782</t>
  </si>
  <si>
    <t>0411400021</t>
  </si>
  <si>
    <t>一般社団法人くるり</t>
  </si>
  <si>
    <t>0225-98-7926</t>
  </si>
  <si>
    <t>0225-98-7946</t>
  </si>
  <si>
    <t>ワークハウスくりの木</t>
  </si>
  <si>
    <t>0411400260</t>
  </si>
  <si>
    <t>大崎市</t>
  </si>
  <si>
    <t>特定非営利活動法人　くもりのち晴れ</t>
  </si>
  <si>
    <t>0229-23-2766</t>
  </si>
  <si>
    <t>社会福祉法人大崎誠心会</t>
  </si>
  <si>
    <t>0229-28-3100</t>
  </si>
  <si>
    <t>0229-28-3262</t>
  </si>
  <si>
    <t>社会福祉法人永楽会</t>
  </si>
  <si>
    <t>ハーモニーさんぼんぎ</t>
  </si>
  <si>
    <t>工房パルコ</t>
  </si>
  <si>
    <t>0229-21-0355</t>
  </si>
  <si>
    <t>0229-22-7333</t>
  </si>
  <si>
    <t>0411500200</t>
  </si>
  <si>
    <t>社会福祉法人　おおさきさくら福祉会</t>
  </si>
  <si>
    <t>0229-39-0030</t>
  </si>
  <si>
    <t>0229-39-0050</t>
  </si>
  <si>
    <t>社会福祉法人　聖心会</t>
  </si>
  <si>
    <t>指定障害福祉サービス事業所　大崎太陽の村</t>
  </si>
  <si>
    <t>0229-72-3986</t>
  </si>
  <si>
    <t>0411500325</t>
  </si>
  <si>
    <t>しあんくれ～る</t>
  </si>
  <si>
    <t>0411500382</t>
  </si>
  <si>
    <t>すずかけの里</t>
  </si>
  <si>
    <t>0411500416</t>
  </si>
  <si>
    <t>特定非営利活動法人ドリーム・グリーン・プロジェクト</t>
  </si>
  <si>
    <t>0411500473</t>
  </si>
  <si>
    <t>就労支援センタードリームワン</t>
  </si>
  <si>
    <t>0229-87-2566</t>
  </si>
  <si>
    <t>社会福祉法人チャレンジドらいふ</t>
  </si>
  <si>
    <t>022-777-3266</t>
  </si>
  <si>
    <t>022-777-3267</t>
  </si>
  <si>
    <t>ボーノボーノ大崎東</t>
  </si>
  <si>
    <t>0411500648</t>
  </si>
  <si>
    <t>社会福祉法人宮城厚生福祉会</t>
  </si>
  <si>
    <t>多機能型就労支援事業所てとて古川</t>
  </si>
  <si>
    <t>0229-21-8606</t>
  </si>
  <si>
    <t>0229-21-8608</t>
  </si>
  <si>
    <t>0411500697</t>
  </si>
  <si>
    <t>特定非営利活動法人まきばフリースクール</t>
  </si>
  <si>
    <t>まきばの実り</t>
  </si>
  <si>
    <t>0229-25-5949</t>
  </si>
  <si>
    <t>0411500713</t>
  </si>
  <si>
    <t>0229-25-4482</t>
  </si>
  <si>
    <t>0411500754</t>
  </si>
  <si>
    <t>社会福祉法人みんなの輪</t>
  </si>
  <si>
    <t>022-388-4188</t>
  </si>
  <si>
    <t>022-388-4191</t>
  </si>
  <si>
    <t>あいあいファーム　わ・は・わ田尻</t>
  </si>
  <si>
    <t>0229-25-5751</t>
  </si>
  <si>
    <t>0229-25-5752</t>
  </si>
  <si>
    <t>0411500770</t>
  </si>
  <si>
    <t>企業組合労協センター事業団</t>
  </si>
  <si>
    <t>鳴子地域福祉事業所　まるちゃん家</t>
  </si>
  <si>
    <t>0229-87-4620</t>
  </si>
  <si>
    <t>0229-87-4630</t>
  </si>
  <si>
    <t>0411500804</t>
  </si>
  <si>
    <t>特定非営利活動法人　学びの庭</t>
  </si>
  <si>
    <t>就労支援センター　『ジェムストーン』</t>
  </si>
  <si>
    <t>0411500853</t>
  </si>
  <si>
    <t>0229-25-5924</t>
  </si>
  <si>
    <t>一般社団法人はぴかむ</t>
  </si>
  <si>
    <t>022-355-8127</t>
  </si>
  <si>
    <t>指定障害福祉サービス事業所　葵～あおい</t>
  </si>
  <si>
    <t>0229-25-6930</t>
  </si>
  <si>
    <t>0411500879</t>
  </si>
  <si>
    <t>合同会社リレーション</t>
  </si>
  <si>
    <t>0229-25-4890</t>
  </si>
  <si>
    <t>就労継続支援（B型）事業所ライフアップ</t>
  </si>
  <si>
    <t>0411500895</t>
  </si>
  <si>
    <t>社会福祉法人　優愛会</t>
  </si>
  <si>
    <t>しあわせカフェ</t>
  </si>
  <si>
    <t>0229-25-4301</t>
  </si>
  <si>
    <t>0229-25-4302</t>
  </si>
  <si>
    <t>0411500903</t>
  </si>
  <si>
    <t>富谷市</t>
  </si>
  <si>
    <t>合同会社おれんじの羽</t>
  </si>
  <si>
    <t>おれんじ工房</t>
  </si>
  <si>
    <t>022-341-8620</t>
  </si>
  <si>
    <t>022-341-8621</t>
  </si>
  <si>
    <t>0411600059</t>
  </si>
  <si>
    <t>株式会社ゴリラファーム</t>
  </si>
  <si>
    <t>ＡＭＥＨＡＲＥ</t>
  </si>
  <si>
    <t>09062236415</t>
  </si>
  <si>
    <t>0411600117</t>
  </si>
  <si>
    <t>刈田郡蔵王町</t>
  </si>
  <si>
    <t>蔵王すずしろ</t>
  </si>
  <si>
    <t>0224-34-1331</t>
  </si>
  <si>
    <t>0224-34-1332</t>
  </si>
  <si>
    <t>0412100075</t>
  </si>
  <si>
    <t>社会福祉法人大泉会</t>
  </si>
  <si>
    <t>楽園ファーム</t>
  </si>
  <si>
    <t>0224-26-6785</t>
  </si>
  <si>
    <t>0224-26-6786</t>
  </si>
  <si>
    <t>0412100125</t>
  </si>
  <si>
    <t>くるみファーム</t>
  </si>
  <si>
    <t>0224-26-6512</t>
  </si>
  <si>
    <t>0224-26-6513</t>
  </si>
  <si>
    <t>0412100133</t>
  </si>
  <si>
    <t>柴田郡村田町</t>
  </si>
  <si>
    <t>0224-83-5743</t>
  </si>
  <si>
    <t>柴田郡柴田町</t>
  </si>
  <si>
    <t>社会福祉法人福寿会</t>
  </si>
  <si>
    <t>0224-56-4160</t>
  </si>
  <si>
    <t>0224-56-4322</t>
  </si>
  <si>
    <t>多機能型事業所　旭園</t>
  </si>
  <si>
    <t>0412200040</t>
  </si>
  <si>
    <t>柴田郡大河原町</t>
  </si>
  <si>
    <t>柴田郡川崎町</t>
  </si>
  <si>
    <t>びいんず夢楽多</t>
  </si>
  <si>
    <t>0224-82-1177</t>
  </si>
  <si>
    <t>0224-82-1178</t>
  </si>
  <si>
    <t>0412200222</t>
  </si>
  <si>
    <t>くりえいと柴田</t>
  </si>
  <si>
    <t>0224-58-7773</t>
  </si>
  <si>
    <t>0224-58-7774</t>
  </si>
  <si>
    <t>0412200230</t>
  </si>
  <si>
    <t>レインボー川崎</t>
  </si>
  <si>
    <t>0224-85-1656</t>
  </si>
  <si>
    <t>0224-84-6833</t>
  </si>
  <si>
    <t>0412200339</t>
  </si>
  <si>
    <t>有限会社ケイ</t>
  </si>
  <si>
    <t>エーシーイー株式会社</t>
  </si>
  <si>
    <t>0412210064</t>
  </si>
  <si>
    <t>022-433-3815</t>
  </si>
  <si>
    <t>0224-51-5626</t>
  </si>
  <si>
    <t>0224-51-5628</t>
  </si>
  <si>
    <t>0412210106</t>
  </si>
  <si>
    <t>ワーク　サポート南桜</t>
  </si>
  <si>
    <t>一般社団法人ふくのね</t>
  </si>
  <si>
    <t>0224-82-2341</t>
  </si>
  <si>
    <t>0412210148</t>
  </si>
  <si>
    <t>ほっとファーム　株式会社</t>
  </si>
  <si>
    <t>022-281-8588</t>
  </si>
  <si>
    <t>株式会社かけはし</t>
  </si>
  <si>
    <t>0224-86-5531</t>
  </si>
  <si>
    <t>0224-86-5532</t>
  </si>
  <si>
    <t>障がい者就労支援事業所　かけはし</t>
  </si>
  <si>
    <t>0412210239</t>
  </si>
  <si>
    <t>ほっとハート柴田</t>
  </si>
  <si>
    <t>0224-51-8602</t>
  </si>
  <si>
    <t>0412210254</t>
  </si>
  <si>
    <t>合同会社大進</t>
  </si>
  <si>
    <t>ざおう菜園</t>
  </si>
  <si>
    <t>080-8203-000</t>
  </si>
  <si>
    <t>0412210288</t>
  </si>
  <si>
    <t>伊具郡丸森町</t>
  </si>
  <si>
    <t>みずきの里丸森</t>
  </si>
  <si>
    <t>0224-79-2141</t>
  </si>
  <si>
    <t>0224-79-2146</t>
  </si>
  <si>
    <t>0412300022</t>
  </si>
  <si>
    <t>亘理町</t>
  </si>
  <si>
    <t>亘理町ゆうゆう作業所</t>
  </si>
  <si>
    <t>亘理郡亘理町</t>
  </si>
  <si>
    <t>0223-34-2263</t>
  </si>
  <si>
    <t>亘理郡山元町</t>
  </si>
  <si>
    <t>えいむ亘理</t>
  </si>
  <si>
    <t>0223-33-1911</t>
  </si>
  <si>
    <t>0223-33-1912</t>
  </si>
  <si>
    <t>0412400095</t>
  </si>
  <si>
    <t>こうそう亘理</t>
  </si>
  <si>
    <t>0223-36-8029</t>
  </si>
  <si>
    <t>0412400160</t>
  </si>
  <si>
    <t>山元町共同作業所</t>
  </si>
  <si>
    <t>0223-37-0205</t>
  </si>
  <si>
    <t>0223-37-0203</t>
  </si>
  <si>
    <t>0412400178</t>
  </si>
  <si>
    <t>0223-36-8429</t>
  </si>
  <si>
    <t>ともに　はま道</t>
  </si>
  <si>
    <t>0223-35-7605</t>
  </si>
  <si>
    <t>0412400269</t>
  </si>
  <si>
    <t>特定非営活動法人ホープワールドワイド・ジャパン</t>
  </si>
  <si>
    <t>特定非営利活動法人ホープワールドワイド・ジャパン　ホープ就労支援センターみやぎ</t>
  </si>
  <si>
    <t>特定非営利活動法人ポラリス</t>
  </si>
  <si>
    <t>0223-36-7410</t>
  </si>
  <si>
    <t>ポラリス</t>
  </si>
  <si>
    <t>0412400285</t>
  </si>
  <si>
    <t>0412400327</t>
  </si>
  <si>
    <t>山元いちご農園株式会社</t>
  </si>
  <si>
    <t>0223-23-1581</t>
  </si>
  <si>
    <t>0223-23-1589</t>
  </si>
  <si>
    <t>山元いちご農園れいずホーム</t>
  </si>
  <si>
    <t>0412400459</t>
  </si>
  <si>
    <t>宮城郡七ケ浜町</t>
  </si>
  <si>
    <t>宮城郡松島町</t>
  </si>
  <si>
    <t>社会福祉法人　松の実福祉会</t>
  </si>
  <si>
    <t>022-355-0151</t>
  </si>
  <si>
    <t>022-355-0152</t>
  </si>
  <si>
    <t>松の実</t>
  </si>
  <si>
    <t>0412600108</t>
  </si>
  <si>
    <t>みお七ヶ浜</t>
  </si>
  <si>
    <t>022-395-9477</t>
  </si>
  <si>
    <t>022-365-7703</t>
  </si>
  <si>
    <t>0412600124</t>
  </si>
  <si>
    <t>こうそう</t>
  </si>
  <si>
    <t>022-352-7609</t>
  </si>
  <si>
    <t>0412600157</t>
  </si>
  <si>
    <t>梨花</t>
  </si>
  <si>
    <t>022-349-1770</t>
  </si>
  <si>
    <t>022-349-1771</t>
  </si>
  <si>
    <t>0412600165</t>
  </si>
  <si>
    <t>工房　歩歩</t>
  </si>
  <si>
    <t>022-767-8655</t>
  </si>
  <si>
    <t>022-767-8656</t>
  </si>
  <si>
    <t>0412600181</t>
  </si>
  <si>
    <t>DiyCE</t>
  </si>
  <si>
    <t>022-290-6127</t>
  </si>
  <si>
    <t>0412630170</t>
  </si>
  <si>
    <t>特定非営利活動法人黒川こころの応援団</t>
  </si>
  <si>
    <t>022-347-0028</t>
  </si>
  <si>
    <t>022-343-7077</t>
  </si>
  <si>
    <t>nisipirica</t>
  </si>
  <si>
    <t>黒川郡大和町</t>
  </si>
  <si>
    <t>0412700015</t>
  </si>
  <si>
    <t>022-345-3282</t>
  </si>
  <si>
    <t>022-345-3984</t>
  </si>
  <si>
    <t>黒川郡大郷町</t>
  </si>
  <si>
    <t>黒川郡大衡村</t>
  </si>
  <si>
    <t>特定非営利活動法人ステップアップたいわ</t>
  </si>
  <si>
    <t>022-344-6982</t>
  </si>
  <si>
    <t>022-344-6983</t>
  </si>
  <si>
    <t>ステップアップたいわ</t>
  </si>
  <si>
    <t>0412700353</t>
  </si>
  <si>
    <t>パン工房　わ・は・わ</t>
  </si>
  <si>
    <t>022-359-8075</t>
  </si>
  <si>
    <t>022-359-8074</t>
  </si>
  <si>
    <t>0412700379</t>
  </si>
  <si>
    <t>夢の風とみや</t>
  </si>
  <si>
    <t>022-346-1402</t>
  </si>
  <si>
    <t>0412700395</t>
  </si>
  <si>
    <t>022-346-4201</t>
  </si>
  <si>
    <t>022-234-1524</t>
  </si>
  <si>
    <t>022-727-6460</t>
  </si>
  <si>
    <t>大郷ファーム</t>
  </si>
  <si>
    <t>022-359-3577</t>
  </si>
  <si>
    <t>わ・は・わ味明</t>
  </si>
  <si>
    <t>022-359-9501</t>
  </si>
  <si>
    <t>022-359-9502</t>
  </si>
  <si>
    <t>0412700429</t>
  </si>
  <si>
    <t>宮城県船形の郷</t>
  </si>
  <si>
    <t>0412700452</t>
  </si>
  <si>
    <t>一般社団法人　Ａｉえりあサポート福祉会</t>
  </si>
  <si>
    <t>022-344-6491</t>
  </si>
  <si>
    <t>022-344-6497</t>
  </si>
  <si>
    <t>あいの郷</t>
  </si>
  <si>
    <t>0412700478</t>
  </si>
  <si>
    <t>特定非営利活動法人大郷ファーム</t>
  </si>
  <si>
    <t>0412700536</t>
  </si>
  <si>
    <t>わ・は・わ大衡</t>
  </si>
  <si>
    <t>022-347-4298</t>
  </si>
  <si>
    <t>022-347-4299</t>
  </si>
  <si>
    <t>0412700684</t>
  </si>
  <si>
    <t>ワインフォレスト七ツ森</t>
  </si>
  <si>
    <t>0412700726</t>
  </si>
  <si>
    <t>加美郡色麻町</t>
  </si>
  <si>
    <t>加美郡加美町</t>
  </si>
  <si>
    <t>加美町</t>
  </si>
  <si>
    <t>加美町障害者自立支援センター</t>
  </si>
  <si>
    <t>0229-63-8130</t>
  </si>
  <si>
    <t>0229-63-8131</t>
  </si>
  <si>
    <t>0412800062</t>
  </si>
  <si>
    <t>クローバーハウス</t>
  </si>
  <si>
    <t>0229-63-3797</t>
  </si>
  <si>
    <t>0412800088</t>
  </si>
  <si>
    <t>やくらいアットハウス</t>
  </si>
  <si>
    <t>0229-67-6969</t>
  </si>
  <si>
    <t>0412800104</t>
  </si>
  <si>
    <t>一般社団法人そにゃる</t>
  </si>
  <si>
    <t>09066287092</t>
  </si>
  <si>
    <t>そにゃる</t>
  </si>
  <si>
    <t>0225255885</t>
  </si>
  <si>
    <t>0412800153</t>
  </si>
  <si>
    <t>障害者日中活動支援施設のぎく</t>
  </si>
  <si>
    <t>遠田郡美里町</t>
  </si>
  <si>
    <t>0229-58-2877</t>
  </si>
  <si>
    <t>0413100017</t>
  </si>
  <si>
    <t>0229-58-3650</t>
  </si>
  <si>
    <t>遠田郡涌谷町</t>
  </si>
  <si>
    <t>社会福祉法人共生の森</t>
  </si>
  <si>
    <t>0229-42-2589</t>
  </si>
  <si>
    <t>0229-42-2539</t>
  </si>
  <si>
    <t>0413100090</t>
  </si>
  <si>
    <t>社会福祉法人共生の森就労支援継続支援B型事業所</t>
  </si>
  <si>
    <t>わ・は・わ美里</t>
  </si>
  <si>
    <t>0229-29-9987</t>
  </si>
  <si>
    <t>0229-29-9136</t>
  </si>
  <si>
    <t>0413100116</t>
  </si>
  <si>
    <t>株式会社エール</t>
  </si>
  <si>
    <t>0229-25-5078</t>
  </si>
  <si>
    <t>0229-25-5079</t>
  </si>
  <si>
    <t>よつば農園</t>
  </si>
  <si>
    <t>0413100165</t>
  </si>
  <si>
    <t>就労支援センターＡＫＡＲＩ</t>
  </si>
  <si>
    <t>0229-25-6902</t>
  </si>
  <si>
    <t>0229-25-6903</t>
  </si>
  <si>
    <t>0413100272</t>
  </si>
  <si>
    <t>一般社団法人ALC</t>
  </si>
  <si>
    <t>0229-25-4415</t>
  </si>
  <si>
    <t>0229-25-4416</t>
  </si>
  <si>
    <t>にじいろてらす</t>
  </si>
  <si>
    <t>0413100280</t>
  </si>
  <si>
    <t>わ・は・わ南郷</t>
  </si>
  <si>
    <t>0229-25-8848</t>
  </si>
  <si>
    <t>0229-25-8849</t>
  </si>
  <si>
    <t>0413100298</t>
  </si>
  <si>
    <t>ほっとハート美里</t>
  </si>
  <si>
    <t>0229-25-7816</t>
  </si>
  <si>
    <t>0229-25-7817</t>
  </si>
  <si>
    <t>0413100322</t>
  </si>
  <si>
    <t>牡鹿郡女川町</t>
  </si>
  <si>
    <t>特定非営利活動法人きらら女川</t>
  </si>
  <si>
    <t>0225-98-8062</t>
  </si>
  <si>
    <t>きらら女川</t>
  </si>
  <si>
    <t>0413500042</t>
  </si>
  <si>
    <t>仙台市</t>
  </si>
  <si>
    <t>仙台市青葉区</t>
  </si>
  <si>
    <t>社会福祉法人一歩一歩福祉会</t>
  </si>
  <si>
    <t>社会福祉法人千代福祉会</t>
  </si>
  <si>
    <t>社会福祉法人仙台市手をつなぐ育成会</t>
  </si>
  <si>
    <t>022-285-3531</t>
  </si>
  <si>
    <t>022-285-7505</t>
  </si>
  <si>
    <t>社会福祉法人信和会</t>
  </si>
  <si>
    <t>022-727-8907</t>
  </si>
  <si>
    <t>022-727-8908</t>
  </si>
  <si>
    <t>社会福祉法人なのはな会</t>
  </si>
  <si>
    <t>社会福祉法人仙台市肢体不自由児者父母の会</t>
  </si>
  <si>
    <t>022-303-0260</t>
  </si>
  <si>
    <t>022-719-4055</t>
  </si>
  <si>
    <t>仙台自立の家</t>
  </si>
  <si>
    <t>0415100643</t>
  </si>
  <si>
    <t>社会福祉法人国見会</t>
  </si>
  <si>
    <t>医療法人社団原クリニック</t>
  </si>
  <si>
    <t>仙台メンタルヘルスサービス</t>
  </si>
  <si>
    <t>022-343-0718</t>
  </si>
  <si>
    <t>022-343-0728</t>
  </si>
  <si>
    <t>0415100684</t>
  </si>
  <si>
    <t>仙台市太白区</t>
  </si>
  <si>
    <t>0415100700</t>
  </si>
  <si>
    <t>みんなの広場（くにみ工房）</t>
  </si>
  <si>
    <t>仙台もぐらの家</t>
  </si>
  <si>
    <t>022-226-1441</t>
  </si>
  <si>
    <t>022-226-0456</t>
  </si>
  <si>
    <t>0415100718</t>
  </si>
  <si>
    <t>社会福祉法人幸生会</t>
  </si>
  <si>
    <t>022-391-6658</t>
  </si>
  <si>
    <t>022-391-6725</t>
  </si>
  <si>
    <t>ぱーとなー</t>
  </si>
  <si>
    <t>0415100734</t>
  </si>
  <si>
    <t>はまゆう</t>
  </si>
  <si>
    <t>022-727-2345</t>
  </si>
  <si>
    <t>022-272-1013</t>
  </si>
  <si>
    <t>0415100817</t>
  </si>
  <si>
    <t>クローバーズ・ピアワッセ</t>
  </si>
  <si>
    <t>0415100882</t>
  </si>
  <si>
    <t>特定非営利活動法人生活支援きょうどう舎</t>
  </si>
  <si>
    <t>特定非営利活動法人桑の木</t>
  </si>
  <si>
    <t>022-224-2454</t>
  </si>
  <si>
    <t>022-222-6767</t>
  </si>
  <si>
    <t>マルベリー工房</t>
  </si>
  <si>
    <t>0415100965</t>
  </si>
  <si>
    <t>一般社団法人悠優会</t>
  </si>
  <si>
    <t>ワークスもくれん</t>
  </si>
  <si>
    <t>022-212-2566</t>
  </si>
  <si>
    <t>022-212-2567</t>
  </si>
  <si>
    <t>0415101047</t>
  </si>
  <si>
    <t>くるみの木</t>
  </si>
  <si>
    <t>022-223-2483</t>
  </si>
  <si>
    <t>022-223-7425</t>
  </si>
  <si>
    <t>0415101054</t>
  </si>
  <si>
    <t>パル三居沢</t>
  </si>
  <si>
    <t>022-211-8815</t>
  </si>
  <si>
    <t>0415101070</t>
  </si>
  <si>
    <t>メルヴェイユ仙台</t>
  </si>
  <si>
    <t>特定非営利活動法人多夢多夢舎中山工房</t>
  </si>
  <si>
    <t>022-277-0081</t>
  </si>
  <si>
    <t>022-277-8809</t>
  </si>
  <si>
    <t>多夢多夢舎中山工房</t>
  </si>
  <si>
    <t>0415101161</t>
  </si>
  <si>
    <t>特定非営利活動法人博英舎・こころや</t>
  </si>
  <si>
    <t>022-728-8343</t>
  </si>
  <si>
    <t>022-728-8156</t>
  </si>
  <si>
    <t>こころや</t>
  </si>
  <si>
    <t>0415101179</t>
  </si>
  <si>
    <t>特定非営利活動法人コスモスクラブ</t>
  </si>
  <si>
    <t>株式会社ＭＡＹＵＲＡ</t>
  </si>
  <si>
    <t>022-393-8310</t>
  </si>
  <si>
    <t>022-393-8311</t>
  </si>
  <si>
    <t>0415101310</t>
  </si>
  <si>
    <t>青い鳥</t>
  </si>
  <si>
    <t>わ・は・わ広瀬</t>
  </si>
  <si>
    <t>022-392-0851</t>
  </si>
  <si>
    <t>022-392-0861</t>
  </si>
  <si>
    <t>0415101328</t>
  </si>
  <si>
    <t>社会福祉法人ぽっけコミュニティネットワーク</t>
  </si>
  <si>
    <t>022-243-7280</t>
  </si>
  <si>
    <t>022-243-7281</t>
  </si>
  <si>
    <t>チャレンジビラ</t>
  </si>
  <si>
    <t>株式会社秀賀会</t>
  </si>
  <si>
    <t>0415101393</t>
  </si>
  <si>
    <t>022-797-3672</t>
  </si>
  <si>
    <t>022-797-3673</t>
  </si>
  <si>
    <t>022-797-1670</t>
  </si>
  <si>
    <t>022-797-1653</t>
  </si>
  <si>
    <t>社会福祉法人仙台市障害者福祉協会</t>
  </si>
  <si>
    <t>ほっとファーム株式会社</t>
  </si>
  <si>
    <t>一般社団法人祐紀会</t>
  </si>
  <si>
    <t>022-797-8142</t>
  </si>
  <si>
    <t>022-797-8143</t>
  </si>
  <si>
    <t>あしあと</t>
  </si>
  <si>
    <t>たんぽぽハウス</t>
  </si>
  <si>
    <t>有限会社ナンモ企画</t>
  </si>
  <si>
    <t>課外塾</t>
  </si>
  <si>
    <t>0415101724</t>
  </si>
  <si>
    <t>一般社団法人アート・インクルージョン</t>
  </si>
  <si>
    <t>アート・インクルージョンファクトリー</t>
  </si>
  <si>
    <t>0415101732</t>
  </si>
  <si>
    <t>特定非営利活動法人　創の会</t>
  </si>
  <si>
    <t>022-342-1502</t>
  </si>
  <si>
    <t>022-342-1507</t>
  </si>
  <si>
    <t>0415101740</t>
  </si>
  <si>
    <t>コキア</t>
  </si>
  <si>
    <t>022-213-6281</t>
  </si>
  <si>
    <t>0415101757</t>
  </si>
  <si>
    <t>就労継続支援Ｂ型事業所　くにみの風</t>
  </si>
  <si>
    <t>022-728-3151</t>
  </si>
  <si>
    <t>022-728-3152</t>
  </si>
  <si>
    <t>0415101773</t>
  </si>
  <si>
    <t>アミークス株式会社</t>
  </si>
  <si>
    <t>022-281-9715</t>
  </si>
  <si>
    <t>022-281-9716</t>
  </si>
  <si>
    <t>ほっとハート仙台</t>
  </si>
  <si>
    <t>022-281-9448</t>
  </si>
  <si>
    <t>レストランぴぁ</t>
  </si>
  <si>
    <t>株式会社さくら</t>
  </si>
  <si>
    <t>さくら工房</t>
  </si>
  <si>
    <t>022-739-9701</t>
  </si>
  <si>
    <t>022-739-9702</t>
  </si>
  <si>
    <t>0415101914</t>
  </si>
  <si>
    <t>022-725-8025</t>
  </si>
  <si>
    <t>022-725-8026</t>
  </si>
  <si>
    <t>社会福祉法人仙萩の杜</t>
  </si>
  <si>
    <t>022-783-3250</t>
  </si>
  <si>
    <t>022-783-3251</t>
  </si>
  <si>
    <t>0415101948</t>
  </si>
  <si>
    <t>北日本ビルテクノ株式会社</t>
  </si>
  <si>
    <t>セージハウス</t>
  </si>
  <si>
    <t>0415101989</t>
  </si>
  <si>
    <t>022-302-5948</t>
  </si>
  <si>
    <t>022-302-5947</t>
  </si>
  <si>
    <t>一般社団法人アイエスエフネットベネフィット</t>
  </si>
  <si>
    <t>アイエスエフネットベネフィット仙台</t>
  </si>
  <si>
    <t>0415102003</t>
  </si>
  <si>
    <t>株式会社ハート米夢</t>
  </si>
  <si>
    <t>022-778-6063</t>
  </si>
  <si>
    <t>株式会社ハート米夢仙台青葉事業所</t>
  </si>
  <si>
    <t>0415102045</t>
  </si>
  <si>
    <t>一般社団法人ぶるー・びー</t>
  </si>
  <si>
    <t>022-724-7484</t>
  </si>
  <si>
    <t>ぶるー・びー</t>
  </si>
  <si>
    <t>0415102078</t>
  </si>
  <si>
    <t>特定非営利活動法人せんだいアビリティネットワーク</t>
  </si>
  <si>
    <t>022-728-7570</t>
  </si>
  <si>
    <t>022-728-7580</t>
  </si>
  <si>
    <t>せんだい庵</t>
  </si>
  <si>
    <t>0415102185</t>
  </si>
  <si>
    <t>manaby CREATORS仙台</t>
  </si>
  <si>
    <t>022-302-7932</t>
  </si>
  <si>
    <t>0415102318</t>
  </si>
  <si>
    <t>一般社団法人己達会</t>
  </si>
  <si>
    <t>0415102342</t>
  </si>
  <si>
    <t>0415102359</t>
  </si>
  <si>
    <t>特定非営利活動法人Links</t>
  </si>
  <si>
    <t>Links青葉</t>
  </si>
  <si>
    <t>022-797-3442</t>
  </si>
  <si>
    <t>022-797-3443</t>
  </si>
  <si>
    <t>0415102367</t>
  </si>
  <si>
    <t>せんだんの杜　杜の工房</t>
  </si>
  <si>
    <t>022-727-8830</t>
  </si>
  <si>
    <t>022-727-8988</t>
  </si>
  <si>
    <t>0415102441</t>
  </si>
  <si>
    <t>社会福祉法人仙台つるがや福祉会</t>
  </si>
  <si>
    <t>022-395-7966</t>
  </si>
  <si>
    <t>022-395-7968</t>
  </si>
  <si>
    <t>アミークスＺＯＥＮ</t>
  </si>
  <si>
    <t>022-341-9337</t>
  </si>
  <si>
    <t>022-341-9338</t>
  </si>
  <si>
    <t>0415102482</t>
  </si>
  <si>
    <t>サニースポット木町</t>
  </si>
  <si>
    <t>022-725-8186</t>
  </si>
  <si>
    <t>022-725-8187</t>
  </si>
  <si>
    <t>株式会社満天の星</t>
  </si>
  <si>
    <t>ぺがさす</t>
  </si>
  <si>
    <t>022-797-1375</t>
  </si>
  <si>
    <t>022-797-1376</t>
  </si>
  <si>
    <t>0415102557</t>
  </si>
  <si>
    <t>株式会社たんぽぽ</t>
  </si>
  <si>
    <t>0415102573</t>
  </si>
  <si>
    <t>学校法人岩沼学園</t>
  </si>
  <si>
    <t>022-797-7907</t>
  </si>
  <si>
    <t>022-797-7908</t>
  </si>
  <si>
    <t>あんぶれら舎</t>
  </si>
  <si>
    <t>0415102623</t>
  </si>
  <si>
    <t>みんなの広場（工房きまち）</t>
  </si>
  <si>
    <t>022-275-2101</t>
  </si>
  <si>
    <t>0415102631</t>
  </si>
  <si>
    <t>株式会社あるふぁおめが</t>
  </si>
  <si>
    <t>082-569-8664</t>
  </si>
  <si>
    <t>サブカルビジネスセンター仙台</t>
  </si>
  <si>
    <t>022-397-9950</t>
  </si>
  <si>
    <t>0415102656</t>
  </si>
  <si>
    <t>0415102664</t>
  </si>
  <si>
    <t>株式会社チャレンジプラットフォーム</t>
  </si>
  <si>
    <t>0415102714</t>
  </si>
  <si>
    <t>株式会社人材サービスＹＯＵ</t>
  </si>
  <si>
    <t>ジョブサポートＹＯＵ旭ケ丘</t>
  </si>
  <si>
    <t>022-725-7075</t>
  </si>
  <si>
    <t>022-725-7076</t>
  </si>
  <si>
    <t>0415102839</t>
  </si>
  <si>
    <t>多機能型事業所　スペースせんだい</t>
  </si>
  <si>
    <t>022-302-3668</t>
  </si>
  <si>
    <t>022-391-8240</t>
  </si>
  <si>
    <t>0415102847</t>
  </si>
  <si>
    <t>仙台市宮城野区</t>
  </si>
  <si>
    <t>022-292-8474</t>
  </si>
  <si>
    <t>022-292-8476</t>
  </si>
  <si>
    <t>社会福祉法人家庭福祉会</t>
  </si>
  <si>
    <t>022-293-1051</t>
  </si>
  <si>
    <t>022-295-7194</t>
  </si>
  <si>
    <t>きぼう園</t>
  </si>
  <si>
    <t>0415200062</t>
  </si>
  <si>
    <t>022-291-1783</t>
  </si>
  <si>
    <t>第二啓生園</t>
  </si>
  <si>
    <t>022-385-7861</t>
  </si>
  <si>
    <t>0415200351</t>
  </si>
  <si>
    <t>社会福祉法人愛泉会</t>
  </si>
  <si>
    <t>社会福祉法人愛子福祉会</t>
  </si>
  <si>
    <t>022-295-8587</t>
  </si>
  <si>
    <t>022-295-8594</t>
  </si>
  <si>
    <t>いずみ授産所</t>
  </si>
  <si>
    <t>ワークつるがや</t>
  </si>
  <si>
    <t>0415200427</t>
  </si>
  <si>
    <t>社会福祉法人ゆうゆう舎</t>
  </si>
  <si>
    <t>022-257-5092</t>
  </si>
  <si>
    <t>ぱれったけやき</t>
  </si>
  <si>
    <t>0415200435</t>
  </si>
  <si>
    <t>仙台市若林区</t>
  </si>
  <si>
    <t>022-257-0525</t>
  </si>
  <si>
    <t>ホープすずかけ</t>
  </si>
  <si>
    <t>022-252-4640</t>
  </si>
  <si>
    <t>022-252-4672</t>
  </si>
  <si>
    <t>0415200450</t>
  </si>
  <si>
    <t>わ・は・わ宮城野</t>
  </si>
  <si>
    <t>0415200476</t>
  </si>
  <si>
    <t>仙台市泉区</t>
  </si>
  <si>
    <t>特定非営利活動法人あなたの街の｢三河や」さん</t>
  </si>
  <si>
    <t>特定非営利活動法人フルハウス</t>
  </si>
  <si>
    <t>022-241-1046</t>
  </si>
  <si>
    <t>コッペ</t>
  </si>
  <si>
    <t>022-299-1279</t>
  </si>
  <si>
    <t>0415200583</t>
  </si>
  <si>
    <t>022-773-8610</t>
  </si>
  <si>
    <t>022-299-1179</t>
  </si>
  <si>
    <t>0415200591</t>
  </si>
  <si>
    <t>株式会社ジェー・シー・アイ</t>
  </si>
  <si>
    <t>セルフサポートセンター扇</t>
  </si>
  <si>
    <t>0415200948</t>
  </si>
  <si>
    <t>しじゅうからat work</t>
  </si>
  <si>
    <t>022-354-1302</t>
  </si>
  <si>
    <t>0415200997</t>
  </si>
  <si>
    <t>022-781-5272</t>
  </si>
  <si>
    <t>022-781-5472</t>
  </si>
  <si>
    <t>工房すぴか</t>
  </si>
  <si>
    <t>0415201037</t>
  </si>
  <si>
    <t>ぱれった・けやき宮城野</t>
  </si>
  <si>
    <t>0415201094</t>
  </si>
  <si>
    <t>ぴぁ</t>
  </si>
  <si>
    <t>0415201151</t>
  </si>
  <si>
    <t>特定非営利活動法人シャロームの会</t>
  </si>
  <si>
    <t>022-256-2350</t>
  </si>
  <si>
    <t>0415201433</t>
  </si>
  <si>
    <t>株式会社エフリング</t>
  </si>
  <si>
    <t>ジョブタス東仙台事業所</t>
  </si>
  <si>
    <t>022-355-6325</t>
  </si>
  <si>
    <t>022-355-6326</t>
  </si>
  <si>
    <t>0415201482</t>
  </si>
  <si>
    <t>ワーキングギルド花梨</t>
  </si>
  <si>
    <t>022-237-2220</t>
  </si>
  <si>
    <t>022-237-2221</t>
  </si>
  <si>
    <t>0415300193</t>
  </si>
  <si>
    <t>022-302-4620</t>
  </si>
  <si>
    <t>022-242-3720</t>
  </si>
  <si>
    <t>わ・は・わ</t>
  </si>
  <si>
    <t>022-283-1408</t>
  </si>
  <si>
    <t>0415300250</t>
  </si>
  <si>
    <t>022-294-6250</t>
  </si>
  <si>
    <t>社会福祉法人わたげ福祉会</t>
  </si>
  <si>
    <t>0415300425</t>
  </si>
  <si>
    <t>022-299-0435</t>
  </si>
  <si>
    <t>フォンテーヌ</t>
  </si>
  <si>
    <t>022-286-2004</t>
  </si>
  <si>
    <t>022-286-2411</t>
  </si>
  <si>
    <t>0415300441</t>
  </si>
  <si>
    <t>わたげの樹</t>
  </si>
  <si>
    <t>0415300649</t>
  </si>
  <si>
    <t>社会福祉法人あおぞら</t>
  </si>
  <si>
    <t>もぐもぐ</t>
  </si>
  <si>
    <t>022-716-8228</t>
  </si>
  <si>
    <t>022-716-8188</t>
  </si>
  <si>
    <t>0415300672</t>
  </si>
  <si>
    <t>022-236-4340</t>
  </si>
  <si>
    <t>ほっとたいむ</t>
  </si>
  <si>
    <t>0415300706</t>
  </si>
  <si>
    <t>0415300730</t>
  </si>
  <si>
    <t>022-385-7931</t>
  </si>
  <si>
    <t>022-385-7932</t>
  </si>
  <si>
    <t>022-355-8128</t>
  </si>
  <si>
    <t>就労継続支援Ｂ型事業所　はぴかむ</t>
  </si>
  <si>
    <t>0415300847</t>
  </si>
  <si>
    <t>わ・は・わ沖野</t>
  </si>
  <si>
    <t>0415300904</t>
  </si>
  <si>
    <t>Links五橋</t>
  </si>
  <si>
    <t>022-281-9967</t>
  </si>
  <si>
    <t>022-281-9968</t>
  </si>
  <si>
    <t>0415300920</t>
  </si>
  <si>
    <t>株式会社スパーツ</t>
  </si>
  <si>
    <t>スパーツ長町</t>
  </si>
  <si>
    <t>022-395-8886</t>
  </si>
  <si>
    <t>0415300979</t>
  </si>
  <si>
    <t>特定非営利活動法人　みどり会</t>
  </si>
  <si>
    <t>022-762-7610</t>
  </si>
  <si>
    <t>022-762-7611</t>
  </si>
  <si>
    <t>株式会社なでしこ</t>
  </si>
  <si>
    <t>就労継続支援事業所なでしこ</t>
  </si>
  <si>
    <t>0415300995</t>
  </si>
  <si>
    <t>一般社団法人　杜の都福祉事業団</t>
  </si>
  <si>
    <t>ゼルコバ</t>
  </si>
  <si>
    <t>0415301035</t>
  </si>
  <si>
    <t>スパーツ若林</t>
  </si>
  <si>
    <t>0415301100</t>
  </si>
  <si>
    <t>株式会社未来企画</t>
  </si>
  <si>
    <t>アスノバ</t>
  </si>
  <si>
    <t>022-290-7295</t>
  </si>
  <si>
    <t>022-290-7501</t>
  </si>
  <si>
    <t>0415301142</t>
  </si>
  <si>
    <t>株式会社ゆめ工房</t>
  </si>
  <si>
    <t>いいね仙台</t>
  </si>
  <si>
    <t>022-781-5525</t>
  </si>
  <si>
    <t>022-781-5535</t>
  </si>
  <si>
    <t>0415301159</t>
  </si>
  <si>
    <t>社会福祉法人ライフの学校</t>
  </si>
  <si>
    <t>022-289-1755</t>
  </si>
  <si>
    <t>08028063740</t>
  </si>
  <si>
    <t>0415301175</t>
  </si>
  <si>
    <t>合同会社ビッグママ</t>
  </si>
  <si>
    <t>022-308-3386</t>
  </si>
  <si>
    <t>就労支援Ｂ型事業所　ビッグサン</t>
  </si>
  <si>
    <t>07084297260</t>
  </si>
  <si>
    <t>0415301233</t>
  </si>
  <si>
    <t>社会福祉法人共生福祉会</t>
  </si>
  <si>
    <t>022-306-2515</t>
  </si>
  <si>
    <t>仙台ワークキャンパス</t>
  </si>
  <si>
    <t>022-741-0998</t>
  </si>
  <si>
    <t>0415400118</t>
  </si>
  <si>
    <t>0415400498</t>
  </si>
  <si>
    <t>ポッケの森</t>
  </si>
  <si>
    <t>社会福祉法人一寿会</t>
  </si>
  <si>
    <t>一寿園</t>
  </si>
  <si>
    <t>022-243-3447</t>
  </si>
  <si>
    <t>022-243-4104</t>
  </si>
  <si>
    <t>0415400589</t>
  </si>
  <si>
    <t>社会福祉法人わらしべ舎</t>
  </si>
  <si>
    <t>022-307-6320</t>
  </si>
  <si>
    <t>022-743-5582</t>
  </si>
  <si>
    <t>わらしべ舎西多賀工房</t>
  </si>
  <si>
    <t>0415400597</t>
  </si>
  <si>
    <t>フリースペースソレイユ</t>
  </si>
  <si>
    <t>社会福祉法人共生福祉会萩の郷福祉工場</t>
  </si>
  <si>
    <t>022-244-0115</t>
  </si>
  <si>
    <t>022-244-7087</t>
  </si>
  <si>
    <t>0415400712</t>
  </si>
  <si>
    <t>0415400720</t>
  </si>
  <si>
    <t>びすた～りフードマーケット</t>
  </si>
  <si>
    <t>022-738-7231</t>
  </si>
  <si>
    <t>022-738-7232</t>
  </si>
  <si>
    <t>0415400746</t>
  </si>
  <si>
    <t>すぴなっち</t>
  </si>
  <si>
    <t>022-304-3110</t>
  </si>
  <si>
    <t>022-304-3120</t>
  </si>
  <si>
    <t>0415400761</t>
  </si>
  <si>
    <t>ピアサポートセンターそら</t>
  </si>
  <si>
    <t>022-398-4961</t>
  </si>
  <si>
    <t>022-398-4962</t>
  </si>
  <si>
    <t>0415400779</t>
  </si>
  <si>
    <t>特定非営利活動法人だんでらいおん</t>
  </si>
  <si>
    <t>022-741-2541</t>
  </si>
  <si>
    <t>だんでらいおん</t>
  </si>
  <si>
    <t>0415400894</t>
  </si>
  <si>
    <t>障害福祉サービス事業所ビッグママ</t>
  </si>
  <si>
    <t>0415400902</t>
  </si>
  <si>
    <t>社会福祉法人ふれあいの森</t>
  </si>
  <si>
    <t>022-741-2888</t>
  </si>
  <si>
    <t>022-741-3725</t>
  </si>
  <si>
    <t>多機能型事業所向日葵ファミリー</t>
  </si>
  <si>
    <t>0415400985</t>
  </si>
  <si>
    <t>特定非営利活動法人アグリ・ノーマライゼーションin秋保</t>
  </si>
  <si>
    <t>022-399-4868</t>
  </si>
  <si>
    <t>サンサンファクトリー</t>
  </si>
  <si>
    <t>0415401009</t>
  </si>
  <si>
    <t>せんしょう庵</t>
  </si>
  <si>
    <t>022-247-2940</t>
  </si>
  <si>
    <t>0415401264</t>
  </si>
  <si>
    <t>一般社団法人恵のもり</t>
  </si>
  <si>
    <t>022-393-6603</t>
  </si>
  <si>
    <t>022-393-6604</t>
  </si>
  <si>
    <t>ＭＥＧＵＭＩ</t>
  </si>
  <si>
    <t>0415401439</t>
  </si>
  <si>
    <t>株式会社サンテック</t>
  </si>
  <si>
    <t>022-246-9006</t>
  </si>
  <si>
    <t>022-246-9029</t>
  </si>
  <si>
    <t>0415401462</t>
  </si>
  <si>
    <t>特定非営利活動法人ばざーる太白社会事業センター</t>
  </si>
  <si>
    <t>希望の星</t>
  </si>
  <si>
    <t>022-228-5060</t>
  </si>
  <si>
    <t>0415401470</t>
  </si>
  <si>
    <t>まどか西中田</t>
  </si>
  <si>
    <t>022-226-7741</t>
  </si>
  <si>
    <t>022-226-7742</t>
  </si>
  <si>
    <t>まどか</t>
  </si>
  <si>
    <t>0415401678</t>
  </si>
  <si>
    <t>0415401686</t>
  </si>
  <si>
    <t>社会福祉法人りんごの樹</t>
  </si>
  <si>
    <t>0220-21-5871</t>
  </si>
  <si>
    <t>社会福祉法人りんごの樹虹の橋</t>
  </si>
  <si>
    <t>022-304-0294</t>
  </si>
  <si>
    <t>0415401702</t>
  </si>
  <si>
    <t>みどり工房　長町</t>
  </si>
  <si>
    <t>0415401819</t>
  </si>
  <si>
    <t>シップヘルスケアファーマシー東日本株式会社</t>
  </si>
  <si>
    <t>グリーンファーム仙台</t>
  </si>
  <si>
    <t>022-304-3193</t>
  </si>
  <si>
    <t>022-304-3194</t>
  </si>
  <si>
    <t>0415401868</t>
  </si>
  <si>
    <t>特定非営利活動法人ふるたいむ</t>
  </si>
  <si>
    <t>就労継続支援Ｂ型事業所　芽ぶき</t>
  </si>
  <si>
    <t>022-397-7674</t>
  </si>
  <si>
    <t>0415401884</t>
  </si>
  <si>
    <t>特定非営利活動法人グループゆう</t>
  </si>
  <si>
    <t>工房かやの実</t>
  </si>
  <si>
    <t>022-771-7766</t>
  </si>
  <si>
    <t>022-773-8055</t>
  </si>
  <si>
    <t>0415500271</t>
  </si>
  <si>
    <t>障害福祉サービス事業所ほうゆう</t>
  </si>
  <si>
    <t>022-348-4531</t>
  </si>
  <si>
    <t>022-348-4532</t>
  </si>
  <si>
    <t>0415500297</t>
  </si>
  <si>
    <t>社会福祉法人太陽の丘福祉会</t>
  </si>
  <si>
    <t>022-376-1187</t>
  </si>
  <si>
    <t>022-376-1193</t>
  </si>
  <si>
    <t>仙台ローズガーデン</t>
  </si>
  <si>
    <t>0415500370</t>
  </si>
  <si>
    <t>0415500388</t>
  </si>
  <si>
    <t>特定非営利活動法人雲母倶楽部</t>
  </si>
  <si>
    <t>南光だi雲母倶楽部</t>
  </si>
  <si>
    <t>022-234-1711</t>
  </si>
  <si>
    <t>0415500479</t>
  </si>
  <si>
    <t>ワークスペースぽぽ</t>
  </si>
  <si>
    <t>0415500610</t>
  </si>
  <si>
    <t>022-342-7663</t>
  </si>
  <si>
    <t>022-342-7662</t>
  </si>
  <si>
    <t>ワーク　ファレ</t>
  </si>
  <si>
    <t>022-218-0146</t>
  </si>
  <si>
    <t>0415500693</t>
  </si>
  <si>
    <t>すまいる作業所</t>
  </si>
  <si>
    <t>0415500701</t>
  </si>
  <si>
    <t>パルいずみ</t>
  </si>
  <si>
    <t>022-377-3762</t>
  </si>
  <si>
    <t>0415500719</t>
  </si>
  <si>
    <t>特定非営利活動法人あゆみ</t>
  </si>
  <si>
    <t>022-252-7390</t>
  </si>
  <si>
    <t>ふぉれすとあゆみ</t>
  </si>
  <si>
    <t>022-781-8290</t>
  </si>
  <si>
    <t>0415500784</t>
  </si>
  <si>
    <t>仙台市泉ふれあいの家</t>
  </si>
  <si>
    <t>022-373-4647</t>
  </si>
  <si>
    <t>022-373-4651</t>
  </si>
  <si>
    <t>0415500875</t>
  </si>
  <si>
    <t>特定非営利活動法人みんなえがお</t>
  </si>
  <si>
    <t>特定非営利活動法人みんなえがお　就労継続支援Ｂ型事業所</t>
  </si>
  <si>
    <t>0415500982</t>
  </si>
  <si>
    <t>07050282937</t>
  </si>
  <si>
    <t>みどり工房　泉中央</t>
  </si>
  <si>
    <t>022-771-5026</t>
  </si>
  <si>
    <t>022-771-5027</t>
  </si>
  <si>
    <t>0415501295</t>
  </si>
  <si>
    <t>ココア・泉中央</t>
  </si>
  <si>
    <t>022-707-5328</t>
  </si>
  <si>
    <t>0415501329</t>
  </si>
  <si>
    <t>株式会社　加藤福祉サービス</t>
  </si>
  <si>
    <t>就労支援施設ねのわーく</t>
  </si>
  <si>
    <t>022-725-8238</t>
  </si>
  <si>
    <t>022-725-8248</t>
  </si>
  <si>
    <t>0415501345</t>
  </si>
  <si>
    <t>一般社団法人仙台地域福祉共創会</t>
  </si>
  <si>
    <t>022-725-5225</t>
  </si>
  <si>
    <t>022-725-5243</t>
  </si>
  <si>
    <t>こくりの杜</t>
  </si>
  <si>
    <t>0415501352</t>
  </si>
  <si>
    <t>ふれあい福祉作業所</t>
  </si>
  <si>
    <t>0415501386</t>
  </si>
  <si>
    <t>022-725-7815</t>
  </si>
  <si>
    <t>022-725-7816</t>
  </si>
  <si>
    <t>0415501410</t>
  </si>
  <si>
    <t>Ａｎｄ　Ｙｏｕ マズロ</t>
  </si>
  <si>
    <t>有限会社日泉コーポレーション</t>
  </si>
  <si>
    <t>022-218-2525</t>
  </si>
  <si>
    <t>022-218-3222</t>
  </si>
  <si>
    <t>つばめファクトリー</t>
  </si>
  <si>
    <t>0415501469</t>
  </si>
  <si>
    <t>特定非営利活動法人ソキウスせんだい</t>
  </si>
  <si>
    <t>コラボ・ソキウス</t>
  </si>
  <si>
    <t>022-765-8949</t>
  </si>
  <si>
    <t>0415501550</t>
  </si>
  <si>
    <t>株式会社リーベ</t>
  </si>
  <si>
    <t>就労支援事業所フィオーレ仙台</t>
  </si>
  <si>
    <t>022-375-0055</t>
  </si>
  <si>
    <t>0415501568</t>
  </si>
  <si>
    <t>※ 就労支援事業支出は利用者に支払う工賃（賃金）総額を除いてください。</t>
    <rPh sb="2" eb="4">
      <t>シュウロウ</t>
    </rPh>
    <rPh sb="4" eb="6">
      <t>シエン</t>
    </rPh>
    <rPh sb="6" eb="8">
      <t>ジギョウ</t>
    </rPh>
    <rPh sb="8" eb="10">
      <t>シシュツ</t>
    </rPh>
    <rPh sb="11" eb="14">
      <t>リヨウシャ</t>
    </rPh>
    <rPh sb="15" eb="17">
      <t>シハラ</t>
    </rPh>
    <rPh sb="18" eb="20">
      <t>コウチン</t>
    </rPh>
    <rPh sb="21" eb="23">
      <t>チンギン</t>
    </rPh>
    <rPh sb="24" eb="26">
      <t>ソウガク</t>
    </rPh>
    <rPh sb="27" eb="28">
      <t>ノゾ</t>
    </rPh>
    <phoneticPr fontId="2"/>
  </si>
  <si>
    <t>syoufukuch@pref.miyagi.lg.jp</t>
    <phoneticPr fontId="2"/>
  </si>
  <si>
    <t>〇</t>
  </si>
  <si>
    <t>＜在宅支援の実施状況＞</t>
    <rPh sb="1" eb="3">
      <t>ザイタク</t>
    </rPh>
    <rPh sb="3" eb="5">
      <t>シエン</t>
    </rPh>
    <rPh sb="6" eb="8">
      <t>ジッシ</t>
    </rPh>
    <rPh sb="8" eb="10">
      <t>ジョウキョウ</t>
    </rPh>
    <phoneticPr fontId="2"/>
  </si>
  <si>
    <t>直近の決算期における就労支援事業収支を入力してください。</t>
    <rPh sb="0" eb="2">
      <t>チョッキン</t>
    </rPh>
    <rPh sb="3" eb="6">
      <t>ケッサンキ</t>
    </rPh>
    <rPh sb="10" eb="12">
      <t>シュウロウ</t>
    </rPh>
    <rPh sb="12" eb="14">
      <t>シエン</t>
    </rPh>
    <rPh sb="14" eb="16">
      <t>ジギョウ</t>
    </rPh>
    <rPh sb="16" eb="18">
      <t>シュウシ</t>
    </rPh>
    <rPh sb="19" eb="21">
      <t>ニュウリョク</t>
    </rPh>
    <phoneticPr fontId="2"/>
  </si>
  <si>
    <t>＜生産活動の状況＞</t>
    <rPh sb="1" eb="3">
      <t>セイサン</t>
    </rPh>
    <rPh sb="3" eb="5">
      <t>カツドウ</t>
    </rPh>
    <rPh sb="6" eb="8">
      <t>ジョウキョウ</t>
    </rPh>
    <phoneticPr fontId="2"/>
  </si>
  <si>
    <t>生産活動種類</t>
    <rPh sb="0" eb="2">
      <t>セイサン</t>
    </rPh>
    <rPh sb="2" eb="4">
      <t>カツドウ</t>
    </rPh>
    <rPh sb="4" eb="6">
      <t>シュルイ</t>
    </rPh>
    <phoneticPr fontId="2"/>
  </si>
  <si>
    <t>収入割合</t>
    <rPh sb="0" eb="2">
      <t>シュウニュウ</t>
    </rPh>
    <rPh sb="2" eb="4">
      <t>ワリアイ</t>
    </rPh>
    <phoneticPr fontId="2"/>
  </si>
  <si>
    <t>％</t>
    <phoneticPr fontId="2"/>
  </si>
  <si>
    <t>具体的な商品名・業務内容等</t>
    <rPh sb="0" eb="3">
      <t>グタイテキ</t>
    </rPh>
    <rPh sb="4" eb="7">
      <t>ショウヒンメイ</t>
    </rPh>
    <rPh sb="8" eb="10">
      <t>ギョウム</t>
    </rPh>
    <rPh sb="10" eb="12">
      <t>ナイヨウ</t>
    </rPh>
    <rPh sb="12" eb="13">
      <t>トウ</t>
    </rPh>
    <phoneticPr fontId="2"/>
  </si>
  <si>
    <t>食品の製造・加工・販売</t>
    <rPh sb="0" eb="2">
      <t>ショクヒン</t>
    </rPh>
    <rPh sb="3" eb="5">
      <t>セイゾウ</t>
    </rPh>
    <rPh sb="6" eb="8">
      <t>カコウ</t>
    </rPh>
    <rPh sb="9" eb="11">
      <t>ハンバイ</t>
    </rPh>
    <phoneticPr fontId="2"/>
  </si>
  <si>
    <t>レストラン・カフェ等の運営</t>
    <rPh sb="9" eb="10">
      <t>トウ</t>
    </rPh>
    <rPh sb="11" eb="13">
      <t>ウンエイ</t>
    </rPh>
    <phoneticPr fontId="2"/>
  </si>
  <si>
    <t>手工芸品の自主製品・販売</t>
    <rPh sb="0" eb="1">
      <t>シュ</t>
    </rPh>
    <rPh sb="1" eb="4">
      <t>コウゲイヒン</t>
    </rPh>
    <rPh sb="5" eb="7">
      <t>ジシュ</t>
    </rPh>
    <rPh sb="7" eb="9">
      <t>セイヒン</t>
    </rPh>
    <rPh sb="10" eb="12">
      <t>ハンバイ</t>
    </rPh>
    <phoneticPr fontId="2"/>
  </si>
  <si>
    <t>農作物の生産・販売</t>
    <rPh sb="0" eb="3">
      <t>ノウサクモツ</t>
    </rPh>
    <rPh sb="4" eb="6">
      <t>セイサン</t>
    </rPh>
    <rPh sb="7" eb="9">
      <t>ハンバイ</t>
    </rPh>
    <phoneticPr fontId="2"/>
  </si>
  <si>
    <t>リネン・クリーニング</t>
  </si>
  <si>
    <t>IT関連業務（データ入力・WEBサイト作成等）</t>
    <rPh sb="2" eb="4">
      <t>カンレン</t>
    </rPh>
    <rPh sb="4" eb="6">
      <t>ギョウム</t>
    </rPh>
    <rPh sb="10" eb="12">
      <t>ニュウリョク</t>
    </rPh>
    <rPh sb="19" eb="21">
      <t>サクセイ</t>
    </rPh>
    <rPh sb="21" eb="22">
      <t>トウ</t>
    </rPh>
    <phoneticPr fontId="2"/>
  </si>
  <si>
    <t>印刷業務</t>
    <rPh sb="0" eb="2">
      <t>インサツ</t>
    </rPh>
    <rPh sb="2" eb="4">
      <t>ギョウム</t>
    </rPh>
    <phoneticPr fontId="3"/>
  </si>
  <si>
    <t>施設外就労（清掃・維持管理業務）</t>
    <phoneticPr fontId="2"/>
  </si>
  <si>
    <t>施設外就労（その他）</t>
    <rPh sb="0" eb="2">
      <t>シセツ</t>
    </rPh>
    <rPh sb="2" eb="3">
      <t>ガイ</t>
    </rPh>
    <rPh sb="3" eb="5">
      <t>シュウロウ</t>
    </rPh>
    <rPh sb="8" eb="9">
      <t>タ</t>
    </rPh>
    <phoneticPr fontId="2"/>
  </si>
  <si>
    <t>軽作業</t>
    <rPh sb="0" eb="3">
      <t>ケイサギョウ</t>
    </rPh>
    <phoneticPr fontId="2"/>
  </si>
  <si>
    <t>その他</t>
    <rPh sb="2" eb="3">
      <t>タ</t>
    </rPh>
    <phoneticPr fontId="2"/>
  </si>
  <si>
    <t>④（③において〇と回答された場合のみ）農福連携に係る就労支援事業収入額</t>
    <rPh sb="9" eb="11">
      <t>カイトウ</t>
    </rPh>
    <rPh sb="14" eb="16">
      <t>バアイ</t>
    </rPh>
    <phoneticPr fontId="2"/>
  </si>
  <si>
    <t>⑥（⑤において○と回答された場合のみ）</t>
    <rPh sb="9" eb="11">
      <t>カイトウ</t>
    </rPh>
    <rPh sb="14" eb="16">
      <t>バアイ</t>
    </rPh>
    <phoneticPr fontId="2"/>
  </si>
  <si>
    <t>№</t>
    <phoneticPr fontId="2"/>
  </si>
  <si>
    <t>ⅰ</t>
    <phoneticPr fontId="2"/>
  </si>
  <si>
    <t>ⅱ</t>
    <phoneticPr fontId="2"/>
  </si>
  <si>
    <t>ⅲ</t>
    <phoneticPr fontId="2"/>
  </si>
  <si>
    <t>ⅳ</t>
    <phoneticPr fontId="2"/>
  </si>
  <si>
    <t>ⅴ</t>
    <phoneticPr fontId="2"/>
  </si>
  <si>
    <t>ⅵ</t>
    <phoneticPr fontId="2"/>
  </si>
  <si>
    <t>ⅶ</t>
    <phoneticPr fontId="2"/>
  </si>
  <si>
    <t>ⅷ</t>
    <phoneticPr fontId="2"/>
  </si>
  <si>
    <t>ⅸ</t>
    <phoneticPr fontId="2"/>
  </si>
  <si>
    <t>ⅹ</t>
    <phoneticPr fontId="2"/>
  </si>
  <si>
    <t>ⅺ</t>
    <phoneticPr fontId="2"/>
  </si>
  <si>
    <t>法人番号</t>
  </si>
  <si>
    <t>異動年月日</t>
  </si>
  <si>
    <t>異動区分</t>
  </si>
  <si>
    <t>事業開始年月日</t>
  </si>
  <si>
    <t>事業休止年月日</t>
  </si>
  <si>
    <t>事業廃止年月日</t>
  </si>
  <si>
    <t>事業再開年月日</t>
  </si>
  <si>
    <t>利用定員数</t>
  </si>
  <si>
    <t>変更</t>
  </si>
  <si>
    <t>6370305000405</t>
  </si>
  <si>
    <t>終了</t>
  </si>
  <si>
    <t>2370305000788</t>
  </si>
  <si>
    <t>8370305000849</t>
  </si>
  <si>
    <t>6020001090090</t>
  </si>
  <si>
    <t>3013305000743</t>
  </si>
  <si>
    <t>新規</t>
  </si>
  <si>
    <t>あっぷるぷらす</t>
  </si>
  <si>
    <t>0410210595</t>
  </si>
  <si>
    <t>7370005010199</t>
  </si>
  <si>
    <t>愛さんさん　ファーム</t>
  </si>
  <si>
    <t>0410300388</t>
  </si>
  <si>
    <t>株式会社みらい総合福祉</t>
  </si>
  <si>
    <t>090-2881-030</t>
  </si>
  <si>
    <t>みらい塩釜事業所</t>
  </si>
  <si>
    <t>0410300412</t>
  </si>
  <si>
    <t>7370505000039</t>
  </si>
  <si>
    <t>3370505000034</t>
  </si>
  <si>
    <t>4370505000438</t>
  </si>
  <si>
    <t>8370505000426</t>
  </si>
  <si>
    <t>8370505000566</t>
  </si>
  <si>
    <t>2370105001276</t>
  </si>
  <si>
    <t>8000020040002</t>
  </si>
  <si>
    <t>1370101001883</t>
  </si>
  <si>
    <t>株式会社アッタカーム</t>
  </si>
  <si>
    <t>022-381-5880</t>
  </si>
  <si>
    <t>022-381-5881</t>
  </si>
  <si>
    <t>manaby CREATORS 名取駅前</t>
  </si>
  <si>
    <t>0410700611</t>
  </si>
  <si>
    <t>HELLOS名取（B型）</t>
  </si>
  <si>
    <t>022-384-7861</t>
  </si>
  <si>
    <t>022-384-7871</t>
  </si>
  <si>
    <t>8370105001089</t>
  </si>
  <si>
    <t>6370105001090</t>
  </si>
  <si>
    <t>6370605000170</t>
  </si>
  <si>
    <t>6370605000732</t>
  </si>
  <si>
    <t>結び株式会社</t>
  </si>
  <si>
    <t>022-369-3358</t>
  </si>
  <si>
    <t>0410917116</t>
  </si>
  <si>
    <t>スタンディ株式会社</t>
  </si>
  <si>
    <t>ソーシャルビレッジ仙台</t>
  </si>
  <si>
    <t>022-794-7147</t>
  </si>
  <si>
    <t>022-794-7148</t>
  </si>
  <si>
    <t>0410917124</t>
  </si>
  <si>
    <t>8010005019069</t>
  </si>
  <si>
    <t>1370001046657</t>
  </si>
  <si>
    <t>7370105001222</t>
  </si>
  <si>
    <t>9370405000558</t>
  </si>
  <si>
    <t>0220-44-4171</t>
  </si>
  <si>
    <t>0220-44-4841</t>
  </si>
  <si>
    <t>特定非営利活動法人奏海の杜</t>
  </si>
  <si>
    <t>就労支援事業所　かなみのもり</t>
  </si>
  <si>
    <t>0411200728</t>
  </si>
  <si>
    <t>登米鱒淵事業所　呼人里</t>
  </si>
  <si>
    <t>0220-23-7581</t>
  </si>
  <si>
    <t>0220-23-7582</t>
  </si>
  <si>
    <t>0411200744</t>
  </si>
  <si>
    <t>4370305000398</t>
  </si>
  <si>
    <t>4370205000102</t>
  </si>
  <si>
    <t>3370005002852</t>
  </si>
  <si>
    <t>8370005001940</t>
  </si>
  <si>
    <t>0224-26-6606</t>
  </si>
  <si>
    <t>0224-26-6607</t>
  </si>
  <si>
    <t>0412100109</t>
  </si>
  <si>
    <t>はらから蔵王塾（食彩工房はらから）</t>
  </si>
  <si>
    <t>ウインデイズ・ヴィラ蔵王</t>
  </si>
  <si>
    <t>0224-26-6377</t>
  </si>
  <si>
    <t>0224-26-6378</t>
  </si>
  <si>
    <t>0412100141</t>
  </si>
  <si>
    <t>4370105000103</t>
  </si>
  <si>
    <t>7370102000193</t>
  </si>
  <si>
    <t>6370101002191</t>
  </si>
  <si>
    <t>エーシーイー株式会社　ココ・サポ　大河原</t>
  </si>
  <si>
    <t>8370005009109</t>
  </si>
  <si>
    <t>9370005002871</t>
  </si>
  <si>
    <t>6370005002957</t>
  </si>
  <si>
    <t>7370005003211</t>
  </si>
  <si>
    <t>1370005003571</t>
  </si>
  <si>
    <t>7000020044458</t>
  </si>
  <si>
    <t>5370205001999</t>
  </si>
  <si>
    <t>8370201003897</t>
  </si>
  <si>
    <t>株式会社ソーシャルライズ</t>
  </si>
  <si>
    <t>0415201532</t>
  </si>
  <si>
    <t>022-302-5062</t>
  </si>
  <si>
    <t>022-302-5063</t>
  </si>
  <si>
    <t>022-347-4092</t>
  </si>
  <si>
    <t>022-217-8777</t>
  </si>
  <si>
    <t>己達会　esse</t>
  </si>
  <si>
    <t>己達会 hikari</t>
  </si>
  <si>
    <t>022-226-7033</t>
  </si>
  <si>
    <t>022-398-9734</t>
  </si>
  <si>
    <t>まるふく</t>
  </si>
  <si>
    <t>022-796-0215</t>
  </si>
  <si>
    <t>0415102862</t>
  </si>
  <si>
    <t>imukat株式会社</t>
  </si>
  <si>
    <t>imukat Lab.</t>
  </si>
  <si>
    <t>0415102888</t>
  </si>
  <si>
    <t>己達会　labo</t>
  </si>
  <si>
    <t>022-341-6965</t>
  </si>
  <si>
    <t>022-341-6968</t>
  </si>
  <si>
    <t>0415102953</t>
  </si>
  <si>
    <t>東北福祉ビジネス株式会社</t>
  </si>
  <si>
    <t>Keyaki no Mori</t>
  </si>
  <si>
    <t>022-343-9141</t>
  </si>
  <si>
    <t>022-343-9142</t>
  </si>
  <si>
    <t>0415102979</t>
  </si>
  <si>
    <t>HELLOS北仙台（B型）</t>
  </si>
  <si>
    <t>022-217-0738</t>
  </si>
  <si>
    <t>022-217-0739</t>
  </si>
  <si>
    <t>0415102987</t>
  </si>
  <si>
    <t>0415103019</t>
  </si>
  <si>
    <t>株式会社ＥＧＡＯ</t>
  </si>
  <si>
    <t>結っ人</t>
  </si>
  <si>
    <t>0415103076</t>
  </si>
  <si>
    <t>022-353-6015</t>
  </si>
  <si>
    <t>022-235-7717</t>
  </si>
  <si>
    <t>流星舎株式会社</t>
  </si>
  <si>
    <t>022-766-9854</t>
  </si>
  <si>
    <t>022-766-9864</t>
  </si>
  <si>
    <t>ジョブタス仙台薬師堂事業所</t>
  </si>
  <si>
    <t>0415201524</t>
  </si>
  <si>
    <t>菓房　ポミエ</t>
  </si>
  <si>
    <t>さくら株式会社</t>
  </si>
  <si>
    <t>022-794-9948</t>
  </si>
  <si>
    <t>022-794-9949</t>
  </si>
  <si>
    <t>ジョブタス仙台福室事業所</t>
  </si>
  <si>
    <t>0415201557</t>
  </si>
  <si>
    <t>一般社団法人みらい東北</t>
  </si>
  <si>
    <t>022-292-5681</t>
  </si>
  <si>
    <t>022-791-6186</t>
  </si>
  <si>
    <t>あすかぜ</t>
  </si>
  <si>
    <t>0415201565</t>
  </si>
  <si>
    <t>一般社団法人ＭＹＲＯマイロ</t>
  </si>
  <si>
    <t>022-290-2654</t>
  </si>
  <si>
    <t>022-290-2652</t>
  </si>
  <si>
    <t>マイロ</t>
  </si>
  <si>
    <t>0415301258</t>
  </si>
  <si>
    <t>株式会社マガジンコンビニエンス</t>
  </si>
  <si>
    <t>ジョブタス仙台六丁の目事業所　</t>
  </si>
  <si>
    <t>022-794-8526</t>
  </si>
  <si>
    <t>0415301266</t>
  </si>
  <si>
    <t>株式会社スミールプロジェクト</t>
  </si>
  <si>
    <t>022-369-3882</t>
  </si>
  <si>
    <t>022-369-3884</t>
  </si>
  <si>
    <t>スミールステッド若林</t>
  </si>
  <si>
    <t>0415301274</t>
  </si>
  <si>
    <t>就労継続支援Ｂ型　なのはな仙台南</t>
  </si>
  <si>
    <t>0415402015</t>
  </si>
  <si>
    <t>株式会社ライフビジョン</t>
  </si>
  <si>
    <t>022-302-6560</t>
  </si>
  <si>
    <t>0415402023</t>
  </si>
  <si>
    <t>チョコさほやま</t>
  </si>
  <si>
    <t>022-748-4609</t>
  </si>
  <si>
    <t>022-748-4619</t>
  </si>
  <si>
    <t>0415402049</t>
  </si>
  <si>
    <t>すていじ仙台</t>
  </si>
  <si>
    <t>022-725-7822</t>
  </si>
  <si>
    <t>有限会社アスネットコーポレーション</t>
  </si>
  <si>
    <t>就労継続支援B型 MY GOOD</t>
  </si>
  <si>
    <t>0415501683</t>
  </si>
  <si>
    <t>施設長　　宮城　花子</t>
    <rPh sb="0" eb="3">
      <t>シセツチョウ</t>
    </rPh>
    <rPh sb="5" eb="7">
      <t>ミヤギ</t>
    </rPh>
    <rPh sb="8" eb="10">
      <t>ハナコ</t>
    </rPh>
    <phoneticPr fontId="2"/>
  </si>
  <si>
    <t>022-211-2541</t>
    <phoneticPr fontId="2"/>
  </si>
  <si>
    <t xml:space="preserve">  （C）  在宅で実施している訓練・支援内容及び生産活動内容：</t>
    <rPh sb="7" eb="9">
      <t>ザイタク</t>
    </rPh>
    <rPh sb="10" eb="12">
      <t>ジッシ</t>
    </rPh>
    <rPh sb="16" eb="18">
      <t>クンレン</t>
    </rPh>
    <rPh sb="19" eb="21">
      <t>シエン</t>
    </rPh>
    <rPh sb="21" eb="23">
      <t>ナイヨウ</t>
    </rPh>
    <rPh sb="23" eb="24">
      <t>オヨ</t>
    </rPh>
    <rPh sb="25" eb="27">
      <t>セイサン</t>
    </rPh>
    <rPh sb="27" eb="29">
      <t>カツドウ</t>
    </rPh>
    <rPh sb="29" eb="31">
      <t>ナイヨウ</t>
    </rPh>
    <phoneticPr fontId="2"/>
  </si>
  <si>
    <t>ｉ．その他→内容</t>
    <rPh sb="4" eb="5">
      <t>タ</t>
    </rPh>
    <rPh sb="6" eb="8">
      <t>ナイヨウ</t>
    </rPh>
    <phoneticPr fontId="2"/>
  </si>
  <si>
    <t>⑧実施している生産活動の収入割合（前年度生産活動収入を100とした場合）と具体的な商品名・業務内容を教えてください。</t>
    <rPh sb="1" eb="3">
      <t>ジッシ</t>
    </rPh>
    <phoneticPr fontId="2"/>
  </si>
  <si>
    <t>　（Ｄ） 利用者の在宅での訓練や生産活動を提供するに当たって感じている課題を教えてください。（複数回答可）　</t>
    <rPh sb="5" eb="8">
      <t>リヨウシャ</t>
    </rPh>
    <rPh sb="9" eb="11">
      <t>ザイタク</t>
    </rPh>
    <rPh sb="13" eb="15">
      <t>クンレン</t>
    </rPh>
    <rPh sb="16" eb="18">
      <t>セイサン</t>
    </rPh>
    <rPh sb="18" eb="20">
      <t>カツドウ</t>
    </rPh>
    <rPh sb="21" eb="23">
      <t>テイキョウ</t>
    </rPh>
    <rPh sb="26" eb="27">
      <t>ア</t>
    </rPh>
    <rPh sb="30" eb="31">
      <t>カン</t>
    </rPh>
    <rPh sb="35" eb="37">
      <t>カダイ</t>
    </rPh>
    <rPh sb="38" eb="39">
      <t>オシ</t>
    </rPh>
    <rPh sb="47" eb="49">
      <t>フクスウ</t>
    </rPh>
    <rPh sb="49" eb="51">
      <t>カイトウ</t>
    </rPh>
    <rPh sb="51" eb="52">
      <t>カ</t>
    </rPh>
    <phoneticPr fontId="2"/>
  </si>
  <si>
    <t>ｄ．希望する利用者がいない</t>
    <rPh sb="2" eb="4">
      <t>キボウ</t>
    </rPh>
    <rPh sb="6" eb="9">
      <t>リヨウシャ</t>
    </rPh>
    <phoneticPr fontId="2"/>
  </si>
  <si>
    <r>
      <t>ｅ．</t>
    </r>
    <r>
      <rPr>
        <sz val="12"/>
        <rFont val="ＭＳ Ｐゴシック"/>
        <family val="3"/>
        <charset val="128"/>
      </rPr>
      <t>リモートでの意思疎通・集中の持続が困難な利用者がいる</t>
    </r>
    <rPh sb="8" eb="10">
      <t>イシ</t>
    </rPh>
    <rPh sb="10" eb="12">
      <t>ソツウ</t>
    </rPh>
    <rPh sb="13" eb="15">
      <t>シュウチュウ</t>
    </rPh>
    <rPh sb="16" eb="18">
      <t>ジゾク</t>
    </rPh>
    <rPh sb="19" eb="21">
      <t>コンナン</t>
    </rPh>
    <rPh sb="22" eb="25">
      <t>リヨウシャ</t>
    </rPh>
    <phoneticPr fontId="2"/>
  </si>
  <si>
    <t>ｇ．事業所内作業や施設外就労等，自宅外での訓練・生産活動が中心である</t>
    <rPh sb="2" eb="5">
      <t>ジギョウショ</t>
    </rPh>
    <rPh sb="5" eb="6">
      <t>ナイ</t>
    </rPh>
    <rPh sb="6" eb="8">
      <t>サギョウ</t>
    </rPh>
    <rPh sb="9" eb="11">
      <t>シセツ</t>
    </rPh>
    <rPh sb="11" eb="12">
      <t>ガイ</t>
    </rPh>
    <rPh sb="12" eb="14">
      <t>シュウロウ</t>
    </rPh>
    <rPh sb="14" eb="15">
      <t>トウ</t>
    </rPh>
    <rPh sb="16" eb="18">
      <t>ジタク</t>
    </rPh>
    <rPh sb="18" eb="19">
      <t>ガイ</t>
    </rPh>
    <rPh sb="21" eb="23">
      <t>クンレン</t>
    </rPh>
    <rPh sb="24" eb="26">
      <t>セイサン</t>
    </rPh>
    <rPh sb="26" eb="28">
      <t>カツドウ</t>
    </rPh>
    <rPh sb="29" eb="31">
      <t>チュウシン</t>
    </rPh>
    <phoneticPr fontId="2"/>
  </si>
  <si>
    <t>ｈ．事業所内作業や施設外就労等，自宅外での訓練・生産活動が中心である</t>
    <rPh sb="2" eb="5">
      <t>ジギョウショ</t>
    </rPh>
    <rPh sb="5" eb="6">
      <t>ナイ</t>
    </rPh>
    <rPh sb="6" eb="8">
      <t>サギョウ</t>
    </rPh>
    <rPh sb="9" eb="11">
      <t>シセツ</t>
    </rPh>
    <rPh sb="11" eb="12">
      <t>ガイ</t>
    </rPh>
    <rPh sb="12" eb="14">
      <t>シュウロウ</t>
    </rPh>
    <rPh sb="14" eb="15">
      <t>トウ</t>
    </rPh>
    <rPh sb="16" eb="18">
      <t>ジタク</t>
    </rPh>
    <rPh sb="18" eb="19">
      <t>ガイ</t>
    </rPh>
    <rPh sb="21" eb="23">
      <t>クンレン</t>
    </rPh>
    <rPh sb="24" eb="26">
      <t>セイサン</t>
    </rPh>
    <rPh sb="26" eb="28">
      <t>カツドウ</t>
    </rPh>
    <rPh sb="29" eb="31">
      <t>チュウシン</t>
    </rPh>
    <phoneticPr fontId="2"/>
  </si>
  <si>
    <t>ｄ．利用者の生活・就業リズムづくりが難しい</t>
    <rPh sb="2" eb="5">
      <t>リヨウシャ</t>
    </rPh>
    <rPh sb="6" eb="8">
      <t>セイカツ</t>
    </rPh>
    <rPh sb="9" eb="11">
      <t>シュウギョウ</t>
    </rPh>
    <rPh sb="18" eb="19">
      <t>ムズカ</t>
    </rPh>
    <phoneticPr fontId="2"/>
  </si>
  <si>
    <t>ｅ．職員の意図を適切に伝えるのが難しい</t>
    <rPh sb="2" eb="4">
      <t>ショクイン</t>
    </rPh>
    <rPh sb="5" eb="7">
      <t>イト</t>
    </rPh>
    <rPh sb="8" eb="10">
      <t>テキセツ</t>
    </rPh>
    <rPh sb="11" eb="12">
      <t>ツタ</t>
    </rPh>
    <rPh sb="16" eb="17">
      <t>ムズカ</t>
    </rPh>
    <phoneticPr fontId="2"/>
  </si>
  <si>
    <r>
      <t>ｆ．</t>
    </r>
    <r>
      <rPr>
        <sz val="12"/>
        <rFont val="ＭＳ Ｐゴシック"/>
        <family val="3"/>
        <charset val="128"/>
      </rPr>
      <t>在宅の利用者に対し訓練や生産活動の指示・指導が難しい</t>
    </r>
    <rPh sb="2" eb="4">
      <t>ザイタク</t>
    </rPh>
    <rPh sb="5" eb="8">
      <t>リヨウシャ</t>
    </rPh>
    <rPh sb="9" eb="10">
      <t>タイ</t>
    </rPh>
    <rPh sb="11" eb="13">
      <t>クンレン</t>
    </rPh>
    <rPh sb="14" eb="16">
      <t>セイサン</t>
    </rPh>
    <rPh sb="16" eb="18">
      <t>カツドウ</t>
    </rPh>
    <rPh sb="19" eb="21">
      <t>シジ</t>
    </rPh>
    <rPh sb="22" eb="24">
      <t>シドウ</t>
    </rPh>
    <rPh sb="25" eb="26">
      <t>ムズカ</t>
    </rPh>
    <phoneticPr fontId="2"/>
  </si>
  <si>
    <t>ｇ．在宅支援に係るルールが使いづらい</t>
    <rPh sb="2" eb="4">
      <t>ザイタク</t>
    </rPh>
    <rPh sb="4" eb="6">
      <t>シエン</t>
    </rPh>
    <rPh sb="7" eb="8">
      <t>カカ</t>
    </rPh>
    <rPh sb="13" eb="14">
      <t>ツカ</t>
    </rPh>
    <phoneticPr fontId="2"/>
  </si>
  <si>
    <t>ｈ．その他→内容</t>
    <rPh sb="4" eb="5">
      <t>タ</t>
    </rPh>
    <rPh sb="6" eb="8">
      <t>ナイヨウ</t>
    </rPh>
    <phoneticPr fontId="2"/>
  </si>
  <si>
    <t>⑦（⑤において×と回答された場合のみ）利用者の在宅での訓練や生産活動を提供しない（できない）理由を教えてください。（複数回答可）</t>
    <rPh sb="9" eb="11">
      <t>カイトウ</t>
    </rPh>
    <rPh sb="14" eb="16">
      <t>バアイ</t>
    </rPh>
    <rPh sb="19" eb="22">
      <t>リヨウシャ</t>
    </rPh>
    <rPh sb="23" eb="25">
      <t>ザイタク</t>
    </rPh>
    <rPh sb="27" eb="29">
      <t>クンレン</t>
    </rPh>
    <rPh sb="30" eb="32">
      <t>セイサン</t>
    </rPh>
    <rPh sb="32" eb="34">
      <t>カツドウ</t>
    </rPh>
    <rPh sb="35" eb="37">
      <t>テイキョウ</t>
    </rPh>
    <rPh sb="46" eb="48">
      <t>リユウ</t>
    </rPh>
    <rPh sb="49" eb="50">
      <t>オシ</t>
    </rPh>
    <rPh sb="58" eb="60">
      <t>フクスウ</t>
    </rPh>
    <rPh sb="60" eb="62">
      <t>カイトウ</t>
    </rPh>
    <rPh sb="62" eb="63">
      <t>カ</t>
    </rPh>
    <phoneticPr fontId="2"/>
  </si>
  <si>
    <t>利用者１</t>
    <rPh sb="0" eb="3">
      <t>リヨウシャ</t>
    </rPh>
    <phoneticPr fontId="2"/>
  </si>
  <si>
    <t>利用者２</t>
    <rPh sb="0" eb="3">
      <t>リヨウシャ</t>
    </rPh>
    <phoneticPr fontId="2"/>
  </si>
  <si>
    <t>利用者３</t>
    <rPh sb="0" eb="3">
      <t>リヨウシャ</t>
    </rPh>
    <phoneticPr fontId="2"/>
  </si>
  <si>
    <t>利用者４</t>
    <rPh sb="0" eb="3">
      <t>リヨウシャ</t>
    </rPh>
    <phoneticPr fontId="2"/>
  </si>
  <si>
    <t>利用者５</t>
    <rPh sb="0" eb="3">
      <t>リヨウシャ</t>
    </rPh>
    <phoneticPr fontId="2"/>
  </si>
  <si>
    <t>利用者６</t>
    <rPh sb="0" eb="3">
      <t>リヨウシャ</t>
    </rPh>
    <phoneticPr fontId="2"/>
  </si>
  <si>
    <t>利用者７</t>
    <rPh sb="0" eb="3">
      <t>リヨウシャ</t>
    </rPh>
    <phoneticPr fontId="2"/>
  </si>
  <si>
    <t>利用者８</t>
    <rPh sb="0" eb="3">
      <t>リヨウシャ</t>
    </rPh>
    <phoneticPr fontId="2"/>
  </si>
  <si>
    <t>利用者９</t>
    <rPh sb="0" eb="3">
      <t>リヨウシャ</t>
    </rPh>
    <phoneticPr fontId="2"/>
  </si>
  <si>
    <t>利用者１０</t>
    <rPh sb="0" eb="3">
      <t>リヨウシャ</t>
    </rPh>
    <phoneticPr fontId="2"/>
  </si>
  <si>
    <t>利用者１１</t>
    <rPh sb="0" eb="3">
      <t>リヨウシャ</t>
    </rPh>
    <phoneticPr fontId="2"/>
  </si>
  <si>
    <t>利用者１２</t>
    <rPh sb="0" eb="3">
      <t>リヨウシャ</t>
    </rPh>
    <phoneticPr fontId="2"/>
  </si>
  <si>
    <t>利用者１３</t>
    <rPh sb="0" eb="3">
      <t>リヨウシャ</t>
    </rPh>
    <phoneticPr fontId="2"/>
  </si>
  <si>
    <t>利用者１４</t>
    <rPh sb="0" eb="3">
      <t>リヨウシャ</t>
    </rPh>
    <phoneticPr fontId="2"/>
  </si>
  <si>
    <t>工賃
月額</t>
    <rPh sb="3" eb="5">
      <t>ゲツガク</t>
    </rPh>
    <phoneticPr fontId="2"/>
  </si>
  <si>
    <t>会計事務所の領収書入力業務，アンケートのデータ入力業務</t>
    <rPh sb="0" eb="2">
      <t>カイケイ</t>
    </rPh>
    <rPh sb="2" eb="5">
      <t>ジムショ</t>
    </rPh>
    <rPh sb="6" eb="9">
      <t>リョウシュウショ</t>
    </rPh>
    <rPh sb="9" eb="11">
      <t>ニュウリョク</t>
    </rPh>
    <rPh sb="11" eb="13">
      <t>ギョウム</t>
    </rPh>
    <rPh sb="23" eb="25">
      <t>ニュウリョク</t>
    </rPh>
    <rPh sb="25" eb="27">
      <t>ギョウム</t>
    </rPh>
    <phoneticPr fontId="2"/>
  </si>
  <si>
    <t>商品袋詰，梱包材製造，チラシの折り込み，発送・梱包作業</t>
    <rPh sb="0" eb="2">
      <t>ショウヒン</t>
    </rPh>
    <rPh sb="2" eb="4">
      <t>フクロヅ</t>
    </rPh>
    <rPh sb="5" eb="8">
      <t>コンポウザイ</t>
    </rPh>
    <rPh sb="8" eb="10">
      <t>セイゾウ</t>
    </rPh>
    <rPh sb="15" eb="16">
      <t>オ</t>
    </rPh>
    <rPh sb="17" eb="18">
      <t>コ</t>
    </rPh>
    <rPh sb="20" eb="22">
      <t>ハッソウ</t>
    </rPh>
    <rPh sb="23" eb="25">
      <t>コンポウ</t>
    </rPh>
    <rPh sb="25" eb="27">
      <t>サギョウ</t>
    </rPh>
    <phoneticPr fontId="2"/>
  </si>
  <si>
    <t>野菜（きゅうり・ピーマン）やキノコの栽培，地元商店・道の駅での販売，イベントでの販売</t>
    <rPh sb="0" eb="2">
      <t>ヤサイ</t>
    </rPh>
    <rPh sb="18" eb="20">
      <t>サイバイ</t>
    </rPh>
    <rPh sb="21" eb="23">
      <t>ジモト</t>
    </rPh>
    <rPh sb="23" eb="25">
      <t>ショウテン</t>
    </rPh>
    <rPh sb="26" eb="27">
      <t>ミチ</t>
    </rPh>
    <rPh sb="28" eb="29">
      <t>エキ</t>
    </rPh>
    <rPh sb="31" eb="33">
      <t>ハンバイ</t>
    </rPh>
    <rPh sb="40" eb="42">
      <t>ハンバイ</t>
    </rPh>
    <phoneticPr fontId="2"/>
  </si>
  <si>
    <t>令和３年度</t>
    <rPh sb="0" eb="2">
      <t>レイワ</t>
    </rPh>
    <rPh sb="3" eb="5">
      <t>ネンド</t>
    </rPh>
    <phoneticPr fontId="2"/>
  </si>
  <si>
    <t>令和４年度</t>
    <rPh sb="0" eb="2">
      <t>レイワ</t>
    </rPh>
    <rPh sb="3" eb="5">
      <t>ネンド</t>
    </rPh>
    <phoneticPr fontId="2"/>
  </si>
  <si>
    <t>令和５年度</t>
    <rPh sb="0" eb="2">
      <t>レイワ</t>
    </rPh>
    <rPh sb="3" eb="5">
      <t>ネンド</t>
    </rPh>
    <phoneticPr fontId="2"/>
  </si>
  <si>
    <t>時間額</t>
    <rPh sb="0" eb="3">
      <t>ジカンガク</t>
    </rPh>
    <phoneticPr fontId="2"/>
  </si>
  <si>
    <t>月額</t>
    <rPh sb="0" eb="2">
      <t>ゲツガク</t>
    </rPh>
    <phoneticPr fontId="2"/>
  </si>
  <si>
    <t>⑨工賃支払対象者延べ人数</t>
    <rPh sb="1" eb="3">
      <t>コウチン</t>
    </rPh>
    <rPh sb="3" eb="5">
      <t>シハラ</t>
    </rPh>
    <rPh sb="5" eb="7">
      <t>タイショウ</t>
    </rPh>
    <rPh sb="7" eb="8">
      <t>シャ</t>
    </rPh>
    <rPh sb="8" eb="9">
      <t>ノ</t>
    </rPh>
    <rPh sb="10" eb="12">
      <t>ニンズウ</t>
    </rPh>
    <phoneticPr fontId="2"/>
  </si>
  <si>
    <t>⑪工賃支払総額（円）</t>
    <rPh sb="1" eb="3">
      <t>コウチン</t>
    </rPh>
    <rPh sb="3" eb="5">
      <t>シハラ</t>
    </rPh>
    <rPh sb="5" eb="7">
      <t>ソウガク</t>
    </rPh>
    <rPh sb="8" eb="9">
      <t>エン</t>
    </rPh>
    <phoneticPr fontId="2"/>
  </si>
  <si>
    <t>⑫一人当たりの平均工賃月額（円）</t>
    <rPh sb="1" eb="3">
      <t>ヒトリ</t>
    </rPh>
    <rPh sb="3" eb="4">
      <t>ア</t>
    </rPh>
    <rPh sb="7" eb="9">
      <t>ヘイキン</t>
    </rPh>
    <rPh sb="9" eb="11">
      <t>コウチン</t>
    </rPh>
    <rPh sb="11" eb="13">
      <t>ゲツガク</t>
    </rPh>
    <rPh sb="14" eb="15">
      <t>エン</t>
    </rPh>
    <phoneticPr fontId="2"/>
  </si>
  <si>
    <t>⑬一人当たりの平均工賃時間額（円）</t>
    <rPh sb="1" eb="3">
      <t>ヒトリ</t>
    </rPh>
    <rPh sb="3" eb="4">
      <t>ア</t>
    </rPh>
    <rPh sb="7" eb="9">
      <t>ヘイキン</t>
    </rPh>
    <rPh sb="9" eb="11">
      <t>コウチン</t>
    </rPh>
    <rPh sb="11" eb="13">
      <t>ジカン</t>
    </rPh>
    <rPh sb="13" eb="14">
      <t>ガク</t>
    </rPh>
    <rPh sb="15" eb="16">
      <t>エン</t>
    </rPh>
    <phoneticPr fontId="2"/>
  </si>
  <si>
    <t>＜目標工賃額＞</t>
    <rPh sb="1" eb="3">
      <t>モクヒョウ</t>
    </rPh>
    <rPh sb="3" eb="5">
      <t>コウチン</t>
    </rPh>
    <rPh sb="5" eb="6">
      <t>ガク</t>
    </rPh>
    <phoneticPr fontId="2"/>
  </si>
  <si>
    <t>※時間額目標工賃は設定している事業所のみ記載してください</t>
    <rPh sb="1" eb="4">
      <t>ジカンガク</t>
    </rPh>
    <rPh sb="4" eb="6">
      <t>モクヒョウ</t>
    </rPh>
    <rPh sb="6" eb="8">
      <t>コウチン</t>
    </rPh>
    <rPh sb="9" eb="11">
      <t>セッテイ</t>
    </rPh>
    <rPh sb="15" eb="18">
      <t>ジギョウショ</t>
    </rPh>
    <rPh sb="20" eb="22">
      <t>キサイ</t>
    </rPh>
    <phoneticPr fontId="2"/>
  </si>
  <si>
    <t>※時間額目標工賃は設定している事業所のみ記載してください。</t>
    <rPh sb="1" eb="4">
      <t>ジカンガク</t>
    </rPh>
    <rPh sb="4" eb="6">
      <t>モクヒョウ</t>
    </rPh>
    <rPh sb="6" eb="8">
      <t>コウチン</t>
    </rPh>
    <rPh sb="9" eb="11">
      <t>セッテイ</t>
    </rPh>
    <rPh sb="15" eb="18">
      <t>ジギョウショ</t>
    </rPh>
    <rPh sb="20" eb="22">
      <t>キサイ</t>
    </rPh>
    <phoneticPr fontId="2"/>
  </si>
  <si>
    <t>ｆ．利用者の意欲やリズムの維持が困難</t>
    <rPh sb="2" eb="5">
      <t>リヨウシャ</t>
    </rPh>
    <rPh sb="6" eb="8">
      <t>イヨク</t>
    </rPh>
    <rPh sb="13" eb="15">
      <t>イジ</t>
    </rPh>
    <rPh sb="16" eb="18">
      <t>コンナン</t>
    </rPh>
    <phoneticPr fontId="2"/>
  </si>
  <si>
    <t>内容</t>
    <rPh sb="0" eb="2">
      <t>ナイヨウ</t>
    </rPh>
    <phoneticPr fontId="2"/>
  </si>
  <si>
    <t xml:space="preserve">  （C）  在宅で実施している訓練・支援内容及び生産活動内容　：</t>
    <rPh sb="7" eb="9">
      <t>ザイタク</t>
    </rPh>
    <rPh sb="10" eb="12">
      <t>ジッシ</t>
    </rPh>
    <rPh sb="16" eb="18">
      <t>クンレン</t>
    </rPh>
    <rPh sb="19" eb="21">
      <t>シエン</t>
    </rPh>
    <rPh sb="21" eb="23">
      <t>ナイヨウ</t>
    </rPh>
    <rPh sb="23" eb="24">
      <t>オヨ</t>
    </rPh>
    <rPh sb="25" eb="27">
      <t>セイサン</t>
    </rPh>
    <rPh sb="27" eb="29">
      <t>カツドウ</t>
    </rPh>
    <rPh sb="29" eb="31">
      <t>ナイヨウ</t>
    </rPh>
    <phoneticPr fontId="2"/>
  </si>
  <si>
    <t>具体的な内容</t>
    <rPh sb="0" eb="3">
      <t>グタイテキ</t>
    </rPh>
    <rPh sb="4" eb="6">
      <t>ナイヨウ</t>
    </rPh>
    <phoneticPr fontId="2"/>
  </si>
  <si>
    <t>チラシ・ポスター折り込み作業</t>
    <rPh sb="8" eb="9">
      <t>オ</t>
    </rPh>
    <rPh sb="10" eb="11">
      <t>コ</t>
    </rPh>
    <rPh sb="12" eb="14">
      <t>サギョウ</t>
    </rPh>
    <phoneticPr fontId="2"/>
  </si>
  <si>
    <t>データ入力訓練</t>
    <rPh sb="3" eb="5">
      <t>ニュウリョク</t>
    </rPh>
    <rPh sb="5" eb="7">
      <t>クンレン</t>
    </rPh>
    <phoneticPr fontId="2"/>
  </si>
  <si>
    <t>ａ．訓練のみ</t>
    <rPh sb="2" eb="4">
      <t>クンレン</t>
    </rPh>
    <phoneticPr fontId="2"/>
  </si>
  <si>
    <t>ｂ．訓練 ＋ 生産活動の実施（ＩＴ・ＰC関連業務）</t>
    <rPh sb="2" eb="4">
      <t>クンレン</t>
    </rPh>
    <rPh sb="7" eb="9">
      <t>セイサン</t>
    </rPh>
    <rPh sb="9" eb="11">
      <t>カツドウ</t>
    </rPh>
    <rPh sb="12" eb="14">
      <t>ジッシ</t>
    </rPh>
    <rPh sb="20" eb="22">
      <t>カンレン</t>
    </rPh>
    <rPh sb="22" eb="24">
      <t>ギョウム</t>
    </rPh>
    <phoneticPr fontId="2"/>
  </si>
  <si>
    <t>ｃ．訓練 ＋ 生産活動の実施（その他軽作業）</t>
    <rPh sb="2" eb="4">
      <t>クンレン</t>
    </rPh>
    <rPh sb="7" eb="9">
      <t>セイサン</t>
    </rPh>
    <rPh sb="9" eb="11">
      <t>カツドウ</t>
    </rPh>
    <rPh sb="12" eb="14">
      <t>ジッシ</t>
    </rPh>
    <rPh sb="17" eb="18">
      <t>タ</t>
    </rPh>
    <rPh sb="18" eb="21">
      <t>ケイサギョウ</t>
    </rPh>
    <phoneticPr fontId="2"/>
  </si>
  <si>
    <t>内　容</t>
    <rPh sb="0" eb="1">
      <t>ナイ</t>
    </rPh>
    <rPh sb="2" eb="3">
      <t>カタチ</t>
    </rPh>
    <phoneticPr fontId="2"/>
  </si>
  <si>
    <t>実施人数</t>
    <rPh sb="0" eb="2">
      <t>ジッシ</t>
    </rPh>
    <rPh sb="2" eb="4">
      <t>ニンズウ</t>
    </rPh>
    <phoneticPr fontId="2"/>
  </si>
  <si>
    <t>多機能型事業所については、対象となる施設種別それぞれについて記載してください。</t>
  </si>
  <si>
    <t>報告内容については、事業所ごとに県のホームページ等で公表する予定です。</t>
  </si>
  <si>
    <t>2011801036386</t>
  </si>
  <si>
    <t>4370005003197</t>
  </si>
  <si>
    <t>8370005010289</t>
  </si>
  <si>
    <t>0410210694</t>
  </si>
  <si>
    <t>0410700637</t>
  </si>
  <si>
    <t>0410700694</t>
  </si>
  <si>
    <t>0410700777</t>
  </si>
  <si>
    <t>0411100407</t>
  </si>
  <si>
    <t>0411300015</t>
  </si>
  <si>
    <t>0411300593</t>
  </si>
  <si>
    <t>0411400336</t>
  </si>
  <si>
    <t>0411400344</t>
  </si>
  <si>
    <t>0411500952</t>
  </si>
  <si>
    <t>0411500960</t>
  </si>
  <si>
    <t>0411600158</t>
  </si>
  <si>
    <t>0412210338</t>
  </si>
  <si>
    <t>0412210346</t>
  </si>
  <si>
    <t>0412400012</t>
  </si>
  <si>
    <t>0412400467</t>
  </si>
  <si>
    <t>0412700775</t>
  </si>
  <si>
    <t>0415103084</t>
  </si>
  <si>
    <t>0415103100</t>
  </si>
  <si>
    <t>0415103134</t>
  </si>
  <si>
    <t>0415103175</t>
  </si>
  <si>
    <t>0415103183</t>
  </si>
  <si>
    <t>0415201490</t>
  </si>
  <si>
    <t>0415301308</t>
  </si>
  <si>
    <t>0415402072</t>
  </si>
  <si>
    <t>0415402106</t>
  </si>
  <si>
    <t>0415402155</t>
  </si>
  <si>
    <t>0415501717</t>
  </si>
  <si>
    <t>株式会社遥斗</t>
  </si>
  <si>
    <t>特定非営利活動法人　虹の駅</t>
  </si>
  <si>
    <t>合同会社しゆうの風</t>
  </si>
  <si>
    <t>一般社団法人震災こころのケア・ネットワークみやぎ</t>
  </si>
  <si>
    <t>一般社団法人さくら</t>
  </si>
  <si>
    <t>株式会社kibidango</t>
  </si>
  <si>
    <t>特定非営利活動法人K`sCompany</t>
  </si>
  <si>
    <t>株式会社　結び</t>
  </si>
  <si>
    <t>株式会社思季</t>
  </si>
  <si>
    <t>一般社団法人あゆみ</t>
  </si>
  <si>
    <t>社会福祉法人みんなの広場</t>
  </si>
  <si>
    <t>株式会社ＰＬＯＷ</t>
  </si>
  <si>
    <t>一般社団法人あぴ</t>
  </si>
  <si>
    <t>株式会社みつばちサポート</t>
  </si>
  <si>
    <t>特定非営利活動法人ふるれっと</t>
  </si>
  <si>
    <t>合同会社くじら</t>
  </si>
  <si>
    <t>特定非営利活動法人ほっとたいむ</t>
  </si>
  <si>
    <t>特定非営利活動法人ワンダーアート</t>
  </si>
  <si>
    <t>特定非営利活動法人ほっぷの森</t>
  </si>
  <si>
    <t>有限会社クリオネ</t>
  </si>
  <si>
    <t>特定非営利活動法人ライフバウンド</t>
  </si>
  <si>
    <t>株式会社帆の風</t>
  </si>
  <si>
    <t>いち</t>
  </si>
  <si>
    <t>チョコなとり</t>
  </si>
  <si>
    <t>サポートうえまつ</t>
  </si>
  <si>
    <t>就労継続支援Ｂ型事業所　猫のシッポ</t>
  </si>
  <si>
    <t>特定非営利活動法人虹の駅虹菜園</t>
  </si>
  <si>
    <t>風薫る杜</t>
  </si>
  <si>
    <t>就労継続支援Ｂ型からころ</t>
  </si>
  <si>
    <t>ほっとハート松島</t>
  </si>
  <si>
    <t>tajiri工房</t>
  </si>
  <si>
    <t>就労継続支援B型K`sCompany</t>
  </si>
  <si>
    <t>ふくのね輝周館</t>
  </si>
  <si>
    <t>tree</t>
  </si>
  <si>
    <t>アップルファーム亘理</t>
  </si>
  <si>
    <t>くりの木</t>
  </si>
  <si>
    <t>アテンドワーク五橋</t>
  </si>
  <si>
    <t>はるのひ文庫</t>
  </si>
  <si>
    <t>みつばちニコニコ工房</t>
  </si>
  <si>
    <t>マナティ五橋</t>
  </si>
  <si>
    <t>アテンドワーク北仙台</t>
  </si>
  <si>
    <t>キッチンハーモニー・ポコ</t>
  </si>
  <si>
    <t>グレース</t>
  </si>
  <si>
    <t>オリーブの小路</t>
  </si>
  <si>
    <t>Wonder Workers</t>
  </si>
  <si>
    <t>hana　hana</t>
  </si>
  <si>
    <t>ドゥ　サムシング</t>
  </si>
  <si>
    <t>Ｍｉｔｔｅ　－ミッテ－</t>
  </si>
  <si>
    <t>株式会社帆の風　泉中央事業所</t>
  </si>
  <si>
    <t>0225-25-7260</t>
  </si>
  <si>
    <t>022-382-3316</t>
  </si>
  <si>
    <t>022-398-7291</t>
  </si>
  <si>
    <t>022-302-6803</t>
  </si>
  <si>
    <t>0223-23-0174</t>
  </si>
  <si>
    <t>0223-23-0175</t>
  </si>
  <si>
    <t>0220-23-8030</t>
  </si>
  <si>
    <t>0220-23-8031</t>
  </si>
  <si>
    <t>0228-22-9037</t>
  </si>
  <si>
    <t>0228-23-6143</t>
  </si>
  <si>
    <t>08090791105</t>
  </si>
  <si>
    <t>080-8212-355</t>
  </si>
  <si>
    <t>0225-98-7704</t>
  </si>
  <si>
    <t>0225-98-7706</t>
  </si>
  <si>
    <t>0229-39-0651</t>
  </si>
  <si>
    <t>0229-25-5236</t>
  </si>
  <si>
    <t>09070681832</t>
  </si>
  <si>
    <t>0224-87-6638</t>
  </si>
  <si>
    <t>0224-87-6639</t>
  </si>
  <si>
    <t>080-3426-312</t>
  </si>
  <si>
    <t>080-3347-495</t>
  </si>
  <si>
    <t>09028860394</t>
  </si>
  <si>
    <t>022-796-4638</t>
  </si>
  <si>
    <t>022-398-9445</t>
  </si>
  <si>
    <t>022-398-9447</t>
  </si>
  <si>
    <t>022-226-7893</t>
  </si>
  <si>
    <t>022-226-7894</t>
  </si>
  <si>
    <t>022-796-7430</t>
  </si>
  <si>
    <t>022-796-7431</t>
  </si>
  <si>
    <t>022-393-6838</t>
  </si>
  <si>
    <t>022-393-7044</t>
  </si>
  <si>
    <t>08060161208</t>
  </si>
  <si>
    <t>022-393-6919</t>
  </si>
  <si>
    <t>022-302-6730</t>
  </si>
  <si>
    <t>022-302-6740</t>
  </si>
  <si>
    <t>022-739-8545</t>
  </si>
  <si>
    <t>022-739-8546</t>
  </si>
  <si>
    <t>022-766-9373</t>
  </si>
  <si>
    <t>022-355-2461</t>
  </si>
  <si>
    <t>022-355-2462</t>
  </si>
  <si>
    <t>022-703-3341</t>
  </si>
  <si>
    <t>022-724-7255</t>
  </si>
  <si>
    <t>022-724-7285</t>
  </si>
  <si>
    <t>022-796-2526</t>
  </si>
  <si>
    <t>022-796-2529</t>
  </si>
  <si>
    <t>022-200-6425</t>
  </si>
  <si>
    <t>022-302-6981</t>
  </si>
  <si>
    <t>022-302-6982</t>
  </si>
  <si>
    <t>022-344-9021</t>
  </si>
  <si>
    <t>022-377-4802</t>
  </si>
  <si>
    <t>022-346-9697</t>
  </si>
  <si>
    <t>022-341-0717</t>
  </si>
  <si>
    <t>&lt;令和5年度における平均工賃実績＞</t>
    <rPh sb="1" eb="3">
      <t>レイワ</t>
    </rPh>
    <rPh sb="4" eb="6">
      <t>ネンド</t>
    </rPh>
    <rPh sb="10" eb="12">
      <t>ヘイキン</t>
    </rPh>
    <rPh sb="12" eb="14">
      <t>コウチン</t>
    </rPh>
    <rPh sb="14" eb="16">
      <t>ジッセキ</t>
    </rPh>
    <phoneticPr fontId="2"/>
  </si>
  <si>
    <t>令和5年度工賃（賃金）実績報告書（Ｂ型事業所用）</t>
    <rPh sb="0" eb="2">
      <t>レイワ</t>
    </rPh>
    <rPh sb="3" eb="5">
      <t>ネンド</t>
    </rPh>
    <rPh sb="4" eb="5">
      <t>ド</t>
    </rPh>
    <rPh sb="5" eb="7">
      <t>コウチン</t>
    </rPh>
    <rPh sb="8" eb="10">
      <t>チンギン</t>
    </rPh>
    <rPh sb="11" eb="13">
      <t>ジッセキ</t>
    </rPh>
    <rPh sb="13" eb="16">
      <t>ホウコクショ</t>
    </rPh>
    <rPh sb="18" eb="19">
      <t>ガタ</t>
    </rPh>
    <rPh sb="19" eb="22">
      <t>ジギョウショ</t>
    </rPh>
    <rPh sb="22" eb="23">
      <t>ヨウ</t>
    </rPh>
    <phoneticPr fontId="2"/>
  </si>
  <si>
    <t>＜令和5年度就労支援事業収支＞</t>
    <rPh sb="1" eb="3">
      <t>レイワ</t>
    </rPh>
    <rPh sb="4" eb="6">
      <t>ネンド</t>
    </rPh>
    <rPh sb="6" eb="8">
      <t>シュウロウ</t>
    </rPh>
    <rPh sb="8" eb="10">
      <t>シエン</t>
    </rPh>
    <rPh sb="10" eb="12">
      <t>ジギョウ</t>
    </rPh>
    <rPh sb="12" eb="14">
      <t>シュウシ</t>
    </rPh>
    <phoneticPr fontId="2"/>
  </si>
  <si>
    <t>③令和5年度において，農福連携に係る生産活動を実施していますか。</t>
    <rPh sb="1" eb="3">
      <t>レイワ</t>
    </rPh>
    <rPh sb="4" eb="6">
      <t>ネンド</t>
    </rPh>
    <rPh sb="11" eb="13">
      <t>ノウフク</t>
    </rPh>
    <rPh sb="13" eb="15">
      <t>レンケイ</t>
    </rPh>
    <rPh sb="16" eb="17">
      <t>カカ</t>
    </rPh>
    <rPh sb="18" eb="20">
      <t>セイサン</t>
    </rPh>
    <rPh sb="20" eb="22">
      <t>カツドウ</t>
    </rPh>
    <rPh sb="23" eb="25">
      <t>ジッシ</t>
    </rPh>
    <phoneticPr fontId="2"/>
  </si>
  <si>
    <t>⑤令和6年3月31日時点の運営規程において在宅で実施する訓練及び支援内容が明記されていますか。</t>
    <rPh sb="1" eb="3">
      <t>レイワ</t>
    </rPh>
    <rPh sb="4" eb="5">
      <t>ネン</t>
    </rPh>
    <rPh sb="6" eb="7">
      <t>ガツ</t>
    </rPh>
    <rPh sb="9" eb="10">
      <t>ニチ</t>
    </rPh>
    <rPh sb="10" eb="12">
      <t>ジテン</t>
    </rPh>
    <rPh sb="13" eb="15">
      <t>ウンエイ</t>
    </rPh>
    <rPh sb="15" eb="17">
      <t>キテイ</t>
    </rPh>
    <rPh sb="21" eb="23">
      <t>ザイタク</t>
    </rPh>
    <rPh sb="24" eb="26">
      <t>ジッシ</t>
    </rPh>
    <rPh sb="28" eb="30">
      <t>クンレン</t>
    </rPh>
    <rPh sb="30" eb="31">
      <t>オヨ</t>
    </rPh>
    <rPh sb="32" eb="34">
      <t>シエン</t>
    </rPh>
    <rPh sb="34" eb="36">
      <t>ナイヨウ</t>
    </rPh>
    <rPh sb="37" eb="39">
      <t>メイキ</t>
    </rPh>
    <phoneticPr fontId="2"/>
  </si>
  <si>
    <r>
      <t>　（A）　</t>
    </r>
    <r>
      <rPr>
        <sz val="12"/>
        <rFont val="ＭＳ Ｐゴシック"/>
        <family val="3"/>
        <charset val="128"/>
      </rPr>
      <t>令和6年3月の実利用者数</t>
    </r>
    <r>
      <rPr>
        <sz val="14"/>
        <rFont val="ＭＳ Ｐゴシック"/>
        <family val="3"/>
        <charset val="128"/>
      </rPr>
      <t>：</t>
    </r>
    <rPh sb="5" eb="7">
      <t>レイワ</t>
    </rPh>
    <rPh sb="8" eb="9">
      <t>ネン</t>
    </rPh>
    <rPh sb="10" eb="11">
      <t>ガツ</t>
    </rPh>
    <rPh sb="12" eb="13">
      <t>ジツ</t>
    </rPh>
    <rPh sb="13" eb="16">
      <t>リヨウシャ</t>
    </rPh>
    <rPh sb="16" eb="17">
      <t>スウ</t>
    </rPh>
    <phoneticPr fontId="2"/>
  </si>
  <si>
    <t>（Ｂ）　令和6年3月の常時（利用日数のうち概ね6割程度以上）在宅で実施する訓練及び支援を受けている実利用者数：</t>
    <rPh sb="4" eb="6">
      <t>レイワ</t>
    </rPh>
    <rPh sb="7" eb="8">
      <t>ネン</t>
    </rPh>
    <rPh sb="9" eb="10">
      <t>ガツ</t>
    </rPh>
    <rPh sb="11" eb="13">
      <t>ジョウジ</t>
    </rPh>
    <rPh sb="14" eb="16">
      <t>リヨウ</t>
    </rPh>
    <rPh sb="16" eb="18">
      <t>ニッスウ</t>
    </rPh>
    <rPh sb="21" eb="22">
      <t>オオム</t>
    </rPh>
    <rPh sb="24" eb="25">
      <t>ワリ</t>
    </rPh>
    <rPh sb="25" eb="27">
      <t>テイド</t>
    </rPh>
    <rPh sb="27" eb="29">
      <t>イジョウ</t>
    </rPh>
    <rPh sb="30" eb="32">
      <t>ザイタク</t>
    </rPh>
    <rPh sb="33" eb="35">
      <t>ジッシ</t>
    </rPh>
    <rPh sb="37" eb="39">
      <t>クンレン</t>
    </rPh>
    <rPh sb="39" eb="40">
      <t>オヨ</t>
    </rPh>
    <rPh sb="41" eb="43">
      <t>シエン</t>
    </rPh>
    <rPh sb="44" eb="45">
      <t>ウ</t>
    </rPh>
    <rPh sb="49" eb="50">
      <t>ジツ</t>
    </rPh>
    <rPh sb="50" eb="52">
      <t>リヨウ</t>
    </rPh>
    <rPh sb="52" eb="53">
      <t>シャ</t>
    </rPh>
    <rPh sb="53" eb="54">
      <t>スウ</t>
    </rPh>
    <phoneticPr fontId="2"/>
  </si>
  <si>
    <r>
      <rPr>
        <u/>
        <sz val="11"/>
        <rFont val="ＭＳ Ｐゴシック"/>
        <family val="3"/>
        <charset val="128"/>
      </rPr>
      <t>対象期間は令和５年４月から令和６年３月まで</t>
    </r>
    <r>
      <rPr>
        <sz val="11"/>
        <rFont val="ＭＳ Ｐゴシック"/>
        <family val="3"/>
        <charset val="128"/>
      </rPr>
      <t>とし、その実績を記載してください（年度途中で対象事業所となった場合は、指定月からの分を記載してください）。</t>
    </r>
    <rPh sb="5" eb="7">
      <t>レイワ</t>
    </rPh>
    <rPh sb="13" eb="15">
      <t>レイワ</t>
    </rPh>
    <phoneticPr fontId="2"/>
  </si>
  <si>
    <t>対象期間内に施設種別の移行があった場合は、令和６年３月末現在の状態で、対象期間分まとめて記載してください。</t>
    <rPh sb="21" eb="23">
      <t>レイワ</t>
    </rPh>
    <phoneticPr fontId="2"/>
  </si>
  <si>
    <t>⑩年間開所日数</t>
    <rPh sb="1" eb="3">
      <t>ネンカン</t>
    </rPh>
    <rPh sb="3" eb="5">
      <t>カイショ</t>
    </rPh>
    <rPh sb="5" eb="7">
      <t>ニッスウ</t>
    </rPh>
    <phoneticPr fontId="2"/>
  </si>
  <si>
    <r>
      <t>　（A）　</t>
    </r>
    <r>
      <rPr>
        <sz val="12"/>
        <rFont val="ＭＳ Ｐゴシック"/>
        <family val="3"/>
        <charset val="128"/>
      </rPr>
      <t>令和6年3月の実利用者数：</t>
    </r>
    <rPh sb="5" eb="7">
      <t>レイワ</t>
    </rPh>
    <rPh sb="8" eb="9">
      <t>ネン</t>
    </rPh>
    <rPh sb="10" eb="11">
      <t>ガツ</t>
    </rPh>
    <rPh sb="12" eb="13">
      <t>ジツ</t>
    </rPh>
    <rPh sb="13" eb="16">
      <t>リヨウシャ</t>
    </rPh>
    <rPh sb="16" eb="17">
      <t>スウ</t>
    </rPh>
    <phoneticPr fontId="2"/>
  </si>
  <si>
    <r>
      <t>「就労実績」には、時給・月給・日給に関わらず、1か月あたりの</t>
    </r>
    <r>
      <rPr>
        <u/>
        <sz val="11"/>
        <rFont val="ＭＳ Ｐゴシック"/>
        <family val="3"/>
        <charset val="128"/>
      </rPr>
      <t>「就労日数及び就労時間」</t>
    </r>
    <r>
      <rPr>
        <sz val="11"/>
        <rFont val="ＭＳ Ｐゴシック"/>
        <family val="3"/>
        <charset val="128"/>
      </rPr>
      <t>を記入してください。</t>
    </r>
    <rPh sb="1" eb="3">
      <t>シュウロウ</t>
    </rPh>
    <rPh sb="3" eb="5">
      <t>ジッセキ</t>
    </rPh>
    <rPh sb="9" eb="11">
      <t>ジキュウ</t>
    </rPh>
    <rPh sb="12" eb="14">
      <t>ゲッキュウ</t>
    </rPh>
    <rPh sb="15" eb="17">
      <t>ニッキュウ</t>
    </rPh>
    <rPh sb="18" eb="19">
      <t>カカ</t>
    </rPh>
    <rPh sb="25" eb="26">
      <t>ゲツ</t>
    </rPh>
    <rPh sb="31" eb="33">
      <t>シュウロウ</t>
    </rPh>
    <rPh sb="33" eb="35">
      <t>ニッスウ</t>
    </rPh>
    <rPh sb="35" eb="36">
      <t>オヨ</t>
    </rPh>
    <rPh sb="37" eb="39">
      <t>シュウロウ</t>
    </rPh>
    <rPh sb="39" eb="41">
      <t>ジカン</t>
    </rPh>
    <rPh sb="43" eb="45">
      <t>キニュウ</t>
    </rPh>
    <phoneticPr fontId="2"/>
  </si>
  <si>
    <t>○令和5年度・工賃実績算定表（１円単位で記入)　※支給形態にかかわらず労働日数・労働時間数は必ず記入してください。</t>
    <rPh sb="1" eb="3">
      <t>レイワ</t>
    </rPh>
    <rPh sb="4" eb="6">
      <t>ネンド</t>
    </rPh>
    <rPh sb="5" eb="6">
      <t>ガンネン</t>
    </rPh>
    <rPh sb="9" eb="11">
      <t>ジッセキ</t>
    </rPh>
    <rPh sb="11" eb="13">
      <t>サンテイ</t>
    </rPh>
    <rPh sb="13" eb="14">
      <t>ヒョウ</t>
    </rPh>
    <rPh sb="16" eb="17">
      <t>エン</t>
    </rPh>
    <rPh sb="17" eb="19">
      <t>タンイ</t>
    </rPh>
    <rPh sb="20" eb="22">
      <t>キニュウ</t>
    </rPh>
    <rPh sb="25" eb="27">
      <t>シキュウ</t>
    </rPh>
    <rPh sb="27" eb="29">
      <t>ケイタイ</t>
    </rPh>
    <rPh sb="35" eb="39">
      <t>ロウドウニッスウ</t>
    </rPh>
    <rPh sb="40" eb="42">
      <t>ロウドウ</t>
    </rPh>
    <rPh sb="42" eb="45">
      <t>ジカンスウ</t>
    </rPh>
    <rPh sb="46" eb="47">
      <t>カナラ</t>
    </rPh>
    <rPh sb="48" eb="50">
      <t>キニュウ</t>
    </rPh>
    <phoneticPr fontId="2"/>
  </si>
  <si>
    <t>※開所日数については、原則として、工賃の支払いが生じる生産活動の実施日を開所日数として含めていただき、レクリエーションや行事等生産活動を目的としていない日に関しては開所日として数えません。ただし、地域のバザー等の行事で利用者が作成した生産品等を販売した場合に関しては、開所日として算定して差し支えありません。</t>
    <phoneticPr fontId="2"/>
  </si>
  <si>
    <t>1日あたりの利用者平均</t>
    <rPh sb="1" eb="2">
      <t>ヒ</t>
    </rPh>
    <rPh sb="6" eb="9">
      <t>リヨウシャ</t>
    </rPh>
    <rPh sb="9" eb="11">
      <t>ヘイキン</t>
    </rPh>
    <phoneticPr fontId="2"/>
  </si>
  <si>
    <t>人</t>
    <rPh sb="0" eb="1">
      <t>ニン</t>
    </rPh>
    <phoneticPr fontId="2"/>
  </si>
  <si>
    <t>令和６年度</t>
    <rPh sb="0" eb="2">
      <t>レイワ</t>
    </rPh>
    <rPh sb="3" eb="5">
      <t>ネンド</t>
    </rPh>
    <phoneticPr fontId="2"/>
  </si>
  <si>
    <t>令和７年度</t>
    <rPh sb="0" eb="2">
      <t>レイワ</t>
    </rPh>
    <rPh sb="3" eb="5">
      <t>ネンド</t>
    </rPh>
    <phoneticPr fontId="2"/>
  </si>
  <si>
    <t>令和８年度</t>
    <rPh sb="0" eb="2">
      <t>レイワ</t>
    </rPh>
    <rPh sb="3" eb="5">
      <t>ネンド</t>
    </rPh>
    <phoneticPr fontId="2"/>
  </si>
  <si>
    <t>○令和5年度・工賃実績算定表（１円単位で記入)　※支給形態にかかわらず労働時間数は必ず記入してください。</t>
    <rPh sb="1" eb="3">
      <t>レイワ</t>
    </rPh>
    <rPh sb="4" eb="6">
      <t>ネンド</t>
    </rPh>
    <rPh sb="5" eb="6">
      <t>ガンネン</t>
    </rPh>
    <rPh sb="9" eb="11">
      <t>ジッセキ</t>
    </rPh>
    <rPh sb="11" eb="13">
      <t>サンテイ</t>
    </rPh>
    <rPh sb="13" eb="14">
      <t>ヒョウ</t>
    </rPh>
    <rPh sb="16" eb="17">
      <t>エン</t>
    </rPh>
    <rPh sb="17" eb="19">
      <t>タンイ</t>
    </rPh>
    <rPh sb="20" eb="22">
      <t>キニュウ</t>
    </rPh>
    <rPh sb="25" eb="27">
      <t>シキュウ</t>
    </rPh>
    <rPh sb="27" eb="29">
      <t>ケイタイ</t>
    </rPh>
    <rPh sb="35" eb="37">
      <t>ロウドウ</t>
    </rPh>
    <rPh sb="37" eb="40">
      <t>ジカンスウ</t>
    </rPh>
    <rPh sb="41" eb="42">
      <t>カナラ</t>
    </rPh>
    <rPh sb="43" eb="45">
      <t>キニュウ</t>
    </rPh>
    <phoneticPr fontId="2"/>
  </si>
  <si>
    <t>0410200539</t>
  </si>
  <si>
    <t>0410200695</t>
  </si>
  <si>
    <t>0410210173</t>
  </si>
  <si>
    <t>0410210702</t>
  </si>
  <si>
    <t>0410500375</t>
  </si>
  <si>
    <t>0410700173</t>
  </si>
  <si>
    <t>0410700819</t>
  </si>
  <si>
    <t>0410900088</t>
  </si>
  <si>
    <t>0410915029</t>
  </si>
  <si>
    <t>0410917108</t>
  </si>
  <si>
    <t>0411100084</t>
  </si>
  <si>
    <t>0411100241</t>
  </si>
  <si>
    <t>0411100415</t>
  </si>
  <si>
    <t>0411400328</t>
  </si>
  <si>
    <t>0411400369</t>
  </si>
  <si>
    <t>0411500069</t>
  </si>
  <si>
    <t>0411501000</t>
  </si>
  <si>
    <t>0412200016</t>
  </si>
  <si>
    <t>0412210353</t>
  </si>
  <si>
    <t>0412210361</t>
  </si>
  <si>
    <t>0412210379</t>
  </si>
  <si>
    <t>0412210395</t>
  </si>
  <si>
    <t>0412400483</t>
  </si>
  <si>
    <t>0412630030</t>
  </si>
  <si>
    <t>0412630139</t>
  </si>
  <si>
    <t>0412630212</t>
  </si>
  <si>
    <t>0412700403</t>
  </si>
  <si>
    <t>0412700619</t>
  </si>
  <si>
    <t>0412700668</t>
  </si>
  <si>
    <t>0412800187</t>
  </si>
  <si>
    <t>0415100742</t>
  </si>
  <si>
    <t>0415100932</t>
  </si>
  <si>
    <t>0415101112</t>
  </si>
  <si>
    <t>0415101229</t>
  </si>
  <si>
    <t>0415101252</t>
  </si>
  <si>
    <t>0415101385</t>
  </si>
  <si>
    <t>0415101401</t>
  </si>
  <si>
    <t>0415101427</t>
  </si>
  <si>
    <t>0415101476</t>
  </si>
  <si>
    <t>0415101690</t>
  </si>
  <si>
    <t>0415101708</t>
  </si>
  <si>
    <t>0415101849</t>
  </si>
  <si>
    <t>0415101898</t>
  </si>
  <si>
    <t>0415101922</t>
  </si>
  <si>
    <t>0415102540</t>
  </si>
  <si>
    <t>0415102599</t>
  </si>
  <si>
    <t>0415102755</t>
  </si>
  <si>
    <t>0415103316</t>
  </si>
  <si>
    <t>0415103332</t>
  </si>
  <si>
    <t>0415103365</t>
  </si>
  <si>
    <t>0415103399</t>
  </si>
  <si>
    <t>0415103431</t>
  </si>
  <si>
    <t>0415200492</t>
  </si>
  <si>
    <t>0415200500</t>
  </si>
  <si>
    <t>0415200849</t>
  </si>
  <si>
    <t>0415201615</t>
  </si>
  <si>
    <t>0415201664</t>
  </si>
  <si>
    <t>0415201672</t>
  </si>
  <si>
    <t>0415201706</t>
  </si>
  <si>
    <t>0415300292</t>
  </si>
  <si>
    <t>0415300433</t>
  </si>
  <si>
    <t>0415300482</t>
  </si>
  <si>
    <t>0415300490</t>
  </si>
  <si>
    <t>0415300557</t>
  </si>
  <si>
    <t>0415300698</t>
  </si>
  <si>
    <t>0415300987</t>
  </si>
  <si>
    <t>0415301365</t>
  </si>
  <si>
    <t>0415301407</t>
  </si>
  <si>
    <t>0415400613</t>
  </si>
  <si>
    <t>0415401058</t>
  </si>
  <si>
    <t>0415401454</t>
  </si>
  <si>
    <t>0415401660</t>
  </si>
  <si>
    <t>0415402197</t>
  </si>
  <si>
    <t>0415500578</t>
  </si>
  <si>
    <t>0415500669</t>
  </si>
  <si>
    <t>0415501808</t>
  </si>
  <si>
    <t>0415501816</t>
  </si>
  <si>
    <t>0415501840</t>
  </si>
  <si>
    <t>株式会社希望の光</t>
  </si>
  <si>
    <t>株式会社なでし子</t>
  </si>
  <si>
    <t>合同会社Cocomira</t>
  </si>
  <si>
    <t>株式会社ひよこホールディングス</t>
  </si>
  <si>
    <t>株式会社素意</t>
  </si>
  <si>
    <t>合同会社タカワ</t>
  </si>
  <si>
    <t>社会福祉法人ことぶき会</t>
  </si>
  <si>
    <t>一般社団法人イーチカラー</t>
  </si>
  <si>
    <t>社会福祉法人山元町社会福祉協議会</t>
  </si>
  <si>
    <t>株式会社アイエスエフネットライフ</t>
  </si>
  <si>
    <t>株式会社あすファーム松島</t>
  </si>
  <si>
    <t>一般社団法人めるくまーる</t>
  </si>
  <si>
    <t>社会福祉法人　みんなの広場</t>
  </si>
  <si>
    <t>株式会社ＴＭサポート</t>
  </si>
  <si>
    <t>特定非営利活動法人花信風</t>
  </si>
  <si>
    <t>合同会社かけはし</t>
  </si>
  <si>
    <t>特定非営利活動法人　宮城県断酒会</t>
  </si>
  <si>
    <t>社会福祉法人鹿島育成園</t>
  </si>
  <si>
    <t>特定非営利活動法人あしあと</t>
  </si>
  <si>
    <t>株式会社Eco Life</t>
  </si>
  <si>
    <t>株式会社学生社</t>
  </si>
  <si>
    <t>一般財団法人アート・インクルージョン</t>
  </si>
  <si>
    <t>株式会社フライズ</t>
  </si>
  <si>
    <t>株式会社　たんぽぽ</t>
  </si>
  <si>
    <t>ほっとハート株式会社</t>
  </si>
  <si>
    <t>特定非営利活動法人福祉ネットＡＢＣ</t>
  </si>
  <si>
    <t>株式会社リビングプラットフォーム</t>
  </si>
  <si>
    <t>株式会社晃成会</t>
  </si>
  <si>
    <t>一般社団法人リアルスマイル</t>
  </si>
  <si>
    <t>株式会社中川</t>
  </si>
  <si>
    <t>一般社団法人日本福祉支援協会</t>
  </si>
  <si>
    <t>合同会社竹犬ノ傘</t>
  </si>
  <si>
    <t>特定非営利活動法人オンリーワン</t>
  </si>
  <si>
    <t>特定非営利活動法人　黒川こころの応援団</t>
  </si>
  <si>
    <t>特定非営利活動法人ヘゼリヒプライン</t>
  </si>
  <si>
    <t>株式会社МＩＪウエルネス</t>
  </si>
  <si>
    <t>株式会社フォーチューン</t>
  </si>
  <si>
    <t>株式会社ｅｑｕａｌ</t>
  </si>
  <si>
    <t>社会福祉法人円</t>
  </si>
  <si>
    <t>特定非営利活動法人みやぎ障害者就労支援ネットワーク</t>
  </si>
  <si>
    <t>株式会社　アイエスエフネットライフ</t>
  </si>
  <si>
    <t>株式会社ゼンドーアシストマネジメント</t>
  </si>
  <si>
    <t>クオリティー株式会社</t>
  </si>
  <si>
    <t>労働者協同組合ワーカーズコープ・センター事業団</t>
  </si>
  <si>
    <t>株式会社イノセント</t>
  </si>
  <si>
    <t>株式会社ＳＡＴＯＲＩ</t>
  </si>
  <si>
    <t>特定非営利活動法人チャレンジドネットワークみやぎ</t>
  </si>
  <si>
    <t>株式会社ＢＡＴＴＩＮＧ　ＡＴＨＬＥＴＥ</t>
  </si>
  <si>
    <t>株式会社弘商</t>
  </si>
  <si>
    <t>くじらのしっぽ</t>
  </si>
  <si>
    <t>アトリエみなと</t>
  </si>
  <si>
    <t>のぞみ</t>
  </si>
  <si>
    <t>パッソアパッソ石巻</t>
  </si>
  <si>
    <t>就労継続支援Ｂ型事業所　Cocomira Navi</t>
  </si>
  <si>
    <t>さくらんぼ</t>
  </si>
  <si>
    <t>エコ・アース多賀城</t>
  </si>
  <si>
    <t>HELLOS多賀城</t>
  </si>
  <si>
    <t>ALOHA・CLUB　多賀城事業所</t>
  </si>
  <si>
    <t>就労継続支援事業所　素意</t>
  </si>
  <si>
    <t>障害福祉施設みらい</t>
  </si>
  <si>
    <t>ひがまつステーション</t>
  </si>
  <si>
    <t>パステルあやめ</t>
  </si>
  <si>
    <t>kibidango job college</t>
  </si>
  <si>
    <t>就労継続支援Ｂ型事業所　ほっこり</t>
  </si>
  <si>
    <t>蕗のとう共同作業所</t>
  </si>
  <si>
    <t>ほっとハート槻木</t>
  </si>
  <si>
    <t>manabyCREATORS大河原</t>
  </si>
  <si>
    <t>桜花</t>
  </si>
  <si>
    <t>アイビスカフェ槻木</t>
  </si>
  <si>
    <t>アイエスエフネットライフ松島</t>
  </si>
  <si>
    <t>株式会社あすファーム松島　品井沼事業所</t>
  </si>
  <si>
    <t>めるくまーる利府すがや</t>
  </si>
  <si>
    <t>ハートフル富谷</t>
  </si>
  <si>
    <t>Sevens Forest 麓</t>
  </si>
  <si>
    <t>特定非営利活動法人宮城県断酒会ワークしんせい</t>
  </si>
  <si>
    <t>しじゅうから　at work</t>
  </si>
  <si>
    <t>指定就労継続支援多機能型あしあと</t>
  </si>
  <si>
    <t>バンビの杜アネックス</t>
  </si>
  <si>
    <t>アート・インクルージョン　ファクトリー</t>
  </si>
  <si>
    <t>サポートセンターひかり</t>
  </si>
  <si>
    <t>ほっとファーム</t>
  </si>
  <si>
    <t>ジョブ・エッセ</t>
  </si>
  <si>
    <t>サブカルビジネスセンター仙台Ⅱ</t>
  </si>
  <si>
    <t>リアルスマイル</t>
  </si>
  <si>
    <t>東北福祉カレッジ</t>
  </si>
  <si>
    <t>己達会　ｒｉｓｅ</t>
  </si>
  <si>
    <t>ハッピートーイ</t>
  </si>
  <si>
    <t>ふるたいむ</t>
  </si>
  <si>
    <t>就労継続支援Ｂ型事業所さをり工房かおす</t>
  </si>
  <si>
    <t>いろはまるごと</t>
  </si>
  <si>
    <t>ＣＷファーム仙台福田町</t>
  </si>
  <si>
    <t>まちワクワーキン</t>
  </si>
  <si>
    <t>ぴあ</t>
  </si>
  <si>
    <t>社会福祉法人円　まどか荒浜</t>
  </si>
  <si>
    <t>日向</t>
  </si>
  <si>
    <t>ぱれった・けやき木ノ下</t>
  </si>
  <si>
    <t>アップルファーム</t>
  </si>
  <si>
    <t>アイエスエフネットライフ仙台</t>
  </si>
  <si>
    <t>みどり工房　若林</t>
  </si>
  <si>
    <t>ライフの学校就労支援センター　ウェルカム！カフェ　霞目キャンパス</t>
  </si>
  <si>
    <t>でじるみ仙台中央</t>
  </si>
  <si>
    <t>アトリエ・アンノウンⅣ 仙台</t>
  </si>
  <si>
    <t>社会福祉法人円　まどか</t>
  </si>
  <si>
    <t>イノセント</t>
  </si>
  <si>
    <t>スミールステッドたいはく</t>
  </si>
  <si>
    <t>アンフィニ</t>
  </si>
  <si>
    <t>就労継続支援Ｂ型事業所　ＳＡＴＯＲＩ</t>
  </si>
  <si>
    <t>就労支援センターふれあい福祉作業所</t>
  </si>
  <si>
    <t>和</t>
  </si>
  <si>
    <t>ｍａｎａｂｙ ＣＲＥＡＴＯＲＳ 泉中央</t>
  </si>
  <si>
    <t>（旧）黒川郡富谷町</t>
  </si>
  <si>
    <t>0225-44-1753</t>
  </si>
  <si>
    <t>0225-44-1754</t>
  </si>
  <si>
    <t>0225-25-4347</t>
  </si>
  <si>
    <t>0225-25-4348</t>
  </si>
  <si>
    <t>0225-98-4850</t>
  </si>
  <si>
    <t>0225-98-4855</t>
  </si>
  <si>
    <t>080-1800-811</t>
  </si>
  <si>
    <t>07093364700</t>
  </si>
  <si>
    <t>08016621179</t>
  </si>
  <si>
    <t>022-352-4240</t>
  </si>
  <si>
    <t>022-361-5390</t>
  </si>
  <si>
    <t>022-361-5391</t>
  </si>
  <si>
    <t>0223-23-1255</t>
  </si>
  <si>
    <t>0223-23-1256</t>
  </si>
  <si>
    <t>09043137572</t>
  </si>
  <si>
    <t>0225-98-5461</t>
  </si>
  <si>
    <t>0225-98-5462</t>
  </si>
  <si>
    <t>0225-25-5233</t>
  </si>
  <si>
    <t>0229-28-3151</t>
  </si>
  <si>
    <t>0229-28-3172</t>
  </si>
  <si>
    <t>0229-87-8071</t>
  </si>
  <si>
    <t>0229-87-8072</t>
  </si>
  <si>
    <t>0224877076</t>
  </si>
  <si>
    <t>0224-51-8163</t>
  </si>
  <si>
    <t>0224-51-3931</t>
  </si>
  <si>
    <t>0224-86-5477</t>
  </si>
  <si>
    <t>022-794-7674</t>
  </si>
  <si>
    <t>022-794-7679</t>
  </si>
  <si>
    <t>022-349-5536</t>
  </si>
  <si>
    <t>022-349-5537</t>
  </si>
  <si>
    <t>0222537691</t>
  </si>
  <si>
    <t>022-346-7746</t>
  </si>
  <si>
    <t>022-346-7748</t>
  </si>
  <si>
    <t>022-345-5386</t>
  </si>
  <si>
    <t>0229257124</t>
  </si>
  <si>
    <t>022-205-8718</t>
  </si>
  <si>
    <t>022-217-7875</t>
  </si>
  <si>
    <t>022-263-6023</t>
  </si>
  <si>
    <t>022-738-8606</t>
  </si>
  <si>
    <t>022-748-4211</t>
  </si>
  <si>
    <t>022-748-4212</t>
  </si>
  <si>
    <t>022-385-5360</t>
  </si>
  <si>
    <t>022-712-1113</t>
  </si>
  <si>
    <t>022-224-1139</t>
  </si>
  <si>
    <t>022-797-9618</t>
  </si>
  <si>
    <t>022-797-9619</t>
  </si>
  <si>
    <t>022-393-4847</t>
  </si>
  <si>
    <t>022-392-0471</t>
  </si>
  <si>
    <t>022-398-9311</t>
  </si>
  <si>
    <t>022-398-9312</t>
  </si>
  <si>
    <t>022-768-6866</t>
  </si>
  <si>
    <t>022-724-7880</t>
  </si>
  <si>
    <t>022-724-7882</t>
  </si>
  <si>
    <t>022-399-8104</t>
  </si>
  <si>
    <t>022-399-8105</t>
  </si>
  <si>
    <t>022-256-1931</t>
  </si>
  <si>
    <t>022-281-8617</t>
  </si>
  <si>
    <t>022-399-8780</t>
  </si>
  <si>
    <t>022-399-8781</t>
  </si>
  <si>
    <t>022-200-2159</t>
  </si>
  <si>
    <t>022-200-2158</t>
  </si>
  <si>
    <t>022-257-5080</t>
  </si>
  <si>
    <t>022-352-1215</t>
  </si>
  <si>
    <t>022-762-8477</t>
  </si>
  <si>
    <t>022-781-8630</t>
  </si>
  <si>
    <t>022-781-8631</t>
  </si>
  <si>
    <t>022-725-6815</t>
  </si>
  <si>
    <t>022-725-6817</t>
  </si>
  <si>
    <t>022-781-0161</t>
  </si>
  <si>
    <t>022-781-0167</t>
  </si>
  <si>
    <t>022-302-4621</t>
  </si>
  <si>
    <t>022-718-0873</t>
  </si>
  <si>
    <t>022-742-3660</t>
  </si>
  <si>
    <t>022-742-3661</t>
  </si>
  <si>
    <t>022-385-7223</t>
  </si>
  <si>
    <t>022-385-7289</t>
  </si>
  <si>
    <t>022-794-8525</t>
  </si>
  <si>
    <t>022-781-5639</t>
  </si>
  <si>
    <t>022-781-5669</t>
  </si>
  <si>
    <t>022-369-3943</t>
  </si>
  <si>
    <t>022-369-3944</t>
  </si>
  <si>
    <t>022-724-7482</t>
  </si>
  <si>
    <t>022-724-7483</t>
  </si>
  <si>
    <t>022-702-6475</t>
  </si>
  <si>
    <t>022-778-3621</t>
  </si>
  <si>
    <t>022-727-6580</t>
  </si>
  <si>
    <t>022-727-6578</t>
  </si>
  <si>
    <t>022-379-0279</t>
  </si>
  <si>
    <t>022-346-0884</t>
  </si>
  <si>
    <t>022-346-0885</t>
  </si>
  <si>
    <t>022-218-7222</t>
  </si>
  <si>
    <t>022-218-7223</t>
  </si>
  <si>
    <t>022-341-5820</t>
  </si>
  <si>
    <t>022-341-5821</t>
  </si>
  <si>
    <t>失効</t>
  </si>
  <si>
    <t>a．生産活動に必要な業務の受注が不足</t>
    <rPh sb="2" eb="4">
      <t>セイサン</t>
    </rPh>
    <rPh sb="4" eb="6">
      <t>カツドウ</t>
    </rPh>
    <rPh sb="7" eb="9">
      <t>ヒツヨウ</t>
    </rPh>
    <rPh sb="10" eb="12">
      <t>ギョウム</t>
    </rPh>
    <rPh sb="13" eb="15">
      <t>ジュチュウ</t>
    </rPh>
    <rPh sb="16" eb="18">
      <t>フソク</t>
    </rPh>
    <phoneticPr fontId="2"/>
  </si>
  <si>
    <t>ｂ．リモートでは利用者の様子が把握しにくい</t>
    <rPh sb="8" eb="11">
      <t>リヨウシャ</t>
    </rPh>
    <rPh sb="12" eb="14">
      <t>ヨウス</t>
    </rPh>
    <rPh sb="15" eb="17">
      <t>ハアク</t>
    </rPh>
    <phoneticPr fontId="2"/>
  </si>
  <si>
    <t>ｃ．生産活動の効率向上が難しい</t>
    <rPh sb="2" eb="4">
      <t>セイサン</t>
    </rPh>
    <rPh sb="4" eb="6">
      <t>カツドウ</t>
    </rPh>
    <rPh sb="7" eb="9">
      <t>コウリツ</t>
    </rPh>
    <rPh sb="9" eb="11">
      <t>コウジョウ</t>
    </rPh>
    <rPh sb="12" eb="13">
      <t>ムズカ</t>
    </rPh>
    <phoneticPr fontId="2"/>
  </si>
  <si>
    <t>a．在宅でできる生産活動・業務を用意できない</t>
    <rPh sb="2" eb="4">
      <t>ザイタク</t>
    </rPh>
    <rPh sb="8" eb="10">
      <t>セイサン</t>
    </rPh>
    <rPh sb="10" eb="12">
      <t>カツドウ</t>
    </rPh>
    <rPh sb="13" eb="15">
      <t>ギョウム</t>
    </rPh>
    <rPh sb="16" eb="18">
      <t>ヨウイ</t>
    </rPh>
    <phoneticPr fontId="2"/>
  </si>
  <si>
    <r>
      <t>ｂ．</t>
    </r>
    <r>
      <rPr>
        <sz val="12"/>
        <rFont val="ＭＳ Ｐゴシック"/>
        <family val="3"/>
        <charset val="128"/>
      </rPr>
      <t>在宅で訓練・生産活動するための設備が用意できない</t>
    </r>
    <rPh sb="2" eb="4">
      <t>ザイタク</t>
    </rPh>
    <rPh sb="5" eb="7">
      <t>クンレン</t>
    </rPh>
    <rPh sb="8" eb="10">
      <t>セイサン</t>
    </rPh>
    <rPh sb="10" eb="12">
      <t>カツドウ</t>
    </rPh>
    <rPh sb="17" eb="19">
      <t>セツビ</t>
    </rPh>
    <rPh sb="20" eb="22">
      <t>ヨウイ</t>
    </rPh>
    <phoneticPr fontId="2"/>
  </si>
  <si>
    <r>
      <t>ｃ．</t>
    </r>
    <r>
      <rPr>
        <sz val="12"/>
        <rFont val="ＭＳ Ｐゴシック"/>
        <family val="3"/>
        <charset val="128"/>
      </rPr>
      <t>在宅で訓練・生産活動を提供するICT環境やノウハウがない</t>
    </r>
    <rPh sb="2" eb="4">
      <t>ザイタク</t>
    </rPh>
    <rPh sb="5" eb="7">
      <t>クンレン</t>
    </rPh>
    <rPh sb="8" eb="10">
      <t>セイサン</t>
    </rPh>
    <rPh sb="10" eb="12">
      <t>カツドウ</t>
    </rPh>
    <rPh sb="13" eb="15">
      <t>テイキョウ</t>
    </rPh>
    <rPh sb="20" eb="22">
      <t>カンキョウ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</si>
</sst>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_);[Red]\(#,##0\)"/>
    <numFmt numFmtId="177" formatCode="General&quot;円以上&quot;"/>
    <numFmt numFmtId="178" formatCode="#,##0;&quot;▲ &quot;#,##0"/>
    <numFmt numFmtId="179" formatCode="0.0%"/>
    <numFmt numFmtId="180" formatCode="#,##0_ "/>
    <numFmt numFmtId="181" formatCode="#,##0.00_);[Red]\(#,##0.00\)"/>
    <numFmt numFmtId="182" formatCode="0_ "/>
    <numFmt numFmtId="183" formatCode="0.00_);[Red]\(0.00\)"/>
    <numFmt numFmtId="184" formatCode="0.0"/>
  </numFmts>
  <fonts count="30">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9"/>
      <color indexed="8"/>
      <name val="ＭＳ Ｐゴシック"/>
      <family val="3"/>
      <charset val="128"/>
    </font>
    <font>
      <sz val="14"/>
      <name val="ＭＳ Ｐゴシック"/>
      <family val="3"/>
      <charset val="128"/>
    </font>
    <font>
      <u/>
      <sz val="11"/>
      <name val="ＭＳ Ｐゴシック"/>
      <family val="3"/>
      <charset val="128"/>
    </font>
    <font>
      <sz val="12"/>
      <name val="ＭＳ Ｐゴシック"/>
      <family val="3"/>
      <charset val="128"/>
    </font>
    <font>
      <sz val="12"/>
      <color indexed="8"/>
      <name val="ＭＳ Ｐゴシック"/>
      <family val="3"/>
      <charset val="128"/>
    </font>
    <font>
      <sz val="16"/>
      <name val="ＭＳ Ｐゴシック"/>
      <family val="3"/>
      <charset val="128"/>
    </font>
    <font>
      <b/>
      <sz val="16"/>
      <name val="ＭＳ Ｐゴシック"/>
      <family val="3"/>
      <charset val="128"/>
    </font>
    <font>
      <sz val="10"/>
      <name val="ＭＳ Ｐゴシック"/>
      <family val="3"/>
      <charset val="128"/>
    </font>
    <font>
      <sz val="28"/>
      <name val="ＭＳ Ｐゴシック"/>
      <family val="3"/>
      <charset val="128"/>
    </font>
    <font>
      <sz val="10"/>
      <color indexed="8"/>
      <name val="ＭＳ Ｐゴシック"/>
      <family val="3"/>
      <charset val="128"/>
    </font>
    <font>
      <b/>
      <sz val="12"/>
      <name val="ＭＳ Ｐゴシック"/>
      <family val="3"/>
      <charset val="128"/>
    </font>
    <font>
      <sz val="10"/>
      <color indexed="81"/>
      <name val="MS P ゴシック"/>
      <family val="3"/>
      <charset val="128"/>
    </font>
    <font>
      <b/>
      <sz val="12"/>
      <color indexed="8"/>
      <name val="ＭＳ Ｐゴシック"/>
      <family val="3"/>
      <charset val="128"/>
    </font>
    <font>
      <sz val="12"/>
      <color indexed="81"/>
      <name val="MS P ゴシック"/>
      <family val="3"/>
      <charset val="128"/>
    </font>
    <font>
      <sz val="14"/>
      <color theme="1"/>
      <name val="ＭＳ Ｐゴシック"/>
      <family val="3"/>
      <charset val="128"/>
    </font>
    <font>
      <sz val="6"/>
      <name val="ＭＳ Ｐゴシック"/>
      <family val="3"/>
      <charset val="128"/>
      <scheme val="minor"/>
    </font>
    <font>
      <sz val="26"/>
      <name val="ＭＳ Ｐゴシック"/>
      <family val="3"/>
      <charset val="128"/>
    </font>
    <font>
      <sz val="11"/>
      <color theme="1"/>
      <name val="ＭＳ Ｐゴシック"/>
      <family val="2"/>
      <scheme val="minor"/>
    </font>
    <font>
      <sz val="12"/>
      <color theme="1"/>
      <name val="ＭＳ Ｐゴシック"/>
      <family val="3"/>
      <charset val="128"/>
    </font>
    <font>
      <u/>
      <sz val="11"/>
      <color theme="10"/>
      <name val="ＭＳ Ｐゴシック"/>
      <family val="3"/>
      <charset val="128"/>
    </font>
    <font>
      <sz val="18"/>
      <name val="ＭＳ Ｐゴシック"/>
      <family val="3"/>
      <charset val="128"/>
    </font>
    <font>
      <sz val="8"/>
      <name val="ＭＳ Ｐゴシック"/>
      <family val="3"/>
      <charset val="128"/>
    </font>
    <font>
      <sz val="16"/>
      <color rgb="FFFF0000"/>
      <name val="ＭＳ Ｐゴシック"/>
      <family val="3"/>
      <charset val="128"/>
    </font>
    <font>
      <sz val="12"/>
      <color rgb="FFFF0000"/>
      <name val="ＭＳ Ｐゴシック"/>
      <family val="3"/>
      <charset val="128"/>
    </font>
    <font>
      <b/>
      <sz val="11"/>
      <name val="ＭＳ Ｐゴシック"/>
      <family val="3"/>
      <charset val="128"/>
    </font>
    <font>
      <sz val="10"/>
      <color rgb="FFFF0000"/>
      <name val="ＭＳ Ｐゴシック"/>
      <family val="3"/>
      <charset val="128"/>
    </font>
  </fonts>
  <fills count="3">
    <fill>
      <patternFill patternType="none"/>
    </fill>
    <fill>
      <patternFill patternType="gray125"/>
    </fill>
    <fill>
      <patternFill patternType="solid">
        <fgColor theme="2"/>
        <bgColor indexed="64"/>
      </patternFill>
    </fill>
  </fills>
  <borders count="88">
    <border>
      <left/>
      <right/>
      <top/>
      <bottom/>
      <diagonal/>
    </border>
    <border>
      <left style="medium">
        <color indexed="64"/>
      </left>
      <right style="dotted">
        <color indexed="64"/>
      </right>
      <top style="double">
        <color indexed="64"/>
      </top>
      <bottom style="medium">
        <color indexed="64"/>
      </bottom>
      <diagonal/>
    </border>
    <border>
      <left/>
      <right/>
      <top style="double">
        <color indexed="64"/>
      </top>
      <bottom style="medium">
        <color indexed="64"/>
      </bottom>
      <diagonal/>
    </border>
    <border>
      <left style="dotted">
        <color indexed="64"/>
      </left>
      <right/>
      <top style="double">
        <color indexed="64"/>
      </top>
      <bottom style="medium">
        <color indexed="64"/>
      </bottom>
      <diagonal/>
    </border>
    <border>
      <left style="thin">
        <color indexed="64"/>
      </left>
      <right style="dotted">
        <color indexed="64"/>
      </right>
      <top style="double">
        <color indexed="64"/>
      </top>
      <bottom style="medium">
        <color indexed="64"/>
      </bottom>
      <diagonal/>
    </border>
    <border>
      <left style="dotted">
        <color indexed="64"/>
      </left>
      <right style="thin">
        <color indexed="64"/>
      </right>
      <top style="double">
        <color indexed="64"/>
      </top>
      <bottom style="medium">
        <color indexed="64"/>
      </bottom>
      <diagonal/>
    </border>
    <border>
      <left style="double">
        <color indexed="64"/>
      </left>
      <right style="dotted">
        <color indexed="64"/>
      </right>
      <top style="double">
        <color indexed="64"/>
      </top>
      <bottom style="medium">
        <color indexed="64"/>
      </bottom>
      <diagonal/>
    </border>
    <border>
      <left style="dotted">
        <color indexed="64"/>
      </left>
      <right style="medium">
        <color indexed="64"/>
      </right>
      <top style="double">
        <color indexed="64"/>
      </top>
      <bottom style="medium">
        <color indexed="64"/>
      </bottom>
      <diagonal/>
    </border>
    <border>
      <left style="medium">
        <color indexed="64"/>
      </left>
      <right style="dotted">
        <color indexed="64"/>
      </right>
      <top style="medium">
        <color indexed="64"/>
      </top>
      <bottom style="dashed">
        <color indexed="64"/>
      </bottom>
      <diagonal/>
    </border>
    <border>
      <left/>
      <right style="dotted">
        <color indexed="64"/>
      </right>
      <top style="medium">
        <color indexed="64"/>
      </top>
      <bottom style="dashed">
        <color indexed="64"/>
      </bottom>
      <diagonal/>
    </border>
    <border>
      <left style="dotted">
        <color indexed="64"/>
      </left>
      <right/>
      <top style="medium">
        <color indexed="64"/>
      </top>
      <bottom style="dashed">
        <color indexed="64"/>
      </bottom>
      <diagonal/>
    </border>
    <border>
      <left style="thin">
        <color indexed="64"/>
      </left>
      <right style="dotted">
        <color indexed="64"/>
      </right>
      <top style="medium">
        <color indexed="64"/>
      </top>
      <bottom style="dashed">
        <color indexed="64"/>
      </bottom>
      <diagonal/>
    </border>
    <border>
      <left style="dotted">
        <color indexed="64"/>
      </left>
      <right style="thin">
        <color indexed="64"/>
      </right>
      <top style="medium">
        <color indexed="64"/>
      </top>
      <bottom style="dashed">
        <color indexed="64"/>
      </bottom>
      <diagonal/>
    </border>
    <border>
      <left style="double">
        <color indexed="64"/>
      </left>
      <right style="dashed">
        <color indexed="64"/>
      </right>
      <top style="medium">
        <color indexed="64"/>
      </top>
      <bottom style="dashed">
        <color indexed="64"/>
      </bottom>
      <diagonal/>
    </border>
    <border>
      <left/>
      <right/>
      <top style="medium">
        <color indexed="64"/>
      </top>
      <bottom style="dashed">
        <color indexed="64"/>
      </bottom>
      <diagonal/>
    </border>
    <border>
      <left style="medium">
        <color indexed="64"/>
      </left>
      <right style="dotted">
        <color indexed="64"/>
      </right>
      <top style="dashed">
        <color indexed="64"/>
      </top>
      <bottom style="dashed">
        <color indexed="64"/>
      </bottom>
      <diagonal/>
    </border>
    <border>
      <left/>
      <right/>
      <top style="dashed">
        <color indexed="64"/>
      </top>
      <bottom style="dashed">
        <color indexed="64"/>
      </bottom>
      <diagonal/>
    </border>
    <border>
      <left style="dotted">
        <color indexed="64"/>
      </left>
      <right/>
      <top style="dashed">
        <color indexed="64"/>
      </top>
      <bottom style="dashed">
        <color indexed="64"/>
      </bottom>
      <diagonal/>
    </border>
    <border>
      <left style="thin">
        <color indexed="64"/>
      </left>
      <right style="dotted">
        <color indexed="64"/>
      </right>
      <top style="dashed">
        <color indexed="64"/>
      </top>
      <bottom style="dashed">
        <color indexed="64"/>
      </bottom>
      <diagonal/>
    </border>
    <border>
      <left style="dotted">
        <color indexed="64"/>
      </left>
      <right style="thin">
        <color indexed="64"/>
      </right>
      <top style="dashed">
        <color indexed="64"/>
      </top>
      <bottom style="dashed">
        <color indexed="64"/>
      </bottom>
      <diagonal/>
    </border>
    <border>
      <left style="double">
        <color indexed="64"/>
      </left>
      <right style="dashed">
        <color indexed="64"/>
      </right>
      <top style="dashed">
        <color indexed="64"/>
      </top>
      <bottom style="dashed">
        <color indexed="64"/>
      </bottom>
      <diagonal/>
    </border>
    <border>
      <left style="medium">
        <color indexed="64"/>
      </left>
      <right style="dotted">
        <color indexed="64"/>
      </right>
      <top style="dashed">
        <color indexed="64"/>
      </top>
      <bottom style="double">
        <color indexed="64"/>
      </bottom>
      <diagonal/>
    </border>
    <border>
      <left/>
      <right/>
      <top style="dashed">
        <color indexed="64"/>
      </top>
      <bottom/>
      <diagonal/>
    </border>
    <border>
      <left style="dotted">
        <color indexed="64"/>
      </left>
      <right/>
      <top style="dashed">
        <color indexed="64"/>
      </top>
      <bottom/>
      <diagonal/>
    </border>
    <border>
      <left style="thin">
        <color indexed="64"/>
      </left>
      <right style="dotted">
        <color indexed="64"/>
      </right>
      <top style="dashed">
        <color indexed="64"/>
      </top>
      <bottom style="double">
        <color indexed="64"/>
      </bottom>
      <diagonal/>
    </border>
    <border>
      <left style="dotted">
        <color indexed="64"/>
      </left>
      <right style="thin">
        <color indexed="64"/>
      </right>
      <top style="dashed">
        <color indexed="64"/>
      </top>
      <bottom/>
      <diagonal/>
    </border>
    <border>
      <left style="double">
        <color indexed="64"/>
      </left>
      <right style="dashed">
        <color indexed="64"/>
      </right>
      <top style="dashed">
        <color indexed="64"/>
      </top>
      <bottom style="double">
        <color indexed="64"/>
      </bottom>
      <diagonal/>
    </border>
    <border>
      <left style="double">
        <color indexed="64"/>
      </left>
      <right style="double">
        <color indexed="64"/>
      </right>
      <top style="medium">
        <color indexed="64"/>
      </top>
      <bottom style="dashed">
        <color indexed="64"/>
      </bottom>
      <diagonal/>
    </border>
    <border>
      <left style="double">
        <color indexed="64"/>
      </left>
      <right style="double">
        <color indexed="64"/>
      </right>
      <top style="dashed">
        <color indexed="64"/>
      </top>
      <bottom style="dashed">
        <color indexed="64"/>
      </bottom>
      <diagonal/>
    </border>
    <border>
      <left style="double">
        <color indexed="64"/>
      </left>
      <right style="double">
        <color indexed="64"/>
      </right>
      <top style="dashed">
        <color indexed="64"/>
      </top>
      <bottom/>
      <diagonal/>
    </border>
    <border>
      <left style="double">
        <color indexed="64"/>
      </left>
      <right style="double">
        <color indexed="64"/>
      </right>
      <top style="double">
        <color indexed="64"/>
      </top>
      <bottom style="medium">
        <color indexed="64"/>
      </bottom>
      <diagonal/>
    </border>
    <border>
      <left style="dashed">
        <color indexed="64"/>
      </left>
      <right style="medium">
        <color indexed="64"/>
      </right>
      <top style="medium">
        <color indexed="64"/>
      </top>
      <bottom style="dotted">
        <color indexed="64"/>
      </bottom>
      <diagonal/>
    </border>
    <border>
      <left style="dashed">
        <color indexed="64"/>
      </left>
      <right style="medium">
        <color indexed="64"/>
      </right>
      <top style="dotted">
        <color indexed="64"/>
      </top>
      <bottom style="dotted">
        <color indexed="64"/>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style="medium">
        <color indexed="64"/>
      </top>
      <bottom style="thin">
        <color indexed="64"/>
      </bottom>
      <diagonal/>
    </border>
    <border>
      <left style="double">
        <color indexed="64"/>
      </left>
      <right style="double">
        <color indexed="64"/>
      </right>
      <top style="medium">
        <color indexed="64"/>
      </top>
      <bottom/>
      <diagonal/>
    </border>
    <border>
      <left style="double">
        <color indexed="64"/>
      </left>
      <right style="double">
        <color indexed="64"/>
      </right>
      <top/>
      <bottom/>
      <diagonal/>
    </border>
    <border>
      <left style="double">
        <color indexed="64"/>
      </left>
      <right style="double">
        <color indexed="64"/>
      </right>
      <top/>
      <bottom style="medium">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medium">
        <color indexed="64"/>
      </right>
      <top style="thin">
        <color indexed="64"/>
      </top>
      <bottom style="dashed">
        <color indexed="64"/>
      </bottom>
      <diagonal/>
    </border>
    <border>
      <left style="dashed">
        <color indexed="64"/>
      </left>
      <right style="medium">
        <color indexed="64"/>
      </right>
      <top style="dashed">
        <color indexed="64"/>
      </top>
      <bottom/>
      <diagonal/>
    </border>
    <border>
      <left style="dotted">
        <color indexed="64"/>
      </left>
      <right style="thin">
        <color indexed="64"/>
      </right>
      <top style="thin">
        <color indexed="64"/>
      </top>
      <bottom/>
      <diagonal/>
    </border>
    <border>
      <left style="dotted">
        <color indexed="64"/>
      </left>
      <right style="thin">
        <color indexed="64"/>
      </right>
      <top/>
      <bottom style="medium">
        <color indexed="64"/>
      </bottom>
      <diagonal/>
    </border>
    <border>
      <left style="thin">
        <color indexed="64"/>
      </left>
      <right/>
      <top style="thin">
        <color indexed="64"/>
      </top>
      <bottom/>
      <diagonal/>
    </border>
    <border>
      <left style="double">
        <color indexed="64"/>
      </left>
      <right/>
      <top style="thin">
        <color indexed="64"/>
      </top>
      <bottom style="dotted">
        <color indexed="64"/>
      </bottom>
      <diagonal/>
    </border>
    <border>
      <left/>
      <right style="dotted">
        <color indexed="64"/>
      </right>
      <top style="thin">
        <color indexed="64"/>
      </top>
      <bottom style="dotted">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style="medium">
        <color indexed="64"/>
      </left>
      <right style="dotted">
        <color indexed="64"/>
      </right>
      <top style="dotted">
        <color indexed="64"/>
      </top>
      <bottom style="medium">
        <color indexed="64"/>
      </bottom>
      <diagonal/>
    </border>
    <border>
      <left/>
      <right/>
      <top style="dotted">
        <color indexed="64"/>
      </top>
      <bottom style="medium">
        <color indexed="64"/>
      </bottom>
      <diagonal/>
    </border>
    <border>
      <left style="thin">
        <color indexed="64"/>
      </left>
      <right style="dotted">
        <color indexed="64"/>
      </right>
      <top style="dotted">
        <color indexed="64"/>
      </top>
      <bottom style="medium">
        <color indexed="64"/>
      </bottom>
      <diagonal/>
    </border>
    <border>
      <left style="double">
        <color indexed="64"/>
      </left>
      <right style="dotted">
        <color indexed="64"/>
      </right>
      <top style="dotted">
        <color indexed="64"/>
      </top>
      <bottom style="medium">
        <color indexed="64"/>
      </bottom>
      <diagonal/>
    </border>
    <border>
      <left/>
      <right style="dotted">
        <color indexed="64"/>
      </right>
      <top style="dotted">
        <color indexed="64"/>
      </top>
      <bottom style="medium">
        <color indexed="64"/>
      </bottom>
      <diagonal/>
    </border>
    <border>
      <left style="thin">
        <color indexed="64"/>
      </left>
      <right/>
      <top/>
      <bottom/>
      <diagonal/>
    </border>
    <border>
      <left/>
      <right/>
      <top style="thin">
        <color indexed="64"/>
      </top>
      <bottom style="medium">
        <color indexed="64"/>
      </bottom>
      <diagonal/>
    </border>
    <border>
      <left style="medium">
        <color indexed="64"/>
      </left>
      <right style="thin">
        <color indexed="64"/>
      </right>
      <top/>
      <bottom style="double">
        <color indexed="64"/>
      </bottom>
      <diagonal/>
    </border>
    <border>
      <left style="medium">
        <color indexed="64"/>
      </left>
      <right style="dotted">
        <color indexed="64"/>
      </right>
      <top style="dashed">
        <color indexed="64"/>
      </top>
      <bottom/>
      <diagonal/>
    </border>
    <border>
      <left style="medium">
        <color indexed="64"/>
      </left>
      <right/>
      <top/>
      <bottom style="dotted">
        <color indexed="64"/>
      </bottom>
      <diagonal/>
    </border>
    <border>
      <left style="medium">
        <color indexed="64"/>
      </left>
      <right/>
      <top style="dotted">
        <color indexed="64"/>
      </top>
      <bottom style="dotted">
        <color indexed="64"/>
      </bottom>
      <diagonal/>
    </border>
    <border>
      <left style="medium">
        <color indexed="64"/>
      </left>
      <right/>
      <top/>
      <bottom style="double">
        <color indexed="64"/>
      </bottom>
      <diagonal/>
    </border>
    <border>
      <left style="medium">
        <color indexed="64"/>
      </left>
      <right style="dotted">
        <color indexed="64"/>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
      <left style="medium">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thin">
        <color indexed="64"/>
      </left>
      <right style="medium">
        <color indexed="64"/>
      </right>
      <top/>
      <bottom style="double">
        <color indexed="64"/>
      </bottom>
      <diagonal/>
    </border>
    <border>
      <left/>
      <right style="dotted">
        <color indexed="64"/>
      </right>
      <top style="dashed">
        <color indexed="64"/>
      </top>
      <bottom style="dashed">
        <color indexed="64"/>
      </bottom>
      <diagonal/>
    </border>
    <border>
      <left/>
      <right style="medium">
        <color indexed="64"/>
      </right>
      <top style="dotted">
        <color indexed="64"/>
      </top>
      <bottom style="dotted">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s>
  <cellStyleXfs count="8">
    <xf numFmtId="0" fontId="0" fillId="0" borderId="0"/>
    <xf numFmtId="38" fontId="1" fillId="0" borderId="0" applyFont="0" applyFill="0" applyBorder="0" applyAlignment="0" applyProtection="0">
      <alignment vertical="center"/>
    </xf>
    <xf numFmtId="38" fontId="1" fillId="0" borderId="0" applyFont="0" applyFill="0" applyBorder="0" applyAlignment="0" applyProtection="0"/>
    <xf numFmtId="0" fontId="1" fillId="0" borderId="0"/>
    <xf numFmtId="0" fontId="1" fillId="0" borderId="0">
      <alignment vertical="center"/>
    </xf>
    <xf numFmtId="0" fontId="1" fillId="0" borderId="0">
      <alignment vertical="center"/>
    </xf>
    <xf numFmtId="0" fontId="21" fillId="0" borderId="0"/>
    <xf numFmtId="0" fontId="23" fillId="0" borderId="0" applyNumberFormat="0" applyFill="0" applyBorder="0" applyAlignment="0" applyProtection="0"/>
  </cellStyleXfs>
  <cellXfs count="327">
    <xf numFmtId="0" fontId="0" fillId="0" borderId="0" xfId="0"/>
    <xf numFmtId="0" fontId="1" fillId="0" borderId="0" xfId="5" applyFont="1">
      <alignment vertical="center"/>
    </xf>
    <xf numFmtId="0" fontId="3" fillId="0" borderId="0" xfId="5" applyFont="1">
      <alignment vertical="center"/>
    </xf>
    <xf numFmtId="0" fontId="4" fillId="0" borderId="0" xfId="5" applyFont="1">
      <alignment vertical="center"/>
    </xf>
    <xf numFmtId="0" fontId="3" fillId="0" borderId="0" xfId="5" applyFont="1" applyFill="1">
      <alignment vertical="center"/>
    </xf>
    <xf numFmtId="0" fontId="1" fillId="0" borderId="0" xfId="5" applyFont="1" applyFill="1">
      <alignment vertical="center"/>
    </xf>
    <xf numFmtId="0" fontId="9" fillId="0" borderId="0" xfId="5" applyFont="1" applyAlignment="1">
      <alignment horizontal="center" vertical="center"/>
    </xf>
    <xf numFmtId="0" fontId="3" fillId="0" borderId="0" xfId="5" applyFont="1" applyBorder="1">
      <alignment vertical="center"/>
    </xf>
    <xf numFmtId="0" fontId="7" fillId="0" borderId="0" xfId="5" applyFont="1" applyFill="1">
      <alignment vertical="center"/>
    </xf>
    <xf numFmtId="0" fontId="1" fillId="0" borderId="0" xfId="5" applyFont="1" applyFill="1" applyBorder="1" applyAlignment="1">
      <alignment horizontal="center" vertical="center"/>
    </xf>
    <xf numFmtId="0" fontId="1" fillId="0" borderId="0" xfId="5" applyFont="1" applyFill="1" applyBorder="1" applyAlignment="1">
      <alignment vertical="center"/>
    </xf>
    <xf numFmtId="0" fontId="8" fillId="0" borderId="0" xfId="5" applyFont="1" applyFill="1">
      <alignment vertical="center"/>
    </xf>
    <xf numFmtId="0" fontId="5" fillId="0" borderId="0" xfId="5" applyFont="1" applyAlignment="1">
      <alignment horizontal="center" vertical="center"/>
    </xf>
    <xf numFmtId="0" fontId="9" fillId="0" borderId="0" xfId="5" applyFont="1" applyBorder="1" applyAlignment="1">
      <alignment horizontal="center" vertical="center"/>
    </xf>
    <xf numFmtId="176" fontId="3" fillId="0" borderId="0" xfId="5" applyNumberFormat="1" applyFont="1" applyFill="1" applyBorder="1" applyAlignment="1" applyProtection="1">
      <alignment vertical="center" shrinkToFit="1"/>
    </xf>
    <xf numFmtId="176" fontId="3" fillId="0" borderId="0" xfId="5" applyNumberFormat="1" applyFont="1" applyFill="1" applyBorder="1" applyAlignment="1" applyProtection="1">
      <alignment horizontal="left" vertical="center" shrinkToFit="1"/>
    </xf>
    <xf numFmtId="0" fontId="5" fillId="0" borderId="0" xfId="0" applyFont="1" applyFill="1" applyBorder="1" applyAlignment="1" applyProtection="1">
      <alignment horizontal="left" vertical="center"/>
    </xf>
    <xf numFmtId="0" fontId="11" fillId="0" borderId="0" xfId="5" applyFont="1">
      <alignment vertical="center"/>
    </xf>
    <xf numFmtId="0" fontId="11" fillId="0" borderId="0" xfId="5" applyFont="1" applyFill="1">
      <alignment vertical="center"/>
    </xf>
    <xf numFmtId="0" fontId="5" fillId="0" borderId="0" xfId="5" applyFont="1" applyAlignment="1">
      <alignment vertical="center"/>
    </xf>
    <xf numFmtId="38" fontId="7" fillId="0" borderId="0" xfId="1" applyFont="1" applyAlignment="1">
      <alignment horizontal="right" vertical="center"/>
    </xf>
    <xf numFmtId="38" fontId="10" fillId="0" borderId="0" xfId="1" applyFont="1">
      <alignment vertical="center"/>
    </xf>
    <xf numFmtId="176" fontId="11" fillId="0" borderId="0" xfId="5" applyNumberFormat="1" applyFont="1" applyFill="1">
      <alignment vertical="center"/>
    </xf>
    <xf numFmtId="178" fontId="3" fillId="0" borderId="0" xfId="5" applyNumberFormat="1" applyFont="1">
      <alignment vertical="center"/>
    </xf>
    <xf numFmtId="0" fontId="14" fillId="0" borderId="0" xfId="5" applyFont="1">
      <alignment vertical="center"/>
    </xf>
    <xf numFmtId="0" fontId="16" fillId="0" borderId="0" xfId="5" applyFont="1">
      <alignment vertical="center"/>
    </xf>
    <xf numFmtId="176" fontId="1" fillId="0" borderId="0" xfId="5" applyNumberFormat="1" applyFont="1" applyFill="1" applyBorder="1" applyAlignment="1" applyProtection="1">
      <alignment vertical="center" shrinkToFit="1"/>
    </xf>
    <xf numFmtId="0" fontId="1" fillId="0" borderId="0" xfId="0" applyFont="1" applyFill="1" applyBorder="1" applyAlignment="1" applyProtection="1">
      <alignment horizontal="left" vertical="center"/>
    </xf>
    <xf numFmtId="176" fontId="1" fillId="0" borderId="0" xfId="5" applyNumberFormat="1" applyFont="1" applyFill="1" applyBorder="1" applyAlignment="1" applyProtection="1">
      <alignment horizontal="left" vertical="center" shrinkToFit="1"/>
    </xf>
    <xf numFmtId="176" fontId="6" fillId="0" borderId="0" xfId="5" applyNumberFormat="1" applyFont="1" applyFill="1" applyBorder="1" applyAlignment="1" applyProtection="1">
      <alignment horizontal="left" vertical="center" shrinkToFit="1"/>
    </xf>
    <xf numFmtId="0" fontId="6" fillId="0" borderId="0" xfId="5" applyFont="1" applyFill="1" applyBorder="1" applyAlignment="1" applyProtection="1">
      <alignment horizontal="left" vertical="center"/>
    </xf>
    <xf numFmtId="38" fontId="1" fillId="0" borderId="0" xfId="1" applyFont="1" applyAlignment="1">
      <alignment horizontal="right" vertical="center"/>
    </xf>
    <xf numFmtId="0" fontId="1" fillId="0" borderId="0" xfId="5" applyFont="1" applyFill="1" applyBorder="1" applyAlignment="1" applyProtection="1">
      <alignment horizontal="left" vertical="center"/>
    </xf>
    <xf numFmtId="176" fontId="11" fillId="0" borderId="7" xfId="5" applyNumberFormat="1" applyFont="1" applyFill="1" applyBorder="1" applyAlignment="1" applyProtection="1">
      <alignment vertical="center" shrinkToFit="1"/>
    </xf>
    <xf numFmtId="176" fontId="11" fillId="0" borderId="3" xfId="5" applyNumberFormat="1" applyFont="1" applyFill="1" applyBorder="1" applyAlignment="1" applyProtection="1">
      <alignment vertical="center" shrinkToFit="1"/>
    </xf>
    <xf numFmtId="176" fontId="11" fillId="0" borderId="2" xfId="5" applyNumberFormat="1" applyFont="1" applyFill="1" applyBorder="1" applyAlignment="1" applyProtection="1">
      <alignment vertical="center" shrinkToFit="1"/>
    </xf>
    <xf numFmtId="176" fontId="11" fillId="0" borderId="6" xfId="5" applyNumberFormat="1" applyFont="1" applyFill="1" applyBorder="1" applyAlignment="1" applyProtection="1">
      <alignment vertical="center" shrinkToFit="1"/>
    </xf>
    <xf numFmtId="176" fontId="11" fillId="0" borderId="30" xfId="5" applyNumberFormat="1" applyFont="1" applyFill="1" applyBorder="1" applyAlignment="1" applyProtection="1">
      <alignment vertical="center" shrinkToFit="1"/>
    </xf>
    <xf numFmtId="176" fontId="11" fillId="0" borderId="4" xfId="5" applyNumberFormat="1" applyFont="1" applyFill="1" applyBorder="1" applyAlignment="1" applyProtection="1">
      <alignment vertical="center" shrinkToFit="1"/>
    </xf>
    <xf numFmtId="176" fontId="11" fillId="0" borderId="5" xfId="5" applyNumberFormat="1" applyFont="1" applyFill="1" applyBorder="1" applyAlignment="1" applyProtection="1">
      <alignment vertical="center" shrinkToFit="1"/>
    </xf>
    <xf numFmtId="176" fontId="11" fillId="0" borderId="1" xfId="5" applyNumberFormat="1" applyFont="1" applyFill="1" applyBorder="1" applyAlignment="1" applyProtection="1">
      <alignment vertical="center" shrinkToFit="1"/>
    </xf>
    <xf numFmtId="0" fontId="13" fillId="0" borderId="32" xfId="5" applyFont="1" applyFill="1" applyBorder="1">
      <alignment vertical="center"/>
    </xf>
    <xf numFmtId="176" fontId="11" fillId="0" borderId="23" xfId="5" applyNumberFormat="1" applyFont="1" applyFill="1" applyBorder="1" applyAlignment="1">
      <alignment vertical="center" shrinkToFit="1"/>
    </xf>
    <xf numFmtId="176" fontId="11" fillId="0" borderId="22" xfId="5" applyNumberFormat="1" applyFont="1" applyFill="1" applyBorder="1" applyAlignment="1">
      <alignment vertical="center" shrinkToFit="1"/>
    </xf>
    <xf numFmtId="176" fontId="11" fillId="0" borderId="26" xfId="5" applyNumberFormat="1" applyFont="1" applyFill="1" applyBorder="1" applyAlignment="1">
      <alignment vertical="center" shrinkToFit="1"/>
    </xf>
    <xf numFmtId="176" fontId="11" fillId="0" borderId="17" xfId="5" applyNumberFormat="1" applyFont="1" applyFill="1" applyBorder="1" applyAlignment="1">
      <alignment vertical="center" shrinkToFit="1"/>
    </xf>
    <xf numFmtId="176" fontId="11" fillId="0" borderId="16" xfId="5" applyNumberFormat="1" applyFont="1" applyFill="1" applyBorder="1" applyAlignment="1">
      <alignment vertical="center" shrinkToFit="1"/>
    </xf>
    <xf numFmtId="176" fontId="11" fillId="0" borderId="20" xfId="5" applyNumberFormat="1" applyFont="1" applyFill="1" applyBorder="1" applyAlignment="1">
      <alignment vertical="center" shrinkToFit="1"/>
    </xf>
    <xf numFmtId="0" fontId="13" fillId="0" borderId="31" xfId="5" applyFont="1" applyFill="1" applyBorder="1">
      <alignment vertical="center"/>
    </xf>
    <xf numFmtId="176" fontId="11" fillId="0" borderId="10" xfId="5" applyNumberFormat="1" applyFont="1" applyFill="1" applyBorder="1" applyAlignment="1">
      <alignment vertical="center" shrinkToFit="1"/>
    </xf>
    <xf numFmtId="176" fontId="11" fillId="0" borderId="14" xfId="5" applyNumberFormat="1" applyFont="1" applyFill="1" applyBorder="1" applyAlignment="1">
      <alignment vertical="center" shrinkToFit="1"/>
    </xf>
    <xf numFmtId="176" fontId="11" fillId="0" borderId="13" xfId="5" applyNumberFormat="1" applyFont="1" applyFill="1" applyBorder="1" applyAlignment="1">
      <alignment vertical="center" shrinkToFit="1"/>
    </xf>
    <xf numFmtId="0" fontId="1" fillId="0" borderId="69" xfId="5" applyFont="1" applyFill="1" applyBorder="1" applyAlignment="1">
      <alignment horizontal="center" vertical="center" wrapText="1"/>
    </xf>
    <xf numFmtId="0" fontId="1" fillId="0" borderId="68" xfId="5" applyFont="1" applyFill="1" applyBorder="1" applyAlignment="1">
      <alignment horizontal="center" vertical="center" wrapText="1"/>
    </xf>
    <xf numFmtId="0" fontId="1" fillId="0" borderId="66" xfId="5" applyFont="1" applyFill="1" applyBorder="1" applyAlignment="1">
      <alignment horizontal="center" vertical="center" wrapText="1"/>
    </xf>
    <xf numFmtId="0" fontId="1" fillId="0" borderId="67" xfId="5" applyFont="1" applyFill="1" applyBorder="1" applyAlignment="1">
      <alignment horizontal="center" vertical="center" wrapText="1"/>
    </xf>
    <xf numFmtId="0" fontId="1" fillId="0" borderId="65" xfId="5" applyFont="1" applyFill="1" applyBorder="1" applyAlignment="1">
      <alignment horizontal="center" vertical="center" wrapText="1"/>
    </xf>
    <xf numFmtId="0" fontId="5" fillId="0" borderId="0" xfId="5" applyFont="1" applyAlignment="1"/>
    <xf numFmtId="177" fontId="1" fillId="0" borderId="0" xfId="5" applyNumberFormat="1" applyFont="1" applyFill="1" applyBorder="1" applyAlignment="1">
      <alignment vertical="center"/>
    </xf>
    <xf numFmtId="0" fontId="5" fillId="0" borderId="0" xfId="5" applyFont="1" applyAlignment="1">
      <alignment horizontal="left" vertical="center"/>
    </xf>
    <xf numFmtId="0" fontId="5" fillId="0" borderId="0" xfId="5" applyFont="1" applyFill="1" applyBorder="1" applyAlignment="1">
      <alignment vertical="center"/>
    </xf>
    <xf numFmtId="0" fontId="5" fillId="0" borderId="0" xfId="5" applyFont="1" applyBorder="1" applyAlignment="1">
      <alignment horizontal="left" vertical="center"/>
    </xf>
    <xf numFmtId="0" fontId="9" fillId="0" borderId="0" xfId="5" applyFont="1" applyBorder="1" applyAlignment="1">
      <alignment horizontal="left" vertical="center"/>
    </xf>
    <xf numFmtId="0" fontId="5" fillId="0" borderId="0" xfId="5" applyFont="1" applyBorder="1" applyAlignment="1">
      <alignment horizontal="center" vertical="center"/>
    </xf>
    <xf numFmtId="0" fontId="7" fillId="0" borderId="0" xfId="5" applyFont="1" applyAlignment="1">
      <alignment horizontal="left" vertical="center"/>
    </xf>
    <xf numFmtId="0" fontId="0" fillId="0" borderId="0" xfId="5" applyFont="1" applyFill="1" applyBorder="1" applyAlignment="1" applyProtection="1">
      <alignment horizontal="left" vertical="center"/>
    </xf>
    <xf numFmtId="0" fontId="18" fillId="0" borderId="43" xfId="0" applyFont="1" applyFill="1" applyBorder="1" applyAlignment="1">
      <alignment horizontal="left" vertical="center"/>
    </xf>
    <xf numFmtId="0" fontId="18" fillId="0" borderId="44" xfId="0" applyFont="1" applyFill="1" applyBorder="1" applyAlignment="1">
      <alignment horizontal="left" vertical="center"/>
    </xf>
    <xf numFmtId="0" fontId="18" fillId="0" borderId="45" xfId="0" applyFont="1" applyFill="1" applyBorder="1" applyAlignment="1">
      <alignment horizontal="left" vertical="center"/>
    </xf>
    <xf numFmtId="0" fontId="12" fillId="0" borderId="0" xfId="5" applyFont="1" applyBorder="1" applyAlignment="1">
      <alignment horizontal="center" vertical="center"/>
    </xf>
    <xf numFmtId="0" fontId="21" fillId="0" borderId="0" xfId="6"/>
    <xf numFmtId="0" fontId="18" fillId="0" borderId="0" xfId="0" applyFont="1" applyFill="1" applyBorder="1" applyAlignment="1">
      <alignment vertical="center"/>
    </xf>
    <xf numFmtId="0" fontId="18" fillId="0" borderId="59" xfId="0" applyFont="1" applyFill="1" applyBorder="1" applyAlignment="1">
      <alignment horizontal="left" vertical="center"/>
    </xf>
    <xf numFmtId="0" fontId="7" fillId="0" borderId="0" xfId="5" applyFont="1" applyFill="1" applyBorder="1" applyAlignment="1">
      <alignment vertical="center"/>
    </xf>
    <xf numFmtId="0" fontId="7" fillId="0" borderId="0" xfId="5" applyFont="1" applyAlignment="1">
      <alignment vertical="center"/>
    </xf>
    <xf numFmtId="0" fontId="22" fillId="0" borderId="0" xfId="0" applyFont="1" applyFill="1" applyBorder="1" applyAlignment="1">
      <alignment vertical="center"/>
    </xf>
    <xf numFmtId="180" fontId="7" fillId="0" borderId="0" xfId="5" applyNumberFormat="1" applyFont="1" applyFill="1" applyBorder="1" applyAlignment="1">
      <alignment vertical="center"/>
    </xf>
    <xf numFmtId="181" fontId="11" fillId="0" borderId="2" xfId="5" applyNumberFormat="1" applyFont="1" applyFill="1" applyBorder="1" applyAlignment="1" applyProtection="1">
      <alignment vertical="center" shrinkToFit="1"/>
    </xf>
    <xf numFmtId="183" fontId="11" fillId="0" borderId="2" xfId="5" applyNumberFormat="1" applyFont="1" applyFill="1" applyBorder="1" applyAlignment="1" applyProtection="1">
      <alignment vertical="center" shrinkToFit="1"/>
    </xf>
    <xf numFmtId="179" fontId="9" fillId="0" borderId="0" xfId="5" applyNumberFormat="1" applyFont="1" applyAlignment="1">
      <alignment horizontal="center" vertical="center"/>
    </xf>
    <xf numFmtId="0" fontId="7" fillId="0" borderId="0" xfId="5" applyFont="1" applyFill="1" applyBorder="1" applyAlignment="1">
      <alignment horizontal="center" vertical="center"/>
    </xf>
    <xf numFmtId="0" fontId="9" fillId="0" borderId="42" xfId="5" applyFont="1" applyBorder="1" applyAlignment="1">
      <alignment horizontal="center" vertical="center"/>
    </xf>
    <xf numFmtId="0" fontId="9" fillId="0" borderId="44" xfId="5" applyFont="1" applyBorder="1" applyAlignment="1">
      <alignment horizontal="center" vertical="center"/>
    </xf>
    <xf numFmtId="0" fontId="9" fillId="0" borderId="62" xfId="5" applyFont="1" applyBorder="1" applyAlignment="1">
      <alignment horizontal="center" vertical="center"/>
    </xf>
    <xf numFmtId="0" fontId="9" fillId="0" borderId="0" xfId="5" applyFont="1" applyFill="1" applyAlignment="1">
      <alignment horizontal="center" vertical="center"/>
    </xf>
    <xf numFmtId="0" fontId="9" fillId="0" borderId="0" xfId="5" applyFont="1" applyFill="1" applyBorder="1" applyAlignment="1">
      <alignment horizontal="center" vertical="center"/>
    </xf>
    <xf numFmtId="0" fontId="7" fillId="0" borderId="59" xfId="5" applyFont="1" applyBorder="1" applyAlignment="1">
      <alignment horizontal="center" vertical="center"/>
    </xf>
    <xf numFmtId="49" fontId="21" fillId="0" borderId="0" xfId="6" applyNumberFormat="1"/>
    <xf numFmtId="38" fontId="1" fillId="0" borderId="0" xfId="1" applyFont="1" applyAlignment="1">
      <alignment horizontal="left" vertical="center"/>
    </xf>
    <xf numFmtId="0" fontId="7" fillId="0" borderId="0" xfId="5" applyFont="1" applyFill="1" applyBorder="1" applyAlignment="1">
      <alignment horizontal="left" vertical="center"/>
    </xf>
    <xf numFmtId="0" fontId="5" fillId="0" borderId="0" xfId="5" applyFont="1" applyFill="1" applyBorder="1" applyAlignment="1">
      <alignment horizontal="center" vertical="center"/>
    </xf>
    <xf numFmtId="176" fontId="11" fillId="2" borderId="8" xfId="5" applyNumberFormat="1" applyFont="1" applyFill="1" applyBorder="1" applyAlignment="1" applyProtection="1">
      <alignment vertical="center" shrinkToFit="1"/>
      <protection locked="0"/>
    </xf>
    <xf numFmtId="181" fontId="11" fillId="2" borderId="9" xfId="5" applyNumberFormat="1" applyFont="1" applyFill="1" applyBorder="1" applyAlignment="1" applyProtection="1">
      <alignment vertical="center" shrinkToFit="1"/>
      <protection locked="0"/>
    </xf>
    <xf numFmtId="176" fontId="11" fillId="2" borderId="10" xfId="5" applyNumberFormat="1" applyFont="1" applyFill="1" applyBorder="1" applyAlignment="1" applyProtection="1">
      <alignment vertical="center" shrinkToFit="1"/>
      <protection locked="0"/>
    </xf>
    <xf numFmtId="176" fontId="11" fillId="2" borderId="11" xfId="5" applyNumberFormat="1" applyFont="1" applyFill="1" applyBorder="1" applyAlignment="1" applyProtection="1">
      <alignment vertical="center" shrinkToFit="1"/>
      <protection locked="0"/>
    </xf>
    <xf numFmtId="176" fontId="11" fillId="2" borderId="12" xfId="5" applyNumberFormat="1" applyFont="1" applyFill="1" applyBorder="1" applyAlignment="1" applyProtection="1">
      <alignment vertical="center" shrinkToFit="1"/>
      <protection locked="0"/>
    </xf>
    <xf numFmtId="183" fontId="11" fillId="2" borderId="9" xfId="5" applyNumberFormat="1" applyFont="1" applyFill="1" applyBorder="1" applyAlignment="1" applyProtection="1">
      <alignment vertical="center" shrinkToFit="1"/>
      <protection locked="0"/>
    </xf>
    <xf numFmtId="176" fontId="11" fillId="2" borderId="27" xfId="5" applyNumberFormat="1" applyFont="1" applyFill="1" applyBorder="1" applyAlignment="1" applyProtection="1">
      <alignment vertical="center" shrinkToFit="1"/>
      <protection locked="0"/>
    </xf>
    <xf numFmtId="176" fontId="11" fillId="2" borderId="15" xfId="5" applyNumberFormat="1" applyFont="1" applyFill="1" applyBorder="1" applyAlignment="1" applyProtection="1">
      <alignment vertical="center" shrinkToFit="1"/>
      <protection locked="0"/>
    </xf>
    <xf numFmtId="181" fontId="11" fillId="2" borderId="16" xfId="5" applyNumberFormat="1" applyFont="1" applyFill="1" applyBorder="1" applyAlignment="1" applyProtection="1">
      <alignment vertical="center" shrinkToFit="1"/>
      <protection locked="0"/>
    </xf>
    <xf numFmtId="176" fontId="11" fillId="2" borderId="17" xfId="5" applyNumberFormat="1" applyFont="1" applyFill="1" applyBorder="1" applyAlignment="1" applyProtection="1">
      <alignment vertical="center" shrinkToFit="1"/>
      <protection locked="0"/>
    </xf>
    <xf numFmtId="176" fontId="11" fillId="2" borderId="18" xfId="5" applyNumberFormat="1" applyFont="1" applyFill="1" applyBorder="1" applyAlignment="1" applyProtection="1">
      <alignment vertical="center" shrinkToFit="1"/>
      <protection locked="0"/>
    </xf>
    <xf numFmtId="176" fontId="11" fillId="2" borderId="19" xfId="5" applyNumberFormat="1" applyFont="1" applyFill="1" applyBorder="1" applyAlignment="1" applyProtection="1">
      <alignment vertical="center" shrinkToFit="1"/>
      <protection locked="0"/>
    </xf>
    <xf numFmtId="183" fontId="11" fillId="2" borderId="16" xfId="5" applyNumberFormat="1" applyFont="1" applyFill="1" applyBorder="1" applyAlignment="1" applyProtection="1">
      <alignment vertical="center" shrinkToFit="1"/>
      <protection locked="0"/>
    </xf>
    <xf numFmtId="176" fontId="11" fillId="2" borderId="28" xfId="5" applyNumberFormat="1" applyFont="1" applyFill="1" applyBorder="1" applyAlignment="1" applyProtection="1">
      <alignment vertical="center" shrinkToFit="1"/>
      <protection locked="0"/>
    </xf>
    <xf numFmtId="176" fontId="11" fillId="2" borderId="73" xfId="5" applyNumberFormat="1" applyFont="1" applyFill="1" applyBorder="1" applyAlignment="1" applyProtection="1">
      <alignment vertical="center" shrinkToFit="1"/>
      <protection locked="0"/>
    </xf>
    <xf numFmtId="176" fontId="11" fillId="2" borderId="21" xfId="5" applyNumberFormat="1" applyFont="1" applyFill="1" applyBorder="1" applyAlignment="1" applyProtection="1">
      <alignment vertical="center" shrinkToFit="1"/>
      <protection locked="0"/>
    </xf>
    <xf numFmtId="181" fontId="11" fillId="2" borderId="22" xfId="5" applyNumberFormat="1" applyFont="1" applyFill="1" applyBorder="1" applyAlignment="1" applyProtection="1">
      <alignment vertical="center" shrinkToFit="1"/>
      <protection locked="0"/>
    </xf>
    <xf numFmtId="176" fontId="11" fillId="2" borderId="23" xfId="5" applyNumberFormat="1" applyFont="1" applyFill="1" applyBorder="1" applyAlignment="1" applyProtection="1">
      <alignment vertical="center" shrinkToFit="1"/>
      <protection locked="0"/>
    </xf>
    <xf numFmtId="176" fontId="11" fillId="2" borderId="24" xfId="5" applyNumberFormat="1" applyFont="1" applyFill="1" applyBorder="1" applyAlignment="1" applyProtection="1">
      <alignment vertical="center" shrinkToFit="1"/>
      <protection locked="0"/>
    </xf>
    <xf numFmtId="176" fontId="11" fillId="2" borderId="25" xfId="5" applyNumberFormat="1" applyFont="1" applyFill="1" applyBorder="1" applyAlignment="1" applyProtection="1">
      <alignment vertical="center" shrinkToFit="1"/>
      <protection locked="0"/>
    </xf>
    <xf numFmtId="183" fontId="11" fillId="2" borderId="22" xfId="5" applyNumberFormat="1" applyFont="1" applyFill="1" applyBorder="1" applyAlignment="1" applyProtection="1">
      <alignment vertical="center" shrinkToFit="1"/>
      <protection locked="0"/>
    </xf>
    <xf numFmtId="176" fontId="11" fillId="2" borderId="29" xfId="5" applyNumberFormat="1" applyFont="1" applyFill="1" applyBorder="1" applyAlignment="1" applyProtection="1">
      <alignment vertical="center" shrinkToFit="1"/>
      <protection locked="0"/>
    </xf>
    <xf numFmtId="0" fontId="1" fillId="0" borderId="74" xfId="5" applyFont="1" applyFill="1" applyBorder="1" applyAlignment="1">
      <alignment horizontal="center" vertical="center"/>
    </xf>
    <xf numFmtId="0" fontId="1" fillId="0" borderId="75" xfId="5" applyFont="1" applyFill="1" applyBorder="1" applyAlignment="1">
      <alignment horizontal="center" vertical="center"/>
    </xf>
    <xf numFmtId="0" fontId="1" fillId="0" borderId="76" xfId="5" applyFont="1" applyFill="1" applyBorder="1" applyAlignment="1">
      <alignment horizontal="center" vertical="center"/>
    </xf>
    <xf numFmtId="0" fontId="7" fillId="0" borderId="0" xfId="5" applyFont="1" applyBorder="1" applyAlignment="1">
      <alignment horizontal="center" vertical="center"/>
    </xf>
    <xf numFmtId="0" fontId="5" fillId="0" borderId="0" xfId="5" applyFont="1" applyFill="1" applyBorder="1" applyAlignment="1">
      <alignment horizontal="left" vertical="center"/>
    </xf>
    <xf numFmtId="0" fontId="5" fillId="0" borderId="0" xfId="5" applyFont="1" applyFill="1" applyAlignment="1">
      <alignment horizontal="center" vertical="center"/>
    </xf>
    <xf numFmtId="179" fontId="5" fillId="0" borderId="0" xfId="5" applyNumberFormat="1" applyFont="1" applyAlignment="1">
      <alignment horizontal="center" vertical="center"/>
    </xf>
    <xf numFmtId="0" fontId="5" fillId="2" borderId="59" xfId="5" applyFont="1" applyFill="1" applyBorder="1" applyAlignment="1">
      <alignment horizontal="center" vertical="center"/>
    </xf>
    <xf numFmtId="0" fontId="3" fillId="0" borderId="0" xfId="5" applyFont="1" applyAlignment="1">
      <alignment vertical="center"/>
    </xf>
    <xf numFmtId="0" fontId="1" fillId="0" borderId="0" xfId="5" applyFont="1" applyAlignment="1">
      <alignment vertical="center"/>
    </xf>
    <xf numFmtId="0" fontId="3" fillId="0" borderId="0" xfId="5" applyFont="1" applyBorder="1" applyAlignment="1">
      <alignment vertical="center"/>
    </xf>
    <xf numFmtId="0" fontId="5" fillId="0" borderId="0" xfId="5" applyFont="1" applyBorder="1" applyAlignment="1">
      <alignment vertical="center"/>
    </xf>
    <xf numFmtId="0" fontId="3" fillId="0" borderId="0" xfId="5" applyFont="1" applyFill="1" applyBorder="1" applyAlignment="1">
      <alignment vertical="center"/>
    </xf>
    <xf numFmtId="0" fontId="25" fillId="0" borderId="0" xfId="5" applyFont="1">
      <alignment vertical="center"/>
    </xf>
    <xf numFmtId="0" fontId="9" fillId="0" borderId="0" xfId="5" applyFont="1" applyFill="1" applyBorder="1" applyAlignment="1">
      <alignment horizontal="left" vertical="center"/>
    </xf>
    <xf numFmtId="0" fontId="7" fillId="0" borderId="0" xfId="5" applyFont="1" applyFill="1" applyBorder="1" applyAlignment="1">
      <alignment horizontal="center" vertical="center"/>
    </xf>
    <xf numFmtId="179" fontId="9" fillId="0" borderId="0" xfId="5" applyNumberFormat="1" applyFont="1" applyAlignment="1">
      <alignment horizontal="center" vertical="center"/>
    </xf>
    <xf numFmtId="0" fontId="7" fillId="0" borderId="0" xfId="5" applyFont="1" applyFill="1" applyBorder="1" applyAlignment="1">
      <alignment horizontal="center" vertical="center"/>
    </xf>
    <xf numFmtId="180" fontId="24" fillId="0" borderId="0" xfId="5" applyNumberFormat="1" applyFont="1" applyFill="1" applyBorder="1" applyAlignment="1">
      <alignment horizontal="center" vertical="center"/>
    </xf>
    <xf numFmtId="0" fontId="26" fillId="0" borderId="0" xfId="5" applyFont="1" applyFill="1" applyBorder="1" applyAlignment="1">
      <alignment horizontal="left" vertical="center"/>
    </xf>
    <xf numFmtId="0" fontId="7" fillId="0" borderId="0" xfId="5" applyFont="1" applyAlignment="1">
      <alignment horizontal="center" vertical="center"/>
    </xf>
    <xf numFmtId="0" fontId="7" fillId="0" borderId="0" xfId="5" applyFont="1">
      <alignment vertical="center"/>
    </xf>
    <xf numFmtId="0" fontId="27" fillId="0" borderId="0" xfId="5" applyFont="1" applyFill="1" applyBorder="1" applyAlignment="1">
      <alignment horizontal="left" vertical="center"/>
    </xf>
    <xf numFmtId="0" fontId="7" fillId="0" borderId="63" xfId="5" applyFont="1" applyFill="1" applyBorder="1" applyAlignment="1">
      <alignment vertical="center"/>
    </xf>
    <xf numFmtId="0" fontId="7" fillId="0" borderId="45" xfId="5" applyFont="1" applyFill="1" applyBorder="1" applyAlignment="1">
      <alignment vertical="center"/>
    </xf>
    <xf numFmtId="0" fontId="28" fillId="0" borderId="0" xfId="5" applyFont="1">
      <alignment vertical="center"/>
    </xf>
    <xf numFmtId="49" fontId="3" fillId="0" borderId="0" xfId="5" applyNumberFormat="1" applyFont="1">
      <alignment vertical="center"/>
    </xf>
    <xf numFmtId="182" fontId="3" fillId="0" borderId="0" xfId="5" applyNumberFormat="1" applyFont="1">
      <alignment vertical="center"/>
    </xf>
    <xf numFmtId="180" fontId="3" fillId="0" borderId="0" xfId="5" applyNumberFormat="1" applyFont="1">
      <alignment vertical="center"/>
    </xf>
    <xf numFmtId="10" fontId="3" fillId="0" borderId="0" xfId="5" applyNumberFormat="1" applyFont="1">
      <alignment vertical="center"/>
    </xf>
    <xf numFmtId="179" fontId="3" fillId="0" borderId="0" xfId="5" applyNumberFormat="1" applyFont="1">
      <alignment vertical="center"/>
    </xf>
    <xf numFmtId="180" fontId="4" fillId="0" borderId="0" xfId="5" applyNumberFormat="1" applyFont="1">
      <alignment vertical="center"/>
    </xf>
    <xf numFmtId="180" fontId="1" fillId="0" borderId="0" xfId="5" applyNumberFormat="1" applyFont="1">
      <alignment vertical="center"/>
    </xf>
    <xf numFmtId="176" fontId="1" fillId="0" borderId="0" xfId="5" applyNumberFormat="1" applyFont="1">
      <alignment vertical="center"/>
    </xf>
    <xf numFmtId="0" fontId="29" fillId="0" borderId="0" xfId="5" applyFont="1" applyFill="1">
      <alignment vertical="center"/>
    </xf>
    <xf numFmtId="176" fontId="29" fillId="0" borderId="0" xfId="5" applyNumberFormat="1" applyFont="1" applyFill="1">
      <alignment vertical="center"/>
    </xf>
    <xf numFmtId="176" fontId="13" fillId="0" borderId="31" xfId="5" applyNumberFormat="1" applyFont="1" applyFill="1" applyBorder="1">
      <alignment vertical="center"/>
    </xf>
    <xf numFmtId="176" fontId="13" fillId="0" borderId="32" xfId="5" applyNumberFormat="1" applyFont="1" applyFill="1" applyBorder="1">
      <alignment vertical="center"/>
    </xf>
    <xf numFmtId="176" fontId="11" fillId="2" borderId="82" xfId="5" applyNumberFormat="1" applyFont="1" applyFill="1" applyBorder="1" applyAlignment="1" applyProtection="1">
      <alignment vertical="center" shrinkToFit="1"/>
      <protection locked="0"/>
    </xf>
    <xf numFmtId="38" fontId="0" fillId="0" borderId="0" xfId="1" applyFont="1" applyAlignment="1">
      <alignment horizontal="left" vertical="center"/>
    </xf>
    <xf numFmtId="0" fontId="27" fillId="0" borderId="0" xfId="5" applyFont="1" applyFill="1" applyBorder="1" applyAlignment="1">
      <alignment horizontal="left" vertical="center" wrapText="1"/>
    </xf>
    <xf numFmtId="0" fontId="3" fillId="0" borderId="0" xfId="5" applyFont="1" applyAlignment="1">
      <alignment horizontal="left"/>
    </xf>
    <xf numFmtId="184" fontId="1" fillId="0" borderId="0" xfId="5" applyNumberFormat="1" applyFont="1">
      <alignment vertical="center"/>
    </xf>
    <xf numFmtId="0" fontId="0" fillId="0" borderId="0" xfId="0" applyAlignment="1">
      <alignment vertical="center"/>
    </xf>
    <xf numFmtId="0" fontId="1" fillId="0" borderId="0" xfId="3"/>
    <xf numFmtId="49" fontId="1" fillId="0" borderId="0" xfId="3" applyNumberFormat="1"/>
    <xf numFmtId="14" fontId="1" fillId="0" borderId="0" xfId="3" applyNumberFormat="1"/>
    <xf numFmtId="14" fontId="0" fillId="0" borderId="0" xfId="0" applyNumberFormat="1" applyAlignment="1">
      <alignment vertical="center"/>
    </xf>
    <xf numFmtId="0" fontId="0" fillId="0" borderId="59" xfId="0" applyBorder="1"/>
    <xf numFmtId="14" fontId="0" fillId="0" borderId="59" xfId="0" applyNumberFormat="1" applyBorder="1" applyAlignment="1" applyProtection="1">
      <alignment vertical="center"/>
    </xf>
    <xf numFmtId="0" fontId="18" fillId="0" borderId="87" xfId="0" applyFont="1" applyFill="1" applyBorder="1" applyAlignment="1">
      <alignment horizontal="left" vertical="center"/>
    </xf>
    <xf numFmtId="0" fontId="18" fillId="0" borderId="70" xfId="0" applyFont="1" applyFill="1" applyBorder="1" applyAlignment="1">
      <alignment horizontal="left" vertical="center"/>
    </xf>
    <xf numFmtId="0" fontId="22" fillId="0" borderId="62" xfId="0" applyFont="1" applyFill="1" applyBorder="1" applyAlignment="1">
      <alignment vertical="center"/>
    </xf>
    <xf numFmtId="0" fontId="18" fillId="0" borderId="42" xfId="0" applyFont="1" applyFill="1" applyBorder="1" applyAlignment="1">
      <alignment horizontal="left" vertical="center"/>
    </xf>
    <xf numFmtId="0" fontId="7" fillId="0" borderId="0" xfId="5" applyFont="1" applyBorder="1" applyAlignment="1">
      <alignment horizontal="left" vertical="center"/>
    </xf>
    <xf numFmtId="180" fontId="9" fillId="0" borderId="42" xfId="5" applyNumberFormat="1" applyFont="1" applyBorder="1" applyAlignment="1">
      <alignment horizontal="right" vertical="center"/>
    </xf>
    <xf numFmtId="0" fontId="7" fillId="0" borderId="44" xfId="5" applyFont="1" applyBorder="1" applyAlignment="1">
      <alignment horizontal="center" vertical="center"/>
    </xf>
    <xf numFmtId="0" fontId="7" fillId="0" borderId="45" xfId="5" applyFont="1" applyBorder="1" applyAlignment="1">
      <alignment horizontal="center" vertical="center"/>
    </xf>
    <xf numFmtId="0" fontId="23" fillId="2" borderId="43" xfId="7" applyFill="1" applyBorder="1" applyAlignment="1">
      <alignment horizontal="center" vertical="center"/>
    </xf>
    <xf numFmtId="0" fontId="5" fillId="2" borderId="44" xfId="5" applyFont="1" applyFill="1" applyBorder="1" applyAlignment="1">
      <alignment horizontal="center" vertical="center"/>
    </xf>
    <xf numFmtId="0" fontId="5" fillId="2" borderId="45" xfId="5" applyFont="1" applyFill="1" applyBorder="1" applyAlignment="1">
      <alignment horizontal="center" vertical="center"/>
    </xf>
    <xf numFmtId="0" fontId="9" fillId="0" borderId="43" xfId="5" applyFont="1" applyBorder="1" applyAlignment="1">
      <alignment horizontal="center" vertical="center" shrinkToFit="1"/>
    </xf>
    <xf numFmtId="0" fontId="9" fillId="0" borderId="44" xfId="5" applyFont="1" applyBorder="1" applyAlignment="1">
      <alignment horizontal="center" vertical="center" shrinkToFit="1"/>
    </xf>
    <xf numFmtId="0" fontId="9" fillId="0" borderId="45" xfId="5" applyFont="1" applyBorder="1" applyAlignment="1">
      <alignment horizontal="center" vertical="center" shrinkToFit="1"/>
    </xf>
    <xf numFmtId="0" fontId="5" fillId="0" borderId="43" xfId="5" applyFont="1" applyBorder="1" applyAlignment="1">
      <alignment horizontal="distributed" vertical="center"/>
    </xf>
    <xf numFmtId="0" fontId="5" fillId="0" borderId="44" xfId="5" applyFont="1" applyBorder="1" applyAlignment="1">
      <alignment horizontal="distributed" vertical="center"/>
    </xf>
    <xf numFmtId="0" fontId="5" fillId="0" borderId="45" xfId="5" applyFont="1" applyBorder="1" applyAlignment="1">
      <alignment horizontal="distributed" vertical="center"/>
    </xf>
    <xf numFmtId="0" fontId="5" fillId="2" borderId="43" xfId="5" applyFont="1" applyFill="1" applyBorder="1" applyAlignment="1">
      <alignment horizontal="center" vertical="center"/>
    </xf>
    <xf numFmtId="0" fontId="5" fillId="0" borderId="43" xfId="5" applyFont="1" applyBorder="1" applyAlignment="1">
      <alignment horizontal="center" vertical="center" shrinkToFit="1"/>
    </xf>
    <xf numFmtId="0" fontId="5" fillId="0" borderId="44" xfId="5" applyFont="1" applyBorder="1" applyAlignment="1">
      <alignment horizontal="center" vertical="center" shrinkToFit="1"/>
    </xf>
    <xf numFmtId="0" fontId="5" fillId="0" borderId="45" xfId="5" applyFont="1" applyBorder="1" applyAlignment="1">
      <alignment horizontal="center" vertical="center" shrinkToFit="1"/>
    </xf>
    <xf numFmtId="0" fontId="5" fillId="0" borderId="59" xfId="5" applyFont="1" applyBorder="1" applyAlignment="1">
      <alignment horizontal="distributed" vertical="center"/>
    </xf>
    <xf numFmtId="0" fontId="5" fillId="2" borderId="59" xfId="5" applyFont="1" applyFill="1" applyBorder="1" applyAlignment="1">
      <alignment horizontal="center" vertical="center"/>
    </xf>
    <xf numFmtId="0" fontId="9" fillId="0" borderId="43" xfId="5" applyFont="1" applyFill="1" applyBorder="1" applyAlignment="1">
      <alignment horizontal="center" vertical="center"/>
    </xf>
    <xf numFmtId="0" fontId="9" fillId="0" borderId="44" xfId="5" applyFont="1" applyFill="1" applyBorder="1" applyAlignment="1">
      <alignment horizontal="center" vertical="center"/>
    </xf>
    <xf numFmtId="0" fontId="9" fillId="0" borderId="45" xfId="5" applyFont="1" applyFill="1" applyBorder="1" applyAlignment="1">
      <alignment horizontal="center" vertical="center"/>
    </xf>
    <xf numFmtId="0" fontId="7" fillId="2" borderId="44" xfId="5" applyFont="1" applyFill="1" applyBorder="1" applyAlignment="1">
      <alignment horizontal="center" vertical="center" shrinkToFit="1"/>
    </xf>
    <xf numFmtId="0" fontId="7" fillId="2" borderId="45" xfId="5" applyFont="1" applyFill="1" applyBorder="1" applyAlignment="1">
      <alignment horizontal="center" vertical="center" shrinkToFit="1"/>
    </xf>
    <xf numFmtId="0" fontId="27" fillId="0" borderId="42" xfId="5" applyFont="1" applyFill="1" applyBorder="1" applyAlignment="1">
      <alignment horizontal="left" vertical="center" wrapText="1"/>
    </xf>
    <xf numFmtId="0" fontId="27" fillId="0" borderId="0" xfId="5" applyFont="1" applyFill="1" applyBorder="1" applyAlignment="1">
      <alignment horizontal="left" vertical="center" wrapText="1"/>
    </xf>
    <xf numFmtId="176" fontId="9" fillId="0" borderId="59" xfId="5" applyNumberFormat="1" applyFont="1" applyFill="1" applyBorder="1" applyAlignment="1">
      <alignment horizontal="center" vertical="center"/>
    </xf>
    <xf numFmtId="0" fontId="7" fillId="0" borderId="43" xfId="5" applyFont="1" applyFill="1" applyBorder="1" applyAlignment="1">
      <alignment horizontal="center" vertical="center"/>
    </xf>
    <xf numFmtId="0" fontId="7" fillId="0" borderId="45" xfId="5" applyFont="1" applyFill="1" applyBorder="1" applyAlignment="1">
      <alignment horizontal="center" vertical="center"/>
    </xf>
    <xf numFmtId="0" fontId="7" fillId="0" borderId="44" xfId="5" applyFont="1" applyFill="1" applyBorder="1" applyAlignment="1">
      <alignment horizontal="center" vertical="center"/>
    </xf>
    <xf numFmtId="0" fontId="7" fillId="0" borderId="59" xfId="5" applyFont="1" applyFill="1" applyBorder="1" applyAlignment="1">
      <alignment horizontal="center" vertical="center"/>
    </xf>
    <xf numFmtId="180" fontId="7" fillId="2" borderId="43" xfId="5" applyNumberFormat="1" applyFont="1" applyFill="1" applyBorder="1" applyAlignment="1">
      <alignment horizontal="center" vertical="center" shrinkToFit="1"/>
    </xf>
    <xf numFmtId="180" fontId="7" fillId="2" borderId="45" xfId="5" applyNumberFormat="1" applyFont="1" applyFill="1" applyBorder="1" applyAlignment="1">
      <alignment horizontal="center" vertical="center" shrinkToFit="1"/>
    </xf>
    <xf numFmtId="180" fontId="7" fillId="2" borderId="44" xfId="5" applyNumberFormat="1" applyFont="1" applyFill="1" applyBorder="1" applyAlignment="1">
      <alignment horizontal="center" vertical="center" shrinkToFit="1"/>
    </xf>
    <xf numFmtId="180" fontId="7" fillId="2" borderId="59" xfId="5" applyNumberFormat="1" applyFont="1" applyFill="1" applyBorder="1" applyAlignment="1">
      <alignment horizontal="center" vertical="center" shrinkToFit="1"/>
    </xf>
    <xf numFmtId="178" fontId="3" fillId="0" borderId="0" xfId="5" applyNumberFormat="1" applyFont="1" applyAlignment="1">
      <alignment horizontal="center" vertical="center"/>
    </xf>
    <xf numFmtId="0" fontId="1" fillId="2" borderId="79" xfId="5" applyFont="1" applyFill="1" applyBorder="1" applyAlignment="1">
      <alignment horizontal="center" vertical="center"/>
    </xf>
    <xf numFmtId="0" fontId="1" fillId="2" borderId="80" xfId="5" applyFont="1" applyFill="1" applyBorder="1" applyAlignment="1">
      <alignment horizontal="center" vertical="center"/>
    </xf>
    <xf numFmtId="0" fontId="1" fillId="2" borderId="72" xfId="5" applyFont="1" applyFill="1" applyBorder="1" applyAlignment="1">
      <alignment horizontal="center" vertical="center"/>
    </xf>
    <xf numFmtId="0" fontId="1" fillId="2" borderId="81" xfId="5" applyFont="1" applyFill="1" applyBorder="1" applyAlignment="1">
      <alignment horizontal="center" vertical="center"/>
    </xf>
    <xf numFmtId="0" fontId="1" fillId="0" borderId="36" xfId="5" applyFont="1" applyFill="1" applyBorder="1" applyAlignment="1" applyProtection="1">
      <alignment horizontal="center" vertical="center"/>
    </xf>
    <xf numFmtId="0" fontId="1" fillId="0" borderId="37" xfId="5" applyFont="1" applyFill="1" applyBorder="1" applyAlignment="1" applyProtection="1">
      <alignment horizontal="center" vertical="center"/>
    </xf>
    <xf numFmtId="0" fontId="1" fillId="0" borderId="37" xfId="0" applyFont="1" applyFill="1" applyBorder="1" applyAlignment="1" applyProtection="1">
      <alignment vertical="center"/>
    </xf>
    <xf numFmtId="0" fontId="7" fillId="0" borderId="53" xfId="5" applyFont="1" applyFill="1" applyBorder="1" applyAlignment="1">
      <alignment horizontal="center" vertical="center"/>
    </xf>
    <xf numFmtId="0" fontId="7" fillId="0" borderId="54" xfId="5" applyFont="1" applyFill="1" applyBorder="1" applyAlignment="1">
      <alignment horizontal="center" vertical="center"/>
    </xf>
    <xf numFmtId="0" fontId="1" fillId="0" borderId="46" xfId="5" applyFont="1" applyFill="1" applyBorder="1" applyAlignment="1">
      <alignment horizontal="center" vertical="center" wrapText="1"/>
    </xf>
    <xf numFmtId="0" fontId="1" fillId="0" borderId="47" xfId="0" applyFont="1" applyFill="1" applyBorder="1" applyAlignment="1">
      <alignment horizontal="center" vertical="center"/>
    </xf>
    <xf numFmtId="0" fontId="0" fillId="0" borderId="48" xfId="5" applyFont="1" applyFill="1" applyBorder="1" applyAlignment="1">
      <alignment horizontal="center" vertical="center" wrapText="1"/>
    </xf>
    <xf numFmtId="0" fontId="1" fillId="0" borderId="49" xfId="5" applyFont="1" applyFill="1" applyBorder="1" applyAlignment="1">
      <alignment horizontal="center" vertical="center" wrapText="1"/>
    </xf>
    <xf numFmtId="0" fontId="1" fillId="0" borderId="51" xfId="5" applyFont="1" applyFill="1" applyBorder="1" applyAlignment="1">
      <alignment horizontal="center" vertical="center" shrinkToFit="1"/>
    </xf>
    <xf numFmtId="0" fontId="1" fillId="0" borderId="52" xfId="5" applyFont="1" applyFill="1" applyBorder="1" applyAlignment="1">
      <alignment horizontal="center" vertical="center" shrinkToFit="1"/>
    </xf>
    <xf numFmtId="0" fontId="1" fillId="0" borderId="42" xfId="5" applyFont="1" applyFill="1" applyBorder="1" applyAlignment="1">
      <alignment horizontal="center" vertical="center" wrapText="1"/>
    </xf>
    <xf numFmtId="0" fontId="1" fillId="0" borderId="37" xfId="0" applyFont="1" applyFill="1" applyBorder="1" applyAlignment="1">
      <alignment horizontal="center" vertical="center"/>
    </xf>
    <xf numFmtId="0" fontId="1" fillId="2" borderId="77" xfId="5" applyFont="1" applyFill="1" applyBorder="1" applyAlignment="1">
      <alignment horizontal="center" vertical="center"/>
    </xf>
    <xf numFmtId="0" fontId="1" fillId="2" borderId="78" xfId="5" applyFont="1" applyFill="1" applyBorder="1" applyAlignment="1">
      <alignment horizontal="center" vertical="center"/>
    </xf>
    <xf numFmtId="0" fontId="1" fillId="0" borderId="50" xfId="5" applyFont="1" applyFill="1" applyBorder="1" applyAlignment="1">
      <alignment horizontal="center" vertical="center" shrinkToFit="1"/>
    </xf>
    <xf numFmtId="0" fontId="1" fillId="0" borderId="42" xfId="5" applyFont="1" applyFill="1" applyBorder="1" applyAlignment="1">
      <alignment horizontal="center" vertical="center" shrinkToFit="1"/>
    </xf>
    <xf numFmtId="0" fontId="5" fillId="0" borderId="43" xfId="5" applyFont="1" applyBorder="1" applyAlignment="1">
      <alignment vertical="center"/>
    </xf>
    <xf numFmtId="0" fontId="5" fillId="0" borderId="44" xfId="5" applyFont="1" applyBorder="1" applyAlignment="1">
      <alignment vertical="center"/>
    </xf>
    <xf numFmtId="0" fontId="5" fillId="0" borderId="45" xfId="5" applyFont="1" applyBorder="1" applyAlignment="1">
      <alignment vertical="center"/>
    </xf>
    <xf numFmtId="180" fontId="24" fillId="2" borderId="61" xfId="5" applyNumberFormat="1" applyFont="1" applyFill="1" applyBorder="1" applyAlignment="1">
      <alignment horizontal="center" vertical="center"/>
    </xf>
    <xf numFmtId="180" fontId="24" fillId="2" borderId="62" xfId="5" applyNumberFormat="1" applyFont="1" applyFill="1" applyBorder="1" applyAlignment="1">
      <alignment horizontal="center" vertical="center"/>
    </xf>
    <xf numFmtId="0" fontId="9" fillId="2" borderId="43" xfId="5" applyFont="1" applyFill="1" applyBorder="1" applyAlignment="1">
      <alignment horizontal="left" vertical="center"/>
    </xf>
    <xf numFmtId="0" fontId="9" fillId="2" borderId="44" xfId="5" applyFont="1" applyFill="1" applyBorder="1" applyAlignment="1">
      <alignment horizontal="left" vertical="center"/>
    </xf>
    <xf numFmtId="0" fontId="9" fillId="2" borderId="45" xfId="5" applyFont="1" applyFill="1" applyBorder="1" applyAlignment="1">
      <alignment horizontal="left" vertical="center"/>
    </xf>
    <xf numFmtId="0" fontId="7" fillId="0" borderId="55" xfId="5" applyFont="1" applyFill="1" applyBorder="1" applyAlignment="1">
      <alignment horizontal="center" vertical="center"/>
    </xf>
    <xf numFmtId="0" fontId="7" fillId="0" borderId="34" xfId="5" applyFont="1" applyFill="1" applyBorder="1" applyAlignment="1">
      <alignment horizontal="center" vertical="center"/>
    </xf>
    <xf numFmtId="0" fontId="7" fillId="0" borderId="84" xfId="5" applyFont="1" applyFill="1" applyBorder="1" applyAlignment="1">
      <alignment horizontal="center" vertical="center"/>
    </xf>
    <xf numFmtId="0" fontId="7" fillId="0" borderId="56" xfId="5" applyFont="1" applyFill="1" applyBorder="1" applyAlignment="1">
      <alignment horizontal="center" vertical="center"/>
    </xf>
    <xf numFmtId="0" fontId="7" fillId="0" borderId="0" xfId="5" applyFont="1" applyFill="1" applyBorder="1" applyAlignment="1">
      <alignment horizontal="center" vertical="center"/>
    </xf>
    <xf numFmtId="0" fontId="7" fillId="0" borderId="85" xfId="5" applyFont="1" applyFill="1" applyBorder="1" applyAlignment="1">
      <alignment horizontal="center" vertical="center"/>
    </xf>
    <xf numFmtId="0" fontId="7" fillId="0" borderId="57" xfId="5" applyFont="1" applyFill="1" applyBorder="1" applyAlignment="1">
      <alignment horizontal="center" vertical="center"/>
    </xf>
    <xf numFmtId="0" fontId="7" fillId="0" borderId="71" xfId="5" applyFont="1" applyFill="1" applyBorder="1" applyAlignment="1">
      <alignment horizontal="center" vertical="center"/>
    </xf>
    <xf numFmtId="0" fontId="7" fillId="0" borderId="86" xfId="5" applyFont="1" applyFill="1" applyBorder="1" applyAlignment="1">
      <alignment horizontal="center" vertical="center"/>
    </xf>
    <xf numFmtId="0" fontId="7" fillId="0" borderId="38" xfId="5" applyFont="1" applyFill="1" applyBorder="1" applyAlignment="1">
      <alignment horizontal="center" vertical="center"/>
    </xf>
    <xf numFmtId="0" fontId="7" fillId="0" borderId="39" xfId="5" applyFont="1" applyFill="1" applyBorder="1" applyAlignment="1">
      <alignment horizontal="center" vertical="center" wrapText="1"/>
    </xf>
    <xf numFmtId="0" fontId="7" fillId="0" borderId="40" xfId="5" applyFont="1" applyFill="1" applyBorder="1" applyAlignment="1">
      <alignment horizontal="center" vertical="center" wrapText="1"/>
    </xf>
    <xf numFmtId="0" fontId="7" fillId="0" borderId="41" xfId="5" applyFont="1" applyFill="1" applyBorder="1" applyAlignment="1">
      <alignment horizontal="center" vertical="center" wrapText="1"/>
    </xf>
    <xf numFmtId="176" fontId="9" fillId="0" borderId="59" xfId="5" applyNumberFormat="1" applyFont="1" applyBorder="1" applyAlignment="1">
      <alignment horizontal="center" vertical="center"/>
    </xf>
    <xf numFmtId="176" fontId="9" fillId="2" borderId="59" xfId="5" applyNumberFormat="1" applyFont="1" applyFill="1" applyBorder="1" applyAlignment="1">
      <alignment horizontal="center" vertical="center"/>
    </xf>
    <xf numFmtId="0" fontId="1" fillId="0" borderId="33" xfId="5" applyFont="1" applyFill="1" applyBorder="1" applyAlignment="1">
      <alignment horizontal="center" vertical="center"/>
    </xf>
    <xf numFmtId="0" fontId="1" fillId="0" borderId="34" xfId="5" applyFont="1" applyFill="1" applyBorder="1" applyAlignment="1">
      <alignment horizontal="center" vertical="center"/>
    </xf>
    <xf numFmtId="0" fontId="1" fillId="0" borderId="35" xfId="5" applyFont="1" applyFill="1" applyBorder="1" applyAlignment="1">
      <alignment horizontal="center" vertical="center"/>
    </xf>
    <xf numFmtId="180" fontId="24" fillId="0" borderId="42" xfId="5" applyNumberFormat="1" applyFont="1" applyFill="1" applyBorder="1" applyAlignment="1">
      <alignment horizontal="center" vertical="center"/>
    </xf>
    <xf numFmtId="0" fontId="26" fillId="0" borderId="42" xfId="5" applyFont="1" applyFill="1" applyBorder="1" applyAlignment="1">
      <alignment horizontal="left" vertical="center"/>
    </xf>
    <xf numFmtId="0" fontId="7" fillId="0" borderId="59" xfId="5" applyFont="1" applyBorder="1" applyAlignment="1">
      <alignment horizontal="center" vertical="center" shrinkToFit="1"/>
    </xf>
    <xf numFmtId="0" fontId="7" fillId="0" borderId="59" xfId="5" applyFont="1" applyFill="1" applyBorder="1" applyAlignment="1">
      <alignment horizontal="center" vertical="center" shrinkToFit="1"/>
    </xf>
    <xf numFmtId="0" fontId="27" fillId="0" borderId="62" xfId="5" applyFont="1" applyFill="1" applyBorder="1" applyAlignment="1">
      <alignment horizontal="left" vertical="center" wrapText="1"/>
    </xf>
    <xf numFmtId="180" fontId="24" fillId="2" borderId="43" xfId="5" applyNumberFormat="1" applyFont="1" applyFill="1" applyBorder="1" applyAlignment="1">
      <alignment horizontal="center" vertical="center"/>
    </xf>
    <xf numFmtId="180" fontId="24" fillId="2" borderId="44" xfId="5" applyNumberFormat="1" applyFont="1" applyFill="1" applyBorder="1" applyAlignment="1">
      <alignment horizontal="center" vertical="center"/>
    </xf>
    <xf numFmtId="0" fontId="5" fillId="0" borderId="59" xfId="5" applyFont="1" applyBorder="1" applyAlignment="1">
      <alignment vertical="center"/>
    </xf>
    <xf numFmtId="180" fontId="24" fillId="2" borderId="50" xfId="5" applyNumberFormat="1" applyFont="1" applyFill="1" applyBorder="1" applyAlignment="1">
      <alignment horizontal="center" vertical="center"/>
    </xf>
    <xf numFmtId="180" fontId="24" fillId="2" borderId="42" xfId="5" applyNumberFormat="1" applyFont="1" applyFill="1" applyBorder="1" applyAlignment="1">
      <alignment horizontal="center" vertical="center"/>
    </xf>
    <xf numFmtId="0" fontId="7" fillId="0" borderId="43" xfId="5" applyFont="1" applyBorder="1" applyAlignment="1">
      <alignment vertical="center"/>
    </xf>
    <xf numFmtId="0" fontId="7" fillId="0" borderId="44" xfId="5" applyFont="1" applyBorder="1" applyAlignment="1">
      <alignment vertical="center"/>
    </xf>
    <xf numFmtId="0" fontId="7" fillId="0" borderId="45" xfId="5" applyFont="1" applyBorder="1" applyAlignment="1">
      <alignment vertical="center"/>
    </xf>
    <xf numFmtId="0" fontId="5" fillId="0" borderId="43" xfId="5" applyFont="1" applyBorder="1" applyAlignment="1">
      <alignment vertical="center" shrinkToFit="1"/>
    </xf>
    <xf numFmtId="0" fontId="5" fillId="0" borderId="44" xfId="5" applyFont="1" applyBorder="1" applyAlignment="1">
      <alignment vertical="center" shrinkToFit="1"/>
    </xf>
    <xf numFmtId="0" fontId="5" fillId="0" borderId="45" xfId="5" applyFont="1" applyBorder="1" applyAlignment="1">
      <alignment vertical="center" shrinkToFit="1"/>
    </xf>
    <xf numFmtId="0" fontId="7" fillId="0" borderId="59" xfId="5" applyFont="1" applyFill="1" applyBorder="1" applyAlignment="1">
      <alignment horizontal="left" vertical="center"/>
    </xf>
    <xf numFmtId="180" fontId="7" fillId="2" borderId="43" xfId="5" applyNumberFormat="1" applyFont="1" applyFill="1" applyBorder="1" applyAlignment="1">
      <alignment horizontal="center" vertical="center"/>
    </xf>
    <xf numFmtId="180" fontId="7" fillId="2" borderId="44" xfId="5" applyNumberFormat="1" applyFont="1" applyFill="1" applyBorder="1" applyAlignment="1">
      <alignment horizontal="center" vertical="center"/>
    </xf>
    <xf numFmtId="0" fontId="7" fillId="2" borderId="43" xfId="5" applyFont="1" applyFill="1" applyBorder="1" applyAlignment="1">
      <alignment horizontal="left" vertical="center"/>
    </xf>
    <xf numFmtId="0" fontId="7" fillId="2" borderId="44" xfId="5" applyFont="1" applyFill="1" applyBorder="1" applyAlignment="1">
      <alignment horizontal="left" vertical="center"/>
    </xf>
    <xf numFmtId="0" fontId="7" fillId="2" borderId="45" xfId="5" applyFont="1" applyFill="1" applyBorder="1" applyAlignment="1">
      <alignment horizontal="left" vertical="center"/>
    </xf>
    <xf numFmtId="0" fontId="5" fillId="2" borderId="59" xfId="5" applyFont="1" applyFill="1" applyBorder="1" applyAlignment="1">
      <alignment horizontal="left" vertical="top"/>
    </xf>
    <xf numFmtId="0" fontId="5" fillId="2" borderId="50" xfId="5" applyFont="1" applyFill="1" applyBorder="1" applyAlignment="1">
      <alignment horizontal="left" vertical="top"/>
    </xf>
    <xf numFmtId="0" fontId="5" fillId="2" borderId="42" xfId="5" applyFont="1" applyFill="1" applyBorder="1" applyAlignment="1">
      <alignment horizontal="left" vertical="top"/>
    </xf>
    <xf numFmtId="0" fontId="5" fillId="2" borderId="60" xfId="5" applyFont="1" applyFill="1" applyBorder="1" applyAlignment="1">
      <alignment horizontal="left" vertical="top"/>
    </xf>
    <xf numFmtId="0" fontId="5" fillId="2" borderId="61" xfId="5" applyFont="1" applyFill="1" applyBorder="1" applyAlignment="1">
      <alignment horizontal="left" vertical="top"/>
    </xf>
    <xf numFmtId="0" fontId="5" fillId="2" borderId="62" xfId="5" applyFont="1" applyFill="1" applyBorder="1" applyAlignment="1">
      <alignment horizontal="left" vertical="top"/>
    </xf>
    <xf numFmtId="0" fontId="5" fillId="2" borderId="63" xfId="5" applyFont="1" applyFill="1" applyBorder="1" applyAlignment="1">
      <alignment horizontal="left" vertical="top"/>
    </xf>
    <xf numFmtId="0" fontId="5" fillId="0" borderId="43" xfId="5" applyFont="1" applyBorder="1" applyAlignment="1">
      <alignment horizontal="center" vertical="center"/>
    </xf>
    <xf numFmtId="0" fontId="5" fillId="0" borderId="44" xfId="5" applyFont="1" applyBorder="1" applyAlignment="1">
      <alignment horizontal="center" vertical="center"/>
    </xf>
    <xf numFmtId="0" fontId="5" fillId="0" borderId="45" xfId="5" applyFont="1" applyBorder="1" applyAlignment="1">
      <alignment horizontal="center" vertical="center"/>
    </xf>
    <xf numFmtId="0" fontId="5" fillId="0" borderId="59" xfId="5" applyFont="1" applyBorder="1" applyAlignment="1">
      <alignment horizontal="center" vertical="center"/>
    </xf>
    <xf numFmtId="0" fontId="9" fillId="0" borderId="59" xfId="5" applyFont="1" applyBorder="1" applyAlignment="1">
      <alignment horizontal="center" vertical="center"/>
    </xf>
    <xf numFmtId="0" fontId="9" fillId="2" borderId="43" xfId="5" applyFont="1" applyFill="1" applyBorder="1" applyAlignment="1">
      <alignment horizontal="center" vertical="center"/>
    </xf>
    <xf numFmtId="0" fontId="9" fillId="2" borderId="44" xfId="5" applyFont="1" applyFill="1" applyBorder="1" applyAlignment="1">
      <alignment horizontal="center" vertical="center"/>
    </xf>
    <xf numFmtId="0" fontId="9" fillId="2" borderId="45" xfId="5" applyFont="1" applyFill="1" applyBorder="1" applyAlignment="1">
      <alignment horizontal="center" vertical="center"/>
    </xf>
    <xf numFmtId="0" fontId="7" fillId="2" borderId="43" xfId="5" applyFont="1" applyFill="1" applyBorder="1" applyAlignment="1">
      <alignment horizontal="center" vertical="center"/>
    </xf>
    <xf numFmtId="0" fontId="7" fillId="2" borderId="44" xfId="5" applyFont="1" applyFill="1" applyBorder="1" applyAlignment="1">
      <alignment horizontal="center" vertical="center"/>
    </xf>
    <xf numFmtId="0" fontId="7" fillId="2" borderId="45" xfId="5" applyFont="1" applyFill="1" applyBorder="1" applyAlignment="1">
      <alignment horizontal="center" vertical="center"/>
    </xf>
    <xf numFmtId="0" fontId="7" fillId="2" borderId="50" xfId="5" applyFont="1" applyFill="1" applyBorder="1" applyAlignment="1">
      <alignment horizontal="center" vertical="center"/>
    </xf>
    <xf numFmtId="0" fontId="7" fillId="2" borderId="60" xfId="5" applyFont="1" applyFill="1" applyBorder="1" applyAlignment="1">
      <alignment horizontal="center" vertical="center"/>
    </xf>
    <xf numFmtId="179" fontId="9" fillId="0" borderId="0" xfId="5" applyNumberFormat="1" applyFont="1" applyAlignment="1">
      <alignment horizontal="center" vertical="center"/>
    </xf>
    <xf numFmtId="0" fontId="5" fillId="0" borderId="0" xfId="5" applyFont="1" applyAlignment="1">
      <alignment horizontal="left" vertical="center" shrinkToFit="1"/>
    </xf>
    <xf numFmtId="0" fontId="20" fillId="0" borderId="0" xfId="5" applyFont="1" applyBorder="1" applyAlignment="1">
      <alignment horizontal="center" vertical="center"/>
    </xf>
    <xf numFmtId="0" fontId="7" fillId="0" borderId="59" xfId="5" applyFont="1" applyBorder="1" applyAlignment="1">
      <alignment horizontal="distributed" vertical="center"/>
    </xf>
    <xf numFmtId="0" fontId="5" fillId="2" borderId="43" xfId="5" applyNumberFormat="1" applyFont="1" applyFill="1" applyBorder="1" applyAlignment="1">
      <alignment horizontal="center" vertical="center"/>
    </xf>
    <xf numFmtId="49" fontId="5" fillId="2" borderId="44" xfId="5" applyNumberFormat="1" applyFont="1" applyFill="1" applyBorder="1" applyAlignment="1">
      <alignment horizontal="center" vertical="center"/>
    </xf>
    <xf numFmtId="49" fontId="5" fillId="2" borderId="45" xfId="5" applyNumberFormat="1" applyFont="1" applyFill="1" applyBorder="1" applyAlignment="1">
      <alignment horizontal="center" vertical="center"/>
    </xf>
    <xf numFmtId="0" fontId="5" fillId="0" borderId="59" xfId="5" applyFont="1" applyFill="1" applyBorder="1" applyAlignment="1">
      <alignment horizontal="distributed" vertical="center"/>
    </xf>
    <xf numFmtId="182" fontId="7" fillId="2" borderId="43" xfId="5" applyNumberFormat="1" applyFont="1" applyFill="1" applyBorder="1" applyAlignment="1">
      <alignment horizontal="center" vertical="center"/>
    </xf>
    <xf numFmtId="182" fontId="7" fillId="2" borderId="44" xfId="5" applyNumberFormat="1" applyFont="1" applyFill="1" applyBorder="1" applyAlignment="1">
      <alignment horizontal="center" vertical="center"/>
    </xf>
    <xf numFmtId="182" fontId="7" fillId="2" borderId="45" xfId="5" applyNumberFormat="1" applyFont="1" applyFill="1" applyBorder="1" applyAlignment="1">
      <alignment horizontal="center" vertical="center"/>
    </xf>
    <xf numFmtId="180" fontId="9" fillId="2" borderId="43" xfId="5" applyNumberFormat="1" applyFont="1" applyFill="1" applyBorder="1" applyAlignment="1">
      <alignment horizontal="center" vertical="center"/>
    </xf>
    <xf numFmtId="180" fontId="9" fillId="2" borderId="44" xfId="5" applyNumberFormat="1" applyFont="1" applyFill="1" applyBorder="1" applyAlignment="1">
      <alignment horizontal="center" vertical="center"/>
    </xf>
    <xf numFmtId="180" fontId="9" fillId="2" borderId="45" xfId="5" applyNumberFormat="1" applyFont="1" applyFill="1" applyBorder="1" applyAlignment="1">
      <alignment horizontal="center" vertical="center"/>
    </xf>
    <xf numFmtId="10" fontId="7" fillId="0" borderId="0" xfId="5" applyNumberFormat="1" applyFont="1" applyAlignment="1">
      <alignment horizontal="center" vertical="center"/>
    </xf>
    <xf numFmtId="180" fontId="9" fillId="2" borderId="43" xfId="5" applyNumberFormat="1" applyFont="1" applyFill="1" applyBorder="1" applyAlignment="1">
      <alignment horizontal="right" vertical="center"/>
    </xf>
    <xf numFmtId="180" fontId="9" fillId="2" borderId="44" xfId="5" applyNumberFormat="1" applyFont="1" applyFill="1" applyBorder="1" applyAlignment="1">
      <alignment horizontal="right" vertical="center"/>
    </xf>
    <xf numFmtId="180" fontId="9" fillId="2" borderId="45" xfId="5" applyNumberFormat="1" applyFont="1" applyFill="1" applyBorder="1" applyAlignment="1">
      <alignment horizontal="right" vertical="center"/>
    </xf>
    <xf numFmtId="180" fontId="9" fillId="0" borderId="43" xfId="5" applyNumberFormat="1" applyFont="1" applyBorder="1" applyAlignment="1">
      <alignment horizontal="right" vertical="center"/>
    </xf>
    <xf numFmtId="180" fontId="9" fillId="0" borderId="44" xfId="5" applyNumberFormat="1" applyFont="1" applyBorder="1" applyAlignment="1">
      <alignment horizontal="right" vertical="center"/>
    </xf>
    <xf numFmtId="180" fontId="9" fillId="0" borderId="45" xfId="5" applyNumberFormat="1" applyFont="1" applyBorder="1" applyAlignment="1">
      <alignment horizontal="right" vertical="center"/>
    </xf>
    <xf numFmtId="10" fontId="7" fillId="0" borderId="0" xfId="5" applyNumberFormat="1" applyFont="1" applyFill="1" applyAlignment="1">
      <alignment horizontal="center" vertical="center"/>
    </xf>
    <xf numFmtId="180" fontId="5" fillId="2" borderId="43" xfId="5" applyNumberFormat="1" applyFont="1" applyFill="1" applyBorder="1" applyAlignment="1">
      <alignment horizontal="center" vertical="center" shrinkToFit="1"/>
    </xf>
    <xf numFmtId="180" fontId="5" fillId="2" borderId="45" xfId="5" applyNumberFormat="1" applyFont="1" applyFill="1" applyBorder="1" applyAlignment="1">
      <alignment horizontal="center" vertical="center" shrinkToFit="1"/>
    </xf>
    <xf numFmtId="180" fontId="5" fillId="2" borderId="44" xfId="5" applyNumberFormat="1" applyFont="1" applyFill="1" applyBorder="1" applyAlignment="1">
      <alignment horizontal="center" vertical="center" shrinkToFit="1"/>
    </xf>
    <xf numFmtId="180" fontId="5" fillId="2" borderId="59" xfId="5" applyNumberFormat="1" applyFont="1" applyFill="1" applyBorder="1" applyAlignment="1">
      <alignment horizontal="center" vertical="center" shrinkToFit="1"/>
    </xf>
    <xf numFmtId="0" fontId="0" fillId="2" borderId="79" xfId="5" applyFont="1" applyFill="1" applyBorder="1" applyAlignment="1">
      <alignment horizontal="center" vertical="center"/>
    </xf>
    <xf numFmtId="0" fontId="7" fillId="0" borderId="70" xfId="5" applyFont="1" applyFill="1" applyBorder="1" applyAlignment="1">
      <alignment horizontal="center" vertical="center"/>
    </xf>
    <xf numFmtId="0" fontId="7" fillId="0" borderId="64" xfId="5" applyFont="1" applyFill="1" applyBorder="1" applyAlignment="1">
      <alignment horizontal="center" vertical="center"/>
    </xf>
    <xf numFmtId="0" fontId="0" fillId="2" borderId="77" xfId="5" applyFont="1" applyFill="1" applyBorder="1" applyAlignment="1">
      <alignment horizontal="center" vertical="center"/>
    </xf>
    <xf numFmtId="0" fontId="0" fillId="2" borderId="75" xfId="5" applyFont="1" applyFill="1" applyBorder="1" applyAlignment="1">
      <alignment horizontal="center" vertical="center"/>
    </xf>
    <xf numFmtId="0" fontId="0" fillId="2" borderId="83" xfId="5" applyFont="1" applyFill="1" applyBorder="1" applyAlignment="1">
      <alignment horizontal="center" vertical="center"/>
    </xf>
    <xf numFmtId="0" fontId="1" fillId="0" borderId="58" xfId="5" applyFont="1" applyFill="1" applyBorder="1" applyAlignment="1">
      <alignment horizontal="center" vertical="center" shrinkToFit="1"/>
    </xf>
    <xf numFmtId="180" fontId="9" fillId="2" borderId="59" xfId="5" applyNumberFormat="1" applyFont="1" applyFill="1" applyBorder="1" applyAlignment="1">
      <alignment horizontal="right" vertical="center"/>
    </xf>
    <xf numFmtId="0" fontId="6" fillId="2" borderId="43" xfId="7" applyFont="1" applyFill="1" applyBorder="1" applyAlignment="1">
      <alignment horizontal="center" vertical="center"/>
    </xf>
  </cellXfs>
  <cellStyles count="8">
    <cellStyle name="ハイパーリンク" xfId="7" builtinId="8"/>
    <cellStyle name="桁区切り 2" xfId="1"/>
    <cellStyle name="桁区切り 2 2" xfId="2"/>
    <cellStyle name="標準" xfId="0" builtinId="0"/>
    <cellStyle name="標準 2" xfId="3"/>
    <cellStyle name="標準 3" xfId="4"/>
    <cellStyle name="標準 4" xfId="6"/>
    <cellStyle name="標準_180610加算の様式" xfId="5"/>
  </cellStyles>
  <dxfs count="13">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indexed="23"/>
        </patternFill>
      </fill>
    </dxf>
    <dxf>
      <fill>
        <patternFill>
          <bgColor indexed="23"/>
        </patternFill>
      </fill>
    </dxf>
    <dxf>
      <fill>
        <patternFill>
          <bgColor indexed="23"/>
        </patternFill>
      </fill>
    </dxf>
    <dxf>
      <fill>
        <patternFill>
          <bgColor indexed="23"/>
        </patternFill>
      </fill>
    </dxf>
    <dxf>
      <fill>
        <patternFill>
          <bgColor indexed="23"/>
        </patternFill>
      </fill>
    </dxf>
    <dxf>
      <fill>
        <patternFill>
          <bgColor indexed="23"/>
        </patternFill>
      </fill>
    </dxf>
    <dxf>
      <fill>
        <patternFill>
          <bgColor indexed="23"/>
        </patternFill>
      </fill>
    </dxf>
    <dxf>
      <fill>
        <patternFill>
          <bgColor indexed="23"/>
        </patternFill>
      </fill>
    </dxf>
    <dxf>
      <fill>
        <patternFill>
          <bgColor indexed="23"/>
        </patternFill>
      </fill>
    </dxf>
    <dxf>
      <fill>
        <patternFill>
          <bgColor indexed="23"/>
        </patternFill>
      </fill>
    </dxf>
  </dxfs>
  <tableStyles count="0" defaultTableStyle="TableStyleMedium9"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absolute">
    <xdr:from>
      <xdr:col>1</xdr:col>
      <xdr:colOff>123264</xdr:colOff>
      <xdr:row>1</xdr:row>
      <xdr:rowOff>235323</xdr:rowOff>
    </xdr:from>
    <xdr:to>
      <xdr:col>14</xdr:col>
      <xdr:colOff>44824</xdr:colOff>
      <xdr:row>3</xdr:row>
      <xdr:rowOff>67235</xdr:rowOff>
    </xdr:to>
    <xdr:sp macro="" textlink="">
      <xdr:nvSpPr>
        <xdr:cNvPr id="2" name="テキスト ボックス 1"/>
        <xdr:cNvSpPr txBox="1"/>
      </xdr:nvSpPr>
      <xdr:spPr>
        <a:xfrm>
          <a:off x="168088" y="235323"/>
          <a:ext cx="5490883" cy="5490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36000" bIns="0" rtlCol="0" anchor="t"/>
        <a:lstStyle/>
        <a:p>
          <a:pPr lvl="0"/>
          <a:r>
            <a:rPr kumimoji="1" lang="en-US" altLang="ja-JP" sz="1100" b="1">
              <a:solidFill>
                <a:srgbClr val="FF0000"/>
              </a:solidFill>
              <a:latin typeface="ＭＳ 明朝" panose="02020609040205080304" pitchFamily="17" charset="-128"/>
              <a:ea typeface="ＭＳ 明朝" panose="02020609040205080304" pitchFamily="17" charset="-128"/>
            </a:rPr>
            <a:t>※</a:t>
          </a:r>
          <a:r>
            <a:rPr kumimoji="1" lang="ja-JP" altLang="en-US" sz="1100" b="1">
              <a:solidFill>
                <a:srgbClr val="FF0000"/>
              </a:solidFill>
              <a:latin typeface="ＭＳ 明朝" panose="02020609040205080304" pitchFamily="17" charset="-128"/>
              <a:ea typeface="ＭＳ 明朝" panose="02020609040205080304" pitchFamily="17" charset="-128"/>
            </a:rPr>
            <a:t>　</a:t>
          </a:r>
          <a:r>
            <a:rPr kumimoji="1" lang="ja-JP" altLang="en-US" sz="1200" b="1">
              <a:solidFill>
                <a:srgbClr val="FF0000"/>
              </a:solidFill>
              <a:latin typeface="ＭＳ 明朝" panose="02020609040205080304" pitchFamily="17" charset="-128"/>
              <a:ea typeface="ＭＳ 明朝" panose="02020609040205080304" pitchFamily="17" charset="-128"/>
            </a:rPr>
            <a:t>事業所番号は</a:t>
          </a:r>
          <a:r>
            <a:rPr kumimoji="1" lang="ja-JP" altLang="en-US" sz="1200" b="1" u="sng">
              <a:solidFill>
                <a:srgbClr val="FF0000"/>
              </a:solidFill>
              <a:latin typeface="ＭＳ 明朝" panose="02020609040205080304" pitchFamily="17" charset="-128"/>
              <a:ea typeface="ＭＳ 明朝" panose="02020609040205080304" pitchFamily="17" charset="-128"/>
            </a:rPr>
            <a:t>半角</a:t>
          </a:r>
          <a:r>
            <a:rPr kumimoji="1" lang="en-US" altLang="ja-JP" sz="1200" b="1" u="sng">
              <a:solidFill>
                <a:srgbClr val="FF0000"/>
              </a:solidFill>
              <a:latin typeface="ＭＳ 明朝" panose="02020609040205080304" pitchFamily="17" charset="-128"/>
              <a:ea typeface="ＭＳ 明朝" panose="02020609040205080304" pitchFamily="17" charset="-128"/>
            </a:rPr>
            <a:t>10</a:t>
          </a:r>
          <a:r>
            <a:rPr kumimoji="1" lang="ja-JP" altLang="en-US" sz="1200" b="1" u="sng">
              <a:solidFill>
                <a:srgbClr val="FF0000"/>
              </a:solidFill>
              <a:latin typeface="ＭＳ 明朝" panose="02020609040205080304" pitchFamily="17" charset="-128"/>
              <a:ea typeface="ＭＳ 明朝" panose="02020609040205080304" pitchFamily="17" charset="-128"/>
            </a:rPr>
            <a:t>桁</a:t>
          </a:r>
          <a:r>
            <a:rPr kumimoji="1" lang="ja-JP" altLang="en-US" sz="1200" b="1">
              <a:solidFill>
                <a:srgbClr val="FF0000"/>
              </a:solidFill>
              <a:latin typeface="ＭＳ 明朝" panose="02020609040205080304" pitchFamily="17" charset="-128"/>
              <a:ea typeface="ＭＳ 明朝" panose="02020609040205080304" pitchFamily="17" charset="-128"/>
            </a:rPr>
            <a:t>で記入してください</a:t>
          </a:r>
          <a:r>
            <a:rPr kumimoji="1" lang="ja-JP" altLang="en-US" sz="1100" b="1">
              <a:solidFill>
                <a:srgbClr val="FF0000"/>
              </a:solidFill>
              <a:latin typeface="ＭＳ 明朝" panose="02020609040205080304" pitchFamily="17" charset="-128"/>
              <a:ea typeface="ＭＳ 明朝" panose="02020609040205080304" pitchFamily="17" charset="-128"/>
            </a:rPr>
            <a:t>。</a:t>
          </a:r>
          <a:endParaRPr kumimoji="1" lang="en-US" altLang="ja-JP" sz="1100" b="1">
            <a:solidFill>
              <a:srgbClr val="FF0000"/>
            </a:solidFill>
            <a:latin typeface="ＭＳ 明朝" panose="02020609040205080304" pitchFamily="17" charset="-128"/>
            <a:ea typeface="ＭＳ 明朝" panose="02020609040205080304" pitchFamily="17" charset="-128"/>
          </a:endParaRPr>
        </a:p>
        <a:p>
          <a:pPr lvl="0"/>
          <a:r>
            <a:rPr kumimoji="1" lang="en-US" altLang="ja-JP" sz="1100" b="1">
              <a:solidFill>
                <a:srgbClr val="FF0000"/>
              </a:solidFill>
              <a:latin typeface="ＭＳ 明朝" panose="02020609040205080304" pitchFamily="17" charset="-128"/>
              <a:ea typeface="ＭＳ 明朝" panose="02020609040205080304" pitchFamily="17" charset="-128"/>
            </a:rPr>
            <a:t>※</a:t>
          </a:r>
          <a:r>
            <a:rPr kumimoji="1" lang="ja-JP" altLang="en-US" sz="1100" b="1">
              <a:solidFill>
                <a:srgbClr val="FF0000"/>
              </a:solidFill>
              <a:latin typeface="ＭＳ 明朝" panose="02020609040205080304" pitchFamily="17" charset="-128"/>
              <a:ea typeface="ＭＳ 明朝" panose="02020609040205080304" pitchFamily="17" charset="-128"/>
            </a:rPr>
            <a:t>　</a:t>
          </a:r>
          <a:r>
            <a:rPr kumimoji="1" lang="en-US" altLang="ja-JP" sz="1100" b="1">
              <a:solidFill>
                <a:srgbClr val="FF0000"/>
              </a:solidFill>
              <a:latin typeface="ＭＳ 明朝" panose="02020609040205080304" pitchFamily="17" charset="-128"/>
              <a:ea typeface="ＭＳ 明朝" panose="02020609040205080304" pitchFamily="17" charset="-128"/>
            </a:rPr>
            <a:t>Excel</a:t>
          </a:r>
          <a:r>
            <a:rPr kumimoji="1" lang="ja-JP" altLang="en-US" sz="1100" b="1">
              <a:solidFill>
                <a:srgbClr val="FF0000"/>
              </a:solidFill>
              <a:latin typeface="ＭＳ 明朝" panose="02020609040205080304" pitchFamily="17" charset="-128"/>
              <a:ea typeface="ＭＳ 明朝" panose="02020609040205080304" pitchFamily="17" charset="-128"/>
            </a:rPr>
            <a:t>ファイル名を事業所番号としてください。</a:t>
          </a:r>
          <a:r>
            <a:rPr kumimoji="1" lang="en-US" altLang="ja-JP" sz="1100" b="1">
              <a:solidFill>
                <a:srgbClr val="FF0000"/>
              </a:solidFill>
              <a:latin typeface="ＭＳ 明朝" panose="02020609040205080304" pitchFamily="17" charset="-128"/>
              <a:ea typeface="ＭＳ 明朝" panose="02020609040205080304" pitchFamily="17" charset="-128"/>
            </a:rPr>
            <a:t>【</a:t>
          </a:r>
          <a:r>
            <a:rPr kumimoji="1" lang="ja-JP" altLang="en-US" sz="1100" b="1">
              <a:solidFill>
                <a:srgbClr val="FF0000"/>
              </a:solidFill>
              <a:latin typeface="ＭＳ 明朝" panose="02020609040205080304" pitchFamily="17" charset="-128"/>
              <a:ea typeface="ＭＳ 明朝" panose="02020609040205080304" pitchFamily="17" charset="-128"/>
            </a:rPr>
            <a:t>例　</a:t>
          </a:r>
          <a:r>
            <a:rPr kumimoji="1" lang="en-US" altLang="ja-JP" sz="1100" b="1">
              <a:solidFill>
                <a:srgbClr val="FF0000"/>
              </a:solidFill>
              <a:latin typeface="ＭＳ 明朝" panose="02020609040205080304" pitchFamily="17" charset="-128"/>
              <a:ea typeface="ＭＳ 明朝" panose="02020609040205080304" pitchFamily="17" charset="-128"/>
            </a:rPr>
            <a:t>B0123456789.xlsx】</a:t>
          </a:r>
        </a:p>
        <a:p>
          <a:pPr lvl="0"/>
          <a:r>
            <a:rPr kumimoji="1" lang="en-US" altLang="ja-JP" sz="1100" b="1">
              <a:solidFill>
                <a:srgbClr val="FF0000"/>
              </a:solidFill>
              <a:latin typeface="ＭＳ 明朝" panose="02020609040205080304" pitchFamily="17" charset="-128"/>
              <a:ea typeface="ＭＳ 明朝" panose="02020609040205080304" pitchFamily="17" charset="-128"/>
            </a:rPr>
            <a:t>※</a:t>
          </a:r>
          <a:r>
            <a:rPr kumimoji="1" lang="ja-JP" altLang="en-US" sz="1100" b="1">
              <a:solidFill>
                <a:srgbClr val="FF0000"/>
              </a:solidFill>
              <a:latin typeface="ＭＳ 明朝" panose="02020609040205080304" pitchFamily="17" charset="-128"/>
              <a:ea typeface="ＭＳ 明朝" panose="02020609040205080304" pitchFamily="17" charset="-128"/>
            </a:rPr>
            <a:t>　提出する際は必ず</a:t>
          </a:r>
          <a:r>
            <a:rPr kumimoji="1" lang="en-US" altLang="ja-JP" sz="1100" b="1">
              <a:solidFill>
                <a:srgbClr val="FF0000"/>
              </a:solidFill>
              <a:latin typeface="ＭＳ 明朝" panose="02020609040205080304" pitchFamily="17" charset="-128"/>
              <a:ea typeface="ＭＳ 明朝" panose="02020609040205080304" pitchFamily="17" charset="-128"/>
            </a:rPr>
            <a:t>Excel</a:t>
          </a:r>
          <a:r>
            <a:rPr kumimoji="1" lang="ja-JP" altLang="en-US" sz="1100" b="1">
              <a:solidFill>
                <a:srgbClr val="FF0000"/>
              </a:solidFill>
              <a:latin typeface="ＭＳ 明朝" panose="02020609040205080304" pitchFamily="17" charset="-128"/>
              <a:ea typeface="ＭＳ 明朝" panose="02020609040205080304" pitchFamily="17" charset="-128"/>
            </a:rPr>
            <a:t>ファイル形式で御提出願います。</a:t>
          </a:r>
          <a:endParaRPr kumimoji="1" lang="en-US" altLang="ja-JP" sz="1100" b="1">
            <a:solidFill>
              <a:srgbClr val="FF0000"/>
            </a:solidFill>
            <a:latin typeface="ＭＳ 明朝" panose="02020609040205080304" pitchFamily="17" charset="-128"/>
            <a:ea typeface="ＭＳ 明朝" panose="02020609040205080304" pitchFamily="17" charset="-128"/>
          </a:endParaRPr>
        </a:p>
        <a:p>
          <a:endParaRPr kumimoji="1" lang="en-US" altLang="ja-JP" sz="1100" b="1">
            <a:solidFill>
              <a:srgbClr val="FF0000"/>
            </a:solidFill>
            <a:latin typeface="ＭＳ 明朝" panose="02020609040205080304" pitchFamily="17" charset="-128"/>
            <a:ea typeface="ＭＳ 明朝" panose="02020609040205080304" pitchFamily="17" charset="-128"/>
          </a:endParaRPr>
        </a:p>
        <a:p>
          <a:endParaRPr kumimoji="1" lang="ja-JP" altLang="en-US" sz="1100" b="1">
            <a:solidFill>
              <a:srgbClr val="FF0000"/>
            </a:solidFill>
            <a:latin typeface="ＭＳ 明朝" panose="02020609040205080304" pitchFamily="17" charset="-128"/>
            <a:ea typeface="ＭＳ 明朝" panose="02020609040205080304" pitchFamily="17" charset="-128"/>
          </a:endParaRPr>
        </a:p>
      </xdr:txBody>
    </xdr:sp>
    <xdr:clientData fPrintsWithSheet="0"/>
  </xdr:twoCellAnchor>
  <xdr:twoCellAnchor editAs="absolute">
    <xdr:from>
      <xdr:col>24</xdr:col>
      <xdr:colOff>369797</xdr:colOff>
      <xdr:row>32</xdr:row>
      <xdr:rowOff>257737</xdr:rowOff>
    </xdr:from>
    <xdr:to>
      <xdr:col>34</xdr:col>
      <xdr:colOff>78443</xdr:colOff>
      <xdr:row>34</xdr:row>
      <xdr:rowOff>11208</xdr:rowOff>
    </xdr:to>
    <xdr:sp macro="" textlink="">
      <xdr:nvSpPr>
        <xdr:cNvPr id="3" name="テキスト ボックス 2"/>
        <xdr:cNvSpPr txBox="1"/>
      </xdr:nvSpPr>
      <xdr:spPr>
        <a:xfrm>
          <a:off x="9793944" y="8494061"/>
          <a:ext cx="3720352" cy="2913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rgbClr val="FF0000"/>
              </a:solidFill>
              <a:latin typeface="ＭＳ 明朝" panose="02020609040205080304" pitchFamily="17" charset="-128"/>
              <a:ea typeface="ＭＳ 明朝" panose="02020609040205080304" pitchFamily="17" charset="-128"/>
            </a:rPr>
            <a:t>※</a:t>
          </a:r>
          <a:r>
            <a:rPr kumimoji="1" lang="ja-JP" altLang="en-US" sz="1100" b="1">
              <a:solidFill>
                <a:srgbClr val="FF0000"/>
              </a:solidFill>
              <a:latin typeface="ＭＳ 明朝" panose="02020609040205080304" pitchFamily="17" charset="-128"/>
              <a:ea typeface="ＭＳ 明朝" panose="02020609040205080304" pitchFamily="17" charset="-128"/>
            </a:rPr>
            <a:t>　収入の割合は概ねの割合でかまいません。</a:t>
          </a:r>
          <a:endParaRPr kumimoji="1" lang="en-US" altLang="ja-JP" sz="1100" b="1">
            <a:solidFill>
              <a:srgbClr val="FF0000"/>
            </a:solidFill>
            <a:latin typeface="ＭＳ 明朝" panose="02020609040205080304" pitchFamily="17" charset="-128"/>
            <a:ea typeface="ＭＳ 明朝" panose="02020609040205080304" pitchFamily="17" charset="-128"/>
          </a:endParaRPr>
        </a:p>
      </xdr:txBody>
    </xdr:sp>
    <xdr:clientData fPrintsWithSheet="0"/>
  </xdr:twoCellAnchor>
  <xdr:twoCellAnchor>
    <xdr:from>
      <xdr:col>30</xdr:col>
      <xdr:colOff>313766</xdr:colOff>
      <xdr:row>98</xdr:row>
      <xdr:rowOff>123263</xdr:rowOff>
    </xdr:from>
    <xdr:to>
      <xdr:col>44</xdr:col>
      <xdr:colOff>392206</xdr:colOff>
      <xdr:row>104</xdr:row>
      <xdr:rowOff>11205</xdr:rowOff>
    </xdr:to>
    <xdr:sp macro="" textlink="">
      <xdr:nvSpPr>
        <xdr:cNvPr id="4" name="角丸四角形 3"/>
        <xdr:cNvSpPr/>
      </xdr:nvSpPr>
      <xdr:spPr>
        <a:xfrm>
          <a:off x="12236825" y="26053675"/>
          <a:ext cx="5782234" cy="896471"/>
        </a:xfrm>
        <a:prstGeom prst="roundRect">
          <a:avLst/>
        </a:prstGeom>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ctr"/>
          <a:r>
            <a:rPr kumimoji="1" lang="ja-JP" altLang="en-US" sz="1200" b="1"/>
            <a:t>参考情報</a:t>
          </a:r>
          <a:endParaRPr kumimoji="1" lang="en-US" altLang="ja-JP" sz="1200" b="1"/>
        </a:p>
        <a:p>
          <a:pPr algn="l"/>
          <a:r>
            <a:rPr kumimoji="1" lang="ja-JP" altLang="en-US" sz="1200"/>
            <a:t>●宮城県最低賃金（</a:t>
          </a:r>
          <a:r>
            <a:rPr kumimoji="1" lang="en-US" altLang="ja-JP" sz="1200"/>
            <a:t>R5.10.1</a:t>
          </a:r>
          <a:r>
            <a:rPr kumimoji="1" lang="ja-JP" altLang="en-US" sz="1200"/>
            <a:t>時点）　　　　９２３円</a:t>
          </a:r>
        </a:p>
        <a:p>
          <a:pPr algn="l"/>
          <a:r>
            <a:rPr kumimoji="1" lang="ja-JP" altLang="en-US" sz="1200"/>
            <a:t>●宮城県Ｂ型平均工賃（Ｒ４年度）　　月額：１８，１６９円　　　時間額：２６２．６円　　　</a:t>
          </a:r>
          <a:endParaRPr kumimoji="1" lang="en-US" altLang="ja-JP" sz="1200"/>
        </a:p>
        <a:p>
          <a:pPr algn="l"/>
          <a:endParaRPr kumimoji="1" lang="en-US" altLang="ja-JP" sz="1200"/>
        </a:p>
        <a:p>
          <a:pPr algn="l"/>
          <a:endParaRPr kumimoji="1" lang="ja-JP" altLang="en-US" sz="1200"/>
        </a:p>
      </xdr:txBody>
    </xdr:sp>
    <xdr:clientData/>
  </xdr:twoCellAnchor>
  <xdr:twoCellAnchor editAs="absolute">
    <xdr:from>
      <xdr:col>2</xdr:col>
      <xdr:colOff>224119</xdr:colOff>
      <xdr:row>20</xdr:row>
      <xdr:rowOff>22410</xdr:rowOff>
    </xdr:from>
    <xdr:to>
      <xdr:col>13</xdr:col>
      <xdr:colOff>336177</xdr:colOff>
      <xdr:row>21</xdr:row>
      <xdr:rowOff>89646</xdr:rowOff>
    </xdr:to>
    <xdr:sp macro="" textlink="">
      <xdr:nvSpPr>
        <xdr:cNvPr id="6" name="テキスト ボックス 5"/>
        <xdr:cNvSpPr txBox="1"/>
      </xdr:nvSpPr>
      <xdr:spPr>
        <a:xfrm>
          <a:off x="694766" y="5165910"/>
          <a:ext cx="4908176" cy="2913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b="1">
              <a:solidFill>
                <a:srgbClr val="FF0000"/>
              </a:solidFill>
              <a:latin typeface="ＭＳ 明朝" panose="02020609040205080304" pitchFamily="17" charset="-128"/>
              <a:ea typeface="ＭＳ 明朝" panose="02020609040205080304" pitchFamily="17" charset="-128"/>
            </a:rPr>
            <a:t>※</a:t>
          </a:r>
          <a:r>
            <a:rPr kumimoji="1" lang="ja-JP" altLang="en-US" sz="1200" b="1">
              <a:solidFill>
                <a:srgbClr val="FF0000"/>
              </a:solidFill>
              <a:latin typeface="ＭＳ 明朝" panose="02020609040205080304" pitchFamily="17" charset="-128"/>
              <a:ea typeface="ＭＳ 明朝" panose="02020609040205080304" pitchFamily="17" charset="-128"/>
            </a:rPr>
            <a:t>　実施人数は主に実施している支援内容別に記載願います。</a:t>
          </a:r>
          <a:endParaRPr kumimoji="1" lang="en-US" altLang="ja-JP" sz="1200" b="1">
            <a:solidFill>
              <a:srgbClr val="FF0000"/>
            </a:solidFill>
            <a:latin typeface="ＭＳ 明朝" panose="02020609040205080304" pitchFamily="17" charset="-128"/>
            <a:ea typeface="ＭＳ 明朝" panose="02020609040205080304" pitchFamily="17" charset="-128"/>
          </a:endParaRPr>
        </a:p>
        <a:p>
          <a:endParaRPr kumimoji="1" lang="en-US" altLang="ja-JP" sz="1200" b="1">
            <a:solidFill>
              <a:srgbClr val="FF0000"/>
            </a:solidFill>
            <a:latin typeface="ＭＳ 明朝" panose="02020609040205080304" pitchFamily="17" charset="-128"/>
            <a:ea typeface="ＭＳ 明朝" panose="02020609040205080304" pitchFamily="17" charset="-128"/>
          </a:endParaRP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editAs="absolute">
    <xdr:from>
      <xdr:col>1</xdr:col>
      <xdr:colOff>291352</xdr:colOff>
      <xdr:row>0</xdr:row>
      <xdr:rowOff>156883</xdr:rowOff>
    </xdr:from>
    <xdr:to>
      <xdr:col>15</xdr:col>
      <xdr:colOff>0</xdr:colOff>
      <xdr:row>2</xdr:row>
      <xdr:rowOff>145677</xdr:rowOff>
    </xdr:to>
    <xdr:sp macro="" textlink="">
      <xdr:nvSpPr>
        <xdr:cNvPr id="2" name="テキスト ボックス 1"/>
        <xdr:cNvSpPr txBox="1"/>
      </xdr:nvSpPr>
      <xdr:spPr>
        <a:xfrm>
          <a:off x="336176" y="156883"/>
          <a:ext cx="5311589" cy="7059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36000" bIns="0" rtlCol="0" anchor="t"/>
        <a:lstStyle/>
        <a:p>
          <a:pPr lvl="0"/>
          <a:r>
            <a:rPr kumimoji="1" lang="en-US" altLang="ja-JP" sz="1100" b="1">
              <a:solidFill>
                <a:srgbClr val="FF0000"/>
              </a:solidFill>
              <a:latin typeface="ＭＳ 明朝" panose="02020609040205080304" pitchFamily="17" charset="-128"/>
              <a:ea typeface="ＭＳ 明朝" panose="02020609040205080304" pitchFamily="17" charset="-128"/>
            </a:rPr>
            <a:t>※</a:t>
          </a:r>
          <a:r>
            <a:rPr kumimoji="1" lang="ja-JP" altLang="en-US" sz="1100" b="1">
              <a:solidFill>
                <a:srgbClr val="FF0000"/>
              </a:solidFill>
              <a:latin typeface="ＭＳ 明朝" panose="02020609040205080304" pitchFamily="17" charset="-128"/>
              <a:ea typeface="ＭＳ 明朝" panose="02020609040205080304" pitchFamily="17" charset="-128"/>
            </a:rPr>
            <a:t>　</a:t>
          </a:r>
          <a:r>
            <a:rPr kumimoji="1" lang="ja-JP" altLang="en-US" sz="1200" b="1">
              <a:solidFill>
                <a:srgbClr val="FF0000"/>
              </a:solidFill>
              <a:latin typeface="ＭＳ 明朝" panose="02020609040205080304" pitchFamily="17" charset="-128"/>
              <a:ea typeface="ＭＳ 明朝" panose="02020609040205080304" pitchFamily="17" charset="-128"/>
            </a:rPr>
            <a:t>事業所番号は</a:t>
          </a:r>
          <a:r>
            <a:rPr kumimoji="1" lang="ja-JP" altLang="en-US" sz="1200" b="1" u="sng">
              <a:solidFill>
                <a:srgbClr val="FF0000"/>
              </a:solidFill>
              <a:latin typeface="ＭＳ 明朝" panose="02020609040205080304" pitchFamily="17" charset="-128"/>
              <a:ea typeface="ＭＳ 明朝" panose="02020609040205080304" pitchFamily="17" charset="-128"/>
            </a:rPr>
            <a:t>半角</a:t>
          </a:r>
          <a:r>
            <a:rPr kumimoji="1" lang="en-US" altLang="ja-JP" sz="1200" b="1" u="sng">
              <a:solidFill>
                <a:srgbClr val="FF0000"/>
              </a:solidFill>
              <a:latin typeface="ＭＳ 明朝" panose="02020609040205080304" pitchFamily="17" charset="-128"/>
              <a:ea typeface="ＭＳ 明朝" panose="02020609040205080304" pitchFamily="17" charset="-128"/>
            </a:rPr>
            <a:t>10</a:t>
          </a:r>
          <a:r>
            <a:rPr kumimoji="1" lang="ja-JP" altLang="en-US" sz="1200" b="1" u="sng">
              <a:solidFill>
                <a:srgbClr val="FF0000"/>
              </a:solidFill>
              <a:latin typeface="ＭＳ 明朝" panose="02020609040205080304" pitchFamily="17" charset="-128"/>
              <a:ea typeface="ＭＳ 明朝" panose="02020609040205080304" pitchFamily="17" charset="-128"/>
            </a:rPr>
            <a:t>桁</a:t>
          </a:r>
          <a:r>
            <a:rPr kumimoji="1" lang="ja-JP" altLang="en-US" sz="1200" b="1">
              <a:solidFill>
                <a:srgbClr val="FF0000"/>
              </a:solidFill>
              <a:latin typeface="ＭＳ 明朝" panose="02020609040205080304" pitchFamily="17" charset="-128"/>
              <a:ea typeface="ＭＳ 明朝" panose="02020609040205080304" pitchFamily="17" charset="-128"/>
            </a:rPr>
            <a:t>で記入してください</a:t>
          </a:r>
          <a:r>
            <a:rPr kumimoji="1" lang="ja-JP" altLang="en-US" sz="1100" b="1">
              <a:solidFill>
                <a:srgbClr val="FF0000"/>
              </a:solidFill>
              <a:latin typeface="ＭＳ 明朝" panose="02020609040205080304" pitchFamily="17" charset="-128"/>
              <a:ea typeface="ＭＳ 明朝" panose="02020609040205080304" pitchFamily="17" charset="-128"/>
            </a:rPr>
            <a:t>。</a:t>
          </a:r>
          <a:endParaRPr kumimoji="1" lang="en-US" altLang="ja-JP" sz="1100" b="1">
            <a:solidFill>
              <a:srgbClr val="FF0000"/>
            </a:solidFill>
            <a:latin typeface="ＭＳ 明朝" panose="02020609040205080304" pitchFamily="17" charset="-128"/>
            <a:ea typeface="ＭＳ 明朝" panose="02020609040205080304" pitchFamily="17" charset="-128"/>
          </a:endParaRPr>
        </a:p>
        <a:p>
          <a:pPr lvl="0"/>
          <a:r>
            <a:rPr kumimoji="1" lang="en-US" altLang="ja-JP" sz="1100" b="1">
              <a:solidFill>
                <a:srgbClr val="FF0000"/>
              </a:solidFill>
              <a:latin typeface="ＭＳ 明朝" panose="02020609040205080304" pitchFamily="17" charset="-128"/>
              <a:ea typeface="ＭＳ 明朝" panose="02020609040205080304" pitchFamily="17" charset="-128"/>
            </a:rPr>
            <a:t>※</a:t>
          </a:r>
          <a:r>
            <a:rPr kumimoji="1" lang="ja-JP" altLang="en-US" sz="1100" b="1">
              <a:solidFill>
                <a:srgbClr val="FF0000"/>
              </a:solidFill>
              <a:latin typeface="ＭＳ 明朝" panose="02020609040205080304" pitchFamily="17" charset="-128"/>
              <a:ea typeface="ＭＳ 明朝" panose="02020609040205080304" pitchFamily="17" charset="-128"/>
            </a:rPr>
            <a:t>　</a:t>
          </a:r>
          <a:r>
            <a:rPr kumimoji="1" lang="en-US" altLang="ja-JP" sz="1100" b="1">
              <a:solidFill>
                <a:srgbClr val="FF0000"/>
              </a:solidFill>
              <a:latin typeface="ＭＳ 明朝" panose="02020609040205080304" pitchFamily="17" charset="-128"/>
              <a:ea typeface="ＭＳ 明朝" panose="02020609040205080304" pitchFamily="17" charset="-128"/>
            </a:rPr>
            <a:t>Excel</a:t>
          </a:r>
          <a:r>
            <a:rPr kumimoji="1" lang="ja-JP" altLang="en-US" sz="1100" b="1">
              <a:solidFill>
                <a:srgbClr val="FF0000"/>
              </a:solidFill>
              <a:latin typeface="ＭＳ 明朝" panose="02020609040205080304" pitchFamily="17" charset="-128"/>
              <a:ea typeface="ＭＳ 明朝" panose="02020609040205080304" pitchFamily="17" charset="-128"/>
            </a:rPr>
            <a:t>ファイル名を事業所番号としてください。</a:t>
          </a:r>
          <a:r>
            <a:rPr kumimoji="1" lang="en-US" altLang="ja-JP" sz="1100" b="1">
              <a:solidFill>
                <a:srgbClr val="FF0000"/>
              </a:solidFill>
              <a:latin typeface="ＭＳ 明朝" panose="02020609040205080304" pitchFamily="17" charset="-128"/>
              <a:ea typeface="ＭＳ 明朝" panose="02020609040205080304" pitchFamily="17" charset="-128"/>
            </a:rPr>
            <a:t>【</a:t>
          </a:r>
          <a:r>
            <a:rPr kumimoji="1" lang="ja-JP" altLang="en-US" sz="1100" b="1">
              <a:solidFill>
                <a:srgbClr val="FF0000"/>
              </a:solidFill>
              <a:latin typeface="ＭＳ 明朝" panose="02020609040205080304" pitchFamily="17" charset="-128"/>
              <a:ea typeface="ＭＳ 明朝" panose="02020609040205080304" pitchFamily="17" charset="-128"/>
            </a:rPr>
            <a:t>例　</a:t>
          </a:r>
          <a:r>
            <a:rPr kumimoji="1" lang="en-US" altLang="ja-JP" sz="1100" b="1">
              <a:solidFill>
                <a:srgbClr val="FF0000"/>
              </a:solidFill>
              <a:latin typeface="ＭＳ 明朝" panose="02020609040205080304" pitchFamily="17" charset="-128"/>
              <a:ea typeface="ＭＳ 明朝" panose="02020609040205080304" pitchFamily="17" charset="-128"/>
            </a:rPr>
            <a:t>B0123456789.xlsx】</a:t>
          </a:r>
        </a:p>
        <a:p>
          <a:pPr lvl="0"/>
          <a:r>
            <a:rPr kumimoji="1" lang="en-US" altLang="ja-JP" sz="1100" b="1">
              <a:solidFill>
                <a:srgbClr val="FF0000"/>
              </a:solidFill>
              <a:latin typeface="ＭＳ 明朝" panose="02020609040205080304" pitchFamily="17" charset="-128"/>
              <a:ea typeface="ＭＳ 明朝" panose="02020609040205080304" pitchFamily="17" charset="-128"/>
            </a:rPr>
            <a:t>※</a:t>
          </a:r>
          <a:r>
            <a:rPr kumimoji="1" lang="ja-JP" altLang="en-US" sz="1100" b="1">
              <a:solidFill>
                <a:srgbClr val="FF0000"/>
              </a:solidFill>
              <a:latin typeface="ＭＳ 明朝" panose="02020609040205080304" pitchFamily="17" charset="-128"/>
              <a:ea typeface="ＭＳ 明朝" panose="02020609040205080304" pitchFamily="17" charset="-128"/>
            </a:rPr>
            <a:t>　提出する際は必ず</a:t>
          </a:r>
          <a:r>
            <a:rPr kumimoji="1" lang="en-US" altLang="ja-JP" sz="1100" b="1">
              <a:solidFill>
                <a:srgbClr val="FF0000"/>
              </a:solidFill>
              <a:latin typeface="ＭＳ 明朝" panose="02020609040205080304" pitchFamily="17" charset="-128"/>
              <a:ea typeface="ＭＳ 明朝" panose="02020609040205080304" pitchFamily="17" charset="-128"/>
            </a:rPr>
            <a:t>Excel</a:t>
          </a:r>
          <a:r>
            <a:rPr kumimoji="1" lang="ja-JP" altLang="en-US" sz="1100" b="1">
              <a:solidFill>
                <a:srgbClr val="FF0000"/>
              </a:solidFill>
              <a:latin typeface="ＭＳ 明朝" panose="02020609040205080304" pitchFamily="17" charset="-128"/>
              <a:ea typeface="ＭＳ 明朝" panose="02020609040205080304" pitchFamily="17" charset="-128"/>
            </a:rPr>
            <a:t>ファイル形式で御提出願います。</a:t>
          </a:r>
          <a:endParaRPr kumimoji="1" lang="en-US" altLang="ja-JP" sz="1100" b="1">
            <a:solidFill>
              <a:srgbClr val="FF0000"/>
            </a:solidFill>
            <a:latin typeface="ＭＳ 明朝" panose="02020609040205080304" pitchFamily="17" charset="-128"/>
            <a:ea typeface="ＭＳ 明朝" panose="02020609040205080304" pitchFamily="17" charset="-128"/>
          </a:endParaRPr>
        </a:p>
        <a:p>
          <a:endParaRPr kumimoji="1" lang="en-US" altLang="ja-JP" sz="1100" b="1">
            <a:solidFill>
              <a:srgbClr val="FF0000"/>
            </a:solidFill>
            <a:latin typeface="ＭＳ 明朝" panose="02020609040205080304" pitchFamily="17" charset="-128"/>
            <a:ea typeface="ＭＳ 明朝" panose="02020609040205080304" pitchFamily="17" charset="-128"/>
          </a:endParaRPr>
        </a:p>
        <a:p>
          <a:endParaRPr kumimoji="1" lang="ja-JP" altLang="en-US" sz="1100" b="1">
            <a:solidFill>
              <a:srgbClr val="FF0000"/>
            </a:solidFill>
            <a:latin typeface="ＭＳ 明朝" panose="02020609040205080304" pitchFamily="17" charset="-128"/>
            <a:ea typeface="ＭＳ 明朝" panose="02020609040205080304" pitchFamily="17" charset="-128"/>
          </a:endParaRPr>
        </a:p>
      </xdr:txBody>
    </xdr:sp>
    <xdr:clientData fPrintsWithSheet="0"/>
  </xdr:twoCellAnchor>
  <xdr:twoCellAnchor editAs="absolute">
    <xdr:from>
      <xdr:col>25</xdr:col>
      <xdr:colOff>201708</xdr:colOff>
      <xdr:row>31</xdr:row>
      <xdr:rowOff>246529</xdr:rowOff>
    </xdr:from>
    <xdr:to>
      <xdr:col>35</xdr:col>
      <xdr:colOff>22413</xdr:colOff>
      <xdr:row>33</xdr:row>
      <xdr:rowOff>1</xdr:rowOff>
    </xdr:to>
    <xdr:sp macro="" textlink="">
      <xdr:nvSpPr>
        <xdr:cNvPr id="3" name="テキスト ボックス 2"/>
        <xdr:cNvSpPr txBox="1"/>
      </xdr:nvSpPr>
      <xdr:spPr>
        <a:xfrm>
          <a:off x="9771532" y="8662147"/>
          <a:ext cx="3720352" cy="2913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rgbClr val="FF0000"/>
              </a:solidFill>
              <a:latin typeface="ＭＳ 明朝" panose="02020609040205080304" pitchFamily="17" charset="-128"/>
              <a:ea typeface="ＭＳ 明朝" panose="02020609040205080304" pitchFamily="17" charset="-128"/>
            </a:rPr>
            <a:t>※</a:t>
          </a:r>
          <a:r>
            <a:rPr kumimoji="1" lang="ja-JP" altLang="en-US" sz="1100" b="1">
              <a:solidFill>
                <a:srgbClr val="FF0000"/>
              </a:solidFill>
              <a:latin typeface="ＭＳ 明朝" panose="02020609040205080304" pitchFamily="17" charset="-128"/>
              <a:ea typeface="ＭＳ 明朝" panose="02020609040205080304" pitchFamily="17" charset="-128"/>
            </a:rPr>
            <a:t>　収入の割合は概ねの割合でかまいません。</a:t>
          </a:r>
          <a:endParaRPr kumimoji="1" lang="en-US" altLang="ja-JP" sz="1100" b="1">
            <a:solidFill>
              <a:srgbClr val="FF0000"/>
            </a:solidFill>
            <a:latin typeface="ＭＳ 明朝" panose="02020609040205080304" pitchFamily="17" charset="-128"/>
            <a:ea typeface="ＭＳ 明朝" panose="02020609040205080304" pitchFamily="17" charset="-128"/>
          </a:endParaRPr>
        </a:p>
      </xdr:txBody>
    </xdr:sp>
    <xdr:clientData fPrintsWithSheet="0"/>
  </xdr:twoCellAnchor>
  <xdr:twoCellAnchor>
    <xdr:from>
      <xdr:col>10</xdr:col>
      <xdr:colOff>44824</xdr:colOff>
      <xdr:row>4</xdr:row>
      <xdr:rowOff>257735</xdr:rowOff>
    </xdr:from>
    <xdr:to>
      <xdr:col>14</xdr:col>
      <xdr:colOff>168087</xdr:colOff>
      <xdr:row>7</xdr:row>
      <xdr:rowOff>156882</xdr:rowOff>
    </xdr:to>
    <xdr:sp macro="" textlink="">
      <xdr:nvSpPr>
        <xdr:cNvPr id="4" name="AutoShape 4"/>
        <xdr:cNvSpPr>
          <a:spLocks noChangeArrowheads="1"/>
        </xdr:cNvSpPr>
      </xdr:nvSpPr>
      <xdr:spPr bwMode="auto">
        <a:xfrm>
          <a:off x="4303059" y="1512794"/>
          <a:ext cx="1624852" cy="705970"/>
        </a:xfrm>
        <a:prstGeom prst="wedgeRectCallout">
          <a:avLst>
            <a:gd name="adj1" fmla="val -87521"/>
            <a:gd name="adj2" fmla="val -6083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upright="1"/>
        <a:lstStyle/>
        <a:p>
          <a:pPr algn="l" rtl="0">
            <a:lnSpc>
              <a:spcPts val="1300"/>
            </a:lnSpc>
            <a:defRPr sz="1000"/>
          </a:pPr>
          <a:r>
            <a:rPr lang="ja-JP" altLang="en-US" sz="1200" b="0" i="0" u="none" strike="noStrike" baseline="0">
              <a:solidFill>
                <a:srgbClr val="FF0000"/>
              </a:solidFill>
              <a:latin typeface="ＭＳ Ｐゴシック"/>
              <a:ea typeface="ＭＳ Ｐゴシック"/>
            </a:rPr>
            <a:t>国税庁法人番号情報サイトより確認可能です。</a:t>
          </a:r>
          <a:endParaRPr lang="en-US" altLang="ja-JP" sz="1200" b="0" i="0" u="none" strike="noStrike" baseline="0">
            <a:solidFill>
              <a:srgbClr val="FF0000"/>
            </a:solidFill>
            <a:latin typeface="ＭＳ Ｐゴシック"/>
            <a:ea typeface="ＭＳ Ｐゴシック"/>
          </a:endParaRPr>
        </a:p>
      </xdr:txBody>
    </xdr:sp>
    <xdr:clientData/>
  </xdr:twoCellAnchor>
  <xdr:oneCellAnchor>
    <xdr:from>
      <xdr:col>34</xdr:col>
      <xdr:colOff>33617</xdr:colOff>
      <xdr:row>0</xdr:row>
      <xdr:rowOff>67235</xdr:rowOff>
    </xdr:from>
    <xdr:ext cx="2995295" cy="759182"/>
    <xdr:sp macro="" textlink="">
      <xdr:nvSpPr>
        <xdr:cNvPr id="5" name="正方形/長方形 4"/>
        <xdr:cNvSpPr/>
      </xdr:nvSpPr>
      <xdr:spPr>
        <a:xfrm>
          <a:off x="13570323" y="67235"/>
          <a:ext cx="2995295" cy="759182"/>
        </a:xfrm>
        <a:prstGeom prst="rect">
          <a:avLst/>
        </a:prstGeom>
        <a:ln w="57150">
          <a:headEnd type="none" w="med" len="med"/>
          <a:tailEnd type="none" w="med" len="med"/>
        </a:ln>
      </xdr:spPr>
      <xdr:style>
        <a:lnRef idx="2">
          <a:schemeClr val="accent5"/>
        </a:lnRef>
        <a:fillRef idx="1">
          <a:schemeClr val="lt1"/>
        </a:fillRef>
        <a:effectRef idx="0">
          <a:schemeClr val="accent5"/>
        </a:effectRef>
        <a:fontRef idx="minor">
          <a:schemeClr val="dk1"/>
        </a:fontRef>
      </xdr:style>
      <xdr:txBody>
        <a:bodyPr wrap="square" lIns="91440" tIns="45720" rIns="91440" bIns="45720">
          <a:spAutoFit/>
        </a:bodyPr>
        <a:lstStyle/>
        <a:p>
          <a:pPr algn="ctr"/>
          <a:r>
            <a:rPr lang="ja-JP" altLang="en-US" sz="4000" b="0" cap="none" spc="0">
              <a:ln w="0"/>
              <a:solidFill>
                <a:schemeClr val="accent1"/>
              </a:solidFill>
              <a:effectLst>
                <a:outerShdw blurRad="38100" dist="25400" dir="5400000" algn="ctr" rotWithShape="0">
                  <a:srgbClr val="6E747A">
                    <a:alpha val="43000"/>
                  </a:srgbClr>
                </a:outerShdw>
              </a:effectLst>
            </a:rPr>
            <a:t>記載例</a:t>
          </a:r>
        </a:p>
      </xdr:txBody>
    </xdr:sp>
    <xdr:clientData/>
  </xdr:oneCellAnchor>
  <xdr:twoCellAnchor>
    <xdr:from>
      <xdr:col>8</xdr:col>
      <xdr:colOff>336177</xdr:colOff>
      <xdr:row>75</xdr:row>
      <xdr:rowOff>246528</xdr:rowOff>
    </xdr:from>
    <xdr:to>
      <xdr:col>13</xdr:col>
      <xdr:colOff>212914</xdr:colOff>
      <xdr:row>79</xdr:row>
      <xdr:rowOff>190498</xdr:rowOff>
    </xdr:to>
    <xdr:sp macro="" textlink="">
      <xdr:nvSpPr>
        <xdr:cNvPr id="7" name="AutoShape 4"/>
        <xdr:cNvSpPr>
          <a:spLocks noChangeArrowheads="1"/>
        </xdr:cNvSpPr>
      </xdr:nvSpPr>
      <xdr:spPr bwMode="auto">
        <a:xfrm>
          <a:off x="3742765" y="19554263"/>
          <a:ext cx="1837767" cy="1019735"/>
        </a:xfrm>
        <a:prstGeom prst="wedgeRectCallout">
          <a:avLst>
            <a:gd name="adj1" fmla="val -7255"/>
            <a:gd name="adj2" fmla="val -32301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upright="1"/>
        <a:lstStyle/>
        <a:p>
          <a:pPr algn="l" rtl="0">
            <a:lnSpc>
              <a:spcPts val="1100"/>
            </a:lnSpc>
            <a:defRPr sz="1000"/>
          </a:pPr>
          <a:r>
            <a:rPr lang="ja-JP" altLang="en-US" sz="1200" b="1" i="0" u="none" strike="noStrike" baseline="0">
              <a:solidFill>
                <a:srgbClr val="FF0000"/>
              </a:solidFill>
              <a:latin typeface="ＭＳ Ｐゴシック"/>
              <a:ea typeface="ＭＳ Ｐゴシック"/>
            </a:rPr>
            <a:t>月給、時給、日給に関わらず、、「その月の就労日数」を</a:t>
          </a:r>
          <a:r>
            <a:rPr lang="ja-JP" altLang="en-US" sz="1200" b="1" i="0" u="sng" strike="noStrike" baseline="0">
              <a:solidFill>
                <a:srgbClr val="FF0000"/>
              </a:solidFill>
              <a:latin typeface="ＭＳ Ｐゴシック"/>
              <a:ea typeface="ＭＳ Ｐゴシック"/>
            </a:rPr>
            <a:t>必ず記入。</a:t>
          </a:r>
          <a:endParaRPr lang="en-US" altLang="ja-JP" sz="1200" b="1" i="0" u="sng" strike="noStrike" baseline="0">
            <a:solidFill>
              <a:srgbClr val="FF0000"/>
            </a:solidFill>
            <a:latin typeface="ＭＳ Ｐゴシック"/>
            <a:ea typeface="ＭＳ Ｐゴシック"/>
          </a:endParaRPr>
        </a:p>
      </xdr:txBody>
    </xdr:sp>
    <xdr:clientData/>
  </xdr:twoCellAnchor>
  <xdr:twoCellAnchor>
    <xdr:from>
      <xdr:col>16</xdr:col>
      <xdr:colOff>123262</xdr:colOff>
      <xdr:row>76</xdr:row>
      <xdr:rowOff>44824</xdr:rowOff>
    </xdr:from>
    <xdr:to>
      <xdr:col>21</xdr:col>
      <xdr:colOff>257734</xdr:colOff>
      <xdr:row>79</xdr:row>
      <xdr:rowOff>268940</xdr:rowOff>
    </xdr:to>
    <xdr:sp macro="" textlink="">
      <xdr:nvSpPr>
        <xdr:cNvPr id="8" name="AutoShape 3"/>
        <xdr:cNvSpPr>
          <a:spLocks noChangeArrowheads="1"/>
        </xdr:cNvSpPr>
      </xdr:nvSpPr>
      <xdr:spPr bwMode="auto">
        <a:xfrm>
          <a:off x="6645086" y="19621500"/>
          <a:ext cx="1983442" cy="1030940"/>
        </a:xfrm>
        <a:prstGeom prst="wedgeRectCallout">
          <a:avLst>
            <a:gd name="adj1" fmla="val -27083"/>
            <a:gd name="adj2" fmla="val -309089"/>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upright="1"/>
        <a:lstStyle/>
        <a:p>
          <a:pPr algn="l" rtl="0">
            <a:lnSpc>
              <a:spcPts val="1300"/>
            </a:lnSpc>
            <a:defRPr sz="1000"/>
          </a:pPr>
          <a:r>
            <a:rPr lang="ja-JP" altLang="en-US" sz="1200" b="1" i="0" u="none" strike="noStrike" baseline="0">
              <a:solidFill>
                <a:srgbClr val="FF0000"/>
              </a:solidFill>
              <a:latin typeface="ＭＳ Ｐゴシック"/>
              <a:ea typeface="ＭＳ Ｐゴシック"/>
            </a:rPr>
            <a:t>月給、時給、日給に関わらず、「その月の労働時間数」を</a:t>
          </a:r>
          <a:r>
            <a:rPr lang="ja-JP" altLang="en-US" sz="1200" b="1" i="0" u="sng" strike="noStrike" baseline="0">
              <a:solidFill>
                <a:srgbClr val="FF0000"/>
              </a:solidFill>
              <a:latin typeface="ＭＳ Ｐゴシック"/>
              <a:ea typeface="ＭＳ Ｐゴシック"/>
            </a:rPr>
            <a:t>必ず記入。</a:t>
          </a:r>
        </a:p>
      </xdr:txBody>
    </xdr:sp>
    <xdr:clientData/>
  </xdr:twoCellAnchor>
  <xdr:twoCellAnchor>
    <xdr:from>
      <xdr:col>24</xdr:col>
      <xdr:colOff>179293</xdr:colOff>
      <xdr:row>74</xdr:row>
      <xdr:rowOff>179295</xdr:rowOff>
    </xdr:from>
    <xdr:to>
      <xdr:col>29</xdr:col>
      <xdr:colOff>201705</xdr:colOff>
      <xdr:row>78</xdr:row>
      <xdr:rowOff>123266</xdr:rowOff>
    </xdr:to>
    <xdr:sp macro="" textlink="">
      <xdr:nvSpPr>
        <xdr:cNvPr id="9" name="AutoShape 3"/>
        <xdr:cNvSpPr>
          <a:spLocks noChangeArrowheads="1"/>
        </xdr:cNvSpPr>
      </xdr:nvSpPr>
      <xdr:spPr bwMode="auto">
        <a:xfrm>
          <a:off x="9289675" y="20024913"/>
          <a:ext cx="2073089" cy="1019735"/>
        </a:xfrm>
        <a:prstGeom prst="wedgeRectCallout">
          <a:avLst>
            <a:gd name="adj1" fmla="val 61312"/>
            <a:gd name="adj2" fmla="val -163241"/>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upright="1"/>
        <a:lstStyle/>
        <a:p>
          <a:pPr algn="l" rtl="0">
            <a:lnSpc>
              <a:spcPts val="1300"/>
            </a:lnSpc>
            <a:defRPr sz="1000"/>
          </a:pPr>
          <a:r>
            <a:rPr lang="ja-JP" altLang="en-US" sz="1200" b="1" i="0" u="none" strike="noStrike" baseline="0">
              <a:solidFill>
                <a:srgbClr val="FF0000"/>
              </a:solidFill>
              <a:latin typeface="ＭＳ Ｐゴシック"/>
              <a:ea typeface="ＭＳ Ｐゴシック"/>
            </a:rPr>
            <a:t>月給、時給、日給に関わらず、「その月に支払った工賃額」を</a:t>
          </a:r>
          <a:r>
            <a:rPr lang="ja-JP" altLang="en-US" sz="1200" b="1" i="0" u="sng" strike="noStrike" baseline="0">
              <a:solidFill>
                <a:srgbClr val="FF0000"/>
              </a:solidFill>
              <a:latin typeface="ＭＳ Ｐゴシック"/>
              <a:ea typeface="ＭＳ Ｐゴシック"/>
            </a:rPr>
            <a:t>必ず記入。</a:t>
          </a:r>
        </a:p>
      </xdr:txBody>
    </xdr:sp>
    <xdr:clientData/>
  </xdr:twoCellAnchor>
  <xdr:twoCellAnchor>
    <xdr:from>
      <xdr:col>34</xdr:col>
      <xdr:colOff>89646</xdr:colOff>
      <xdr:row>74</xdr:row>
      <xdr:rowOff>44823</xdr:rowOff>
    </xdr:from>
    <xdr:to>
      <xdr:col>39</xdr:col>
      <xdr:colOff>67235</xdr:colOff>
      <xdr:row>78</xdr:row>
      <xdr:rowOff>11206</xdr:rowOff>
    </xdr:to>
    <xdr:sp macro="" textlink="">
      <xdr:nvSpPr>
        <xdr:cNvPr id="10" name="AutoShape 10"/>
        <xdr:cNvSpPr>
          <a:spLocks noChangeArrowheads="1"/>
        </xdr:cNvSpPr>
      </xdr:nvSpPr>
      <xdr:spPr bwMode="auto">
        <a:xfrm>
          <a:off x="13211734" y="19890441"/>
          <a:ext cx="1826560" cy="1042147"/>
        </a:xfrm>
        <a:prstGeom prst="wedgeRectCallout">
          <a:avLst>
            <a:gd name="adj1" fmla="val 73521"/>
            <a:gd name="adj2" fmla="val -184629"/>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upright="1"/>
        <a:lstStyle/>
        <a:p>
          <a:pPr algn="l" rtl="0">
            <a:lnSpc>
              <a:spcPts val="1300"/>
            </a:lnSpc>
            <a:defRPr sz="1000"/>
          </a:pPr>
          <a:r>
            <a:rPr lang="ja-JP" altLang="en-US" sz="1200" b="1" i="0" u="none" strike="noStrike" baseline="0">
              <a:solidFill>
                <a:srgbClr val="FF0000"/>
              </a:solidFill>
              <a:latin typeface="ＭＳ Ｐゴシック"/>
              <a:ea typeface="ＭＳ Ｐゴシック"/>
            </a:rPr>
            <a:t>一時金、年度末の調整額等、臨時に支払ったものを記入。</a:t>
          </a:r>
        </a:p>
      </xdr:txBody>
    </xdr:sp>
    <xdr:clientData/>
  </xdr:twoCellAnchor>
  <xdr:twoCellAnchor editAs="absolute">
    <xdr:from>
      <xdr:col>2</xdr:col>
      <xdr:colOff>425824</xdr:colOff>
      <xdr:row>19</xdr:row>
      <xdr:rowOff>22411</xdr:rowOff>
    </xdr:from>
    <xdr:to>
      <xdr:col>15</xdr:col>
      <xdr:colOff>156882</xdr:colOff>
      <xdr:row>20</xdr:row>
      <xdr:rowOff>44824</xdr:rowOff>
    </xdr:to>
    <xdr:sp macro="" textlink="">
      <xdr:nvSpPr>
        <xdr:cNvPr id="12" name="テキスト ボックス 11"/>
        <xdr:cNvSpPr txBox="1"/>
      </xdr:nvSpPr>
      <xdr:spPr>
        <a:xfrm>
          <a:off x="896471" y="5210735"/>
          <a:ext cx="4908176" cy="2913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b="1">
              <a:solidFill>
                <a:srgbClr val="FF0000"/>
              </a:solidFill>
              <a:latin typeface="ＭＳ 明朝" panose="02020609040205080304" pitchFamily="17" charset="-128"/>
              <a:ea typeface="ＭＳ 明朝" panose="02020609040205080304" pitchFamily="17" charset="-128"/>
            </a:rPr>
            <a:t>※</a:t>
          </a:r>
          <a:r>
            <a:rPr kumimoji="1" lang="ja-JP" altLang="en-US" sz="1200" b="1">
              <a:solidFill>
                <a:srgbClr val="FF0000"/>
              </a:solidFill>
              <a:latin typeface="ＭＳ 明朝" panose="02020609040205080304" pitchFamily="17" charset="-128"/>
              <a:ea typeface="ＭＳ 明朝" panose="02020609040205080304" pitchFamily="17" charset="-128"/>
            </a:rPr>
            <a:t>　実施人数は主に実施している支援内容別に記載願います。</a:t>
          </a:r>
          <a:endParaRPr kumimoji="1" lang="en-US" altLang="ja-JP" sz="1200" b="1">
            <a:solidFill>
              <a:srgbClr val="FF0000"/>
            </a:solidFill>
            <a:latin typeface="ＭＳ 明朝" panose="02020609040205080304" pitchFamily="17" charset="-128"/>
            <a:ea typeface="ＭＳ 明朝" panose="02020609040205080304" pitchFamily="17" charset="-128"/>
          </a:endParaRPr>
        </a:p>
        <a:p>
          <a:endParaRPr kumimoji="1" lang="en-US" altLang="ja-JP" sz="1200" b="1">
            <a:solidFill>
              <a:srgbClr val="FF0000"/>
            </a:solidFill>
            <a:latin typeface="ＭＳ 明朝" panose="02020609040205080304" pitchFamily="17" charset="-128"/>
            <a:ea typeface="ＭＳ 明朝" panose="02020609040205080304" pitchFamily="17" charset="-128"/>
          </a:endParaRPr>
        </a:p>
      </xdr:txBody>
    </xdr:sp>
    <xdr:clientData fPrintsWithSheet="0"/>
  </xdr:twoCellAnchor>
  <xdr:twoCellAnchor>
    <xdr:from>
      <xdr:col>30</xdr:col>
      <xdr:colOff>347383</xdr:colOff>
      <xdr:row>97</xdr:row>
      <xdr:rowOff>44823</xdr:rowOff>
    </xdr:from>
    <xdr:to>
      <xdr:col>44</xdr:col>
      <xdr:colOff>425823</xdr:colOff>
      <xdr:row>102</xdr:row>
      <xdr:rowOff>100853</xdr:rowOff>
    </xdr:to>
    <xdr:sp macro="" textlink="">
      <xdr:nvSpPr>
        <xdr:cNvPr id="14" name="角丸四角形 13"/>
        <xdr:cNvSpPr/>
      </xdr:nvSpPr>
      <xdr:spPr>
        <a:xfrm>
          <a:off x="11855824" y="26199352"/>
          <a:ext cx="5782234" cy="896472"/>
        </a:xfrm>
        <a:prstGeom prst="roundRect">
          <a:avLst/>
        </a:prstGeom>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ctr"/>
          <a:r>
            <a:rPr kumimoji="1" lang="ja-JP" altLang="en-US" sz="1200" b="1"/>
            <a:t>参考情報</a:t>
          </a:r>
          <a:endParaRPr kumimoji="1" lang="en-US" altLang="ja-JP" sz="1200" b="1"/>
        </a:p>
        <a:p>
          <a:pPr algn="l"/>
          <a:r>
            <a:rPr kumimoji="1" lang="ja-JP" altLang="en-US" sz="1200"/>
            <a:t>●宮城県最低賃金（</a:t>
          </a:r>
          <a:r>
            <a:rPr kumimoji="1" lang="en-US" altLang="ja-JP" sz="1200"/>
            <a:t>R5.10.1</a:t>
          </a:r>
          <a:r>
            <a:rPr kumimoji="1" lang="ja-JP" altLang="en-US" sz="1200"/>
            <a:t>時点）　　　　９２３円</a:t>
          </a:r>
        </a:p>
        <a:p>
          <a:pPr algn="l"/>
          <a:r>
            <a:rPr kumimoji="1" lang="ja-JP" altLang="en-US" sz="1200"/>
            <a:t>●宮城県Ｂ型平均工賃（Ｒ４年度）　　月額：１８，１６９円　　　時間額：２６２．６円　　　</a:t>
          </a:r>
          <a:endParaRPr kumimoji="1" lang="en-US" altLang="ja-JP" sz="1200"/>
        </a:p>
        <a:p>
          <a:pPr algn="l"/>
          <a:endParaRPr kumimoji="1" lang="en-US" altLang="ja-JP" sz="1200"/>
        </a:p>
        <a:p>
          <a:pPr algn="l"/>
          <a:endParaRPr kumimoji="1" lang="ja-JP" altLang="en-US" sz="1200"/>
        </a:p>
      </xdr:txBody>
    </xdr:sp>
    <xdr:clientData/>
  </xdr:twoCellAnchor>
</xdr:wsDr>
</file>

<file path=xl/theme/theme1.xml><?xml version="1.0" encoding="utf-8"?>
<a:theme xmlns:a="http://schemas.openxmlformats.org/drawingml/2006/main" name="Office テーマ">
  <a:themeElements>
    <a:clrScheme name="スリップストリーム">
      <a:dk1>
        <a:sysClr val="windowText" lastClr="000000"/>
      </a:dk1>
      <a:lt1>
        <a:sysClr val="window" lastClr="FFFFFF"/>
      </a:lt1>
      <a:dk2>
        <a:srgbClr val="212745"/>
      </a:dk2>
      <a:lt2>
        <a:srgbClr val="B4DCFA"/>
      </a:lt2>
      <a:accent1>
        <a:srgbClr val="4E67C8"/>
      </a:accent1>
      <a:accent2>
        <a:srgbClr val="5ECCF3"/>
      </a:accent2>
      <a:accent3>
        <a:srgbClr val="A7EA52"/>
      </a:accent3>
      <a:accent4>
        <a:srgbClr val="5DCEAF"/>
      </a:accent4>
      <a:accent5>
        <a:srgbClr val="FF8021"/>
      </a:accent5>
      <a:accent6>
        <a:srgbClr val="F14124"/>
      </a:accent6>
      <a:hlink>
        <a:srgbClr val="56C7AA"/>
      </a:hlink>
      <a:folHlink>
        <a:srgbClr val="59A8D1"/>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syoufukuch@pref.miyagi.lg.jp"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BW111"/>
  <sheetViews>
    <sheetView showGridLines="0" tabSelected="1" view="pageBreakPreview" topLeftCell="A2" zoomScale="85" zoomScaleNormal="85" zoomScaleSheetLayoutView="85" workbookViewId="0">
      <selection activeCell="AG7" sqref="AG7:AK8"/>
    </sheetView>
  </sheetViews>
  <sheetFormatPr defaultColWidth="9" defaultRowHeight="13.5" outlineLevelRow="1"/>
  <cols>
    <col min="1" max="1" width="0.625" style="2" customWidth="1"/>
    <col min="2" max="2" width="5.625" style="2" customWidth="1"/>
    <col min="3" max="3" width="10.125" style="2" customWidth="1"/>
    <col min="4" max="4" width="7.5" style="2" customWidth="1"/>
    <col min="5" max="6" width="4.625" style="2" customWidth="1"/>
    <col min="7" max="7" width="5.875" style="2" customWidth="1"/>
    <col min="8" max="9" width="4.625" style="2" customWidth="1"/>
    <col min="10" max="10" width="6" style="2" customWidth="1"/>
    <col min="11" max="12" width="4.625" style="2" customWidth="1"/>
    <col min="13" max="13" width="6" style="2" customWidth="1"/>
    <col min="14" max="15" width="4.625" style="2" customWidth="1"/>
    <col min="16" max="16" width="6" style="2" customWidth="1"/>
    <col min="17" max="18" width="4.625" style="2" customWidth="1"/>
    <col min="19" max="19" width="6" style="2" customWidth="1"/>
    <col min="20" max="21" width="4.625" style="2" customWidth="1"/>
    <col min="22" max="22" width="6" style="2" customWidth="1"/>
    <col min="23" max="24" width="4.625" style="2" customWidth="1"/>
    <col min="25" max="25" width="6" style="2" customWidth="1"/>
    <col min="26" max="28" width="5.125" style="2" customWidth="1"/>
    <col min="29" max="29" width="5.375" style="2" customWidth="1"/>
    <col min="30" max="30" width="4.625" style="2" customWidth="1"/>
    <col min="31" max="31" width="6" style="2" customWidth="1"/>
    <col min="32" max="33" width="4.625" style="2" customWidth="1"/>
    <col min="34" max="34" width="6" style="2" customWidth="1"/>
    <col min="35" max="36" width="4.625" style="2" customWidth="1"/>
    <col min="37" max="37" width="6" style="2" customWidth="1"/>
    <col min="38" max="39" width="4.625" style="2" customWidth="1"/>
    <col min="40" max="40" width="6" style="2" customWidth="1"/>
    <col min="41" max="41" width="7.25" style="2" customWidth="1"/>
    <col min="42" max="43" width="4.625" style="2" customWidth="1"/>
    <col min="44" max="44" width="7" style="2" customWidth="1"/>
    <col min="45" max="45" width="5.75" style="3" customWidth="1"/>
    <col min="46" max="46" width="3" style="2" bestFit="1" customWidth="1"/>
    <col min="47" max="48" width="4.5" style="2" customWidth="1"/>
    <col min="49" max="49" width="5.875" style="2" customWidth="1"/>
    <col min="50" max="50" width="9" style="2"/>
    <col min="51" max="51" width="4.5" style="1" bestFit="1" customWidth="1"/>
    <col min="52" max="52" width="3.375" style="1" bestFit="1" customWidth="1"/>
    <col min="53" max="65" width="3.5" style="1" customWidth="1"/>
    <col min="66" max="66" width="5.125" style="1" bestFit="1" customWidth="1"/>
    <col min="67" max="67" width="8.5" style="1" bestFit="1" customWidth="1"/>
    <col min="68" max="68" width="7.5" style="1" bestFit="1" customWidth="1"/>
    <col min="69" max="69" width="6" style="1" customWidth="1"/>
    <col min="70" max="81" width="5.125" style="1" customWidth="1"/>
    <col min="82" max="16384" width="9" style="1"/>
  </cols>
  <sheetData>
    <row r="1" spans="1:75" ht="36.75" hidden="1" customHeight="1" outlineLevel="1">
      <c r="A1" s="139" t="e">
        <f>#REF!</f>
        <v>#REF!</v>
      </c>
      <c r="B1" s="140" t="e">
        <f>#REF!</f>
        <v>#REF!</v>
      </c>
      <c r="C1" s="2" t="e">
        <f>#REF!</f>
        <v>#REF!</v>
      </c>
      <c r="D1" s="2" t="e">
        <f>#REF!</f>
        <v>#REF!</v>
      </c>
      <c r="E1" s="2">
        <f>P5</f>
        <v>0</v>
      </c>
      <c r="F1" s="2">
        <f>P6</f>
        <v>0</v>
      </c>
      <c r="G1" s="2">
        <f>P7</f>
        <v>0</v>
      </c>
      <c r="H1" s="2">
        <f>P8</f>
        <v>0</v>
      </c>
      <c r="I1" s="2">
        <f>P9</f>
        <v>0</v>
      </c>
      <c r="J1" s="141">
        <f>AF7</f>
        <v>0</v>
      </c>
      <c r="K1" s="141">
        <f>AF8</f>
        <v>0</v>
      </c>
      <c r="L1" s="2">
        <f>R13</f>
        <v>0</v>
      </c>
      <c r="M1" s="141">
        <f>T14</f>
        <v>0</v>
      </c>
      <c r="N1" s="142" t="str">
        <f>AI14</f>
        <v/>
      </c>
      <c r="O1" s="142">
        <f>X17</f>
        <v>0</v>
      </c>
      <c r="P1" s="2">
        <f>H19</f>
        <v>0</v>
      </c>
      <c r="Q1" s="2">
        <f>AL19</f>
        <v>0</v>
      </c>
      <c r="R1" s="143" t="str">
        <f>AR19</f>
        <v/>
      </c>
      <c r="S1" s="141">
        <f>Y21</f>
        <v>0</v>
      </c>
      <c r="T1" s="2">
        <f>AB21</f>
        <v>0</v>
      </c>
      <c r="U1" s="141">
        <f>Y22</f>
        <v>0</v>
      </c>
      <c r="V1" s="2">
        <f>AB22</f>
        <v>0</v>
      </c>
      <c r="W1" s="141">
        <f>Y23</f>
        <v>0</v>
      </c>
      <c r="X1" s="2">
        <f>AB23</f>
        <v>0</v>
      </c>
      <c r="Y1" s="2">
        <f>D25</f>
        <v>0</v>
      </c>
      <c r="Z1" s="2">
        <f>D26</f>
        <v>0</v>
      </c>
      <c r="AA1" s="2">
        <f>D27</f>
        <v>0</v>
      </c>
      <c r="AB1" s="2">
        <f>P25</f>
        <v>0</v>
      </c>
      <c r="AC1" s="2">
        <f>P26</f>
        <v>0</v>
      </c>
      <c r="AD1" s="2">
        <f>P27</f>
        <v>0</v>
      </c>
      <c r="AE1" s="2">
        <f>AC25</f>
        <v>0</v>
      </c>
      <c r="AF1" s="2">
        <f>AC26</f>
        <v>0</v>
      </c>
      <c r="AG1" s="2">
        <f>AH26</f>
        <v>0</v>
      </c>
      <c r="AH1" s="2">
        <f>D29</f>
        <v>0</v>
      </c>
      <c r="AI1" s="2">
        <f>D30</f>
        <v>0</v>
      </c>
      <c r="AJ1" s="2">
        <f>D31</f>
        <v>0</v>
      </c>
      <c r="AK1" s="2">
        <f>P29</f>
        <v>0</v>
      </c>
      <c r="AL1" s="2">
        <f>P30</f>
        <v>0</v>
      </c>
      <c r="AM1" s="2">
        <f>P31</f>
        <v>0</v>
      </c>
      <c r="AN1" s="2">
        <f>AC29</f>
        <v>0</v>
      </c>
      <c r="AO1" s="2">
        <f>AC30</f>
        <v>0</v>
      </c>
      <c r="AP1" s="2">
        <f>AH30</f>
        <v>0</v>
      </c>
      <c r="AQ1" s="141">
        <f>J36</f>
        <v>0</v>
      </c>
      <c r="AR1" s="2">
        <f>M36</f>
        <v>0</v>
      </c>
      <c r="AS1" s="144">
        <f>J37</f>
        <v>0</v>
      </c>
      <c r="AT1" s="2">
        <f>M37</f>
        <v>0</v>
      </c>
      <c r="AU1" s="141">
        <f>J38</f>
        <v>0</v>
      </c>
      <c r="AV1" s="2">
        <f>M38</f>
        <v>0</v>
      </c>
      <c r="AW1" s="141">
        <f>J39</f>
        <v>0</v>
      </c>
      <c r="AX1" s="2">
        <f>M39</f>
        <v>0</v>
      </c>
      <c r="AY1" s="145">
        <f>J40</f>
        <v>0</v>
      </c>
      <c r="AZ1" s="1">
        <f>M40</f>
        <v>0</v>
      </c>
      <c r="BA1" s="145">
        <f>J41</f>
        <v>0</v>
      </c>
      <c r="BB1" s="1">
        <f>M41</f>
        <v>0</v>
      </c>
      <c r="BC1" s="145">
        <f>J42</f>
        <v>0</v>
      </c>
      <c r="BD1" s="1">
        <f>M42</f>
        <v>0</v>
      </c>
      <c r="BE1" s="145">
        <f>J43</f>
        <v>0</v>
      </c>
      <c r="BF1" s="1">
        <f>M43</f>
        <v>0</v>
      </c>
      <c r="BG1" s="145">
        <f>J44</f>
        <v>0</v>
      </c>
      <c r="BH1" s="1">
        <f>M44</f>
        <v>0</v>
      </c>
      <c r="BI1" s="145">
        <f>J45</f>
        <v>0</v>
      </c>
      <c r="BJ1" s="1">
        <f>M45</f>
        <v>0</v>
      </c>
      <c r="BK1" s="145">
        <f>J46</f>
        <v>0</v>
      </c>
      <c r="BL1" s="1">
        <f>M46</f>
        <v>0</v>
      </c>
      <c r="BM1" s="146">
        <f>B50</f>
        <v>0</v>
      </c>
      <c r="BN1" s="146">
        <f>F50</f>
        <v>0</v>
      </c>
      <c r="BO1" s="146">
        <f>L50</f>
        <v>0</v>
      </c>
      <c r="BP1" s="145" t="str">
        <f>Q50</f>
        <v/>
      </c>
      <c r="BQ1" s="145" t="str">
        <f>W50</f>
        <v/>
      </c>
      <c r="BR1" s="145">
        <f>AD51</f>
        <v>0</v>
      </c>
      <c r="BS1" s="145">
        <f>AF51</f>
        <v>0</v>
      </c>
      <c r="BT1" s="145">
        <f>AI51</f>
        <v>0</v>
      </c>
      <c r="BU1" s="145">
        <f>AK51</f>
        <v>0</v>
      </c>
      <c r="BV1" s="145">
        <f>AN51</f>
        <v>0</v>
      </c>
      <c r="BW1" s="145">
        <f>AP51</f>
        <v>0</v>
      </c>
    </row>
    <row r="2" spans="1:75" ht="35.450000000000003" customHeight="1" collapsed="1">
      <c r="D2" s="21"/>
      <c r="J2" s="7"/>
      <c r="K2" s="294" t="s">
        <v>1629</v>
      </c>
      <c r="L2" s="294"/>
      <c r="M2" s="294"/>
      <c r="N2" s="294"/>
      <c r="O2" s="294"/>
      <c r="P2" s="294"/>
      <c r="Q2" s="294"/>
      <c r="R2" s="294"/>
      <c r="S2" s="294"/>
      <c r="T2" s="294"/>
      <c r="U2" s="294"/>
      <c r="V2" s="294"/>
      <c r="W2" s="294"/>
      <c r="X2" s="294"/>
      <c r="Y2" s="294"/>
      <c r="Z2" s="294"/>
      <c r="AA2" s="294"/>
      <c r="AB2" s="294"/>
      <c r="AC2" s="294"/>
      <c r="AD2" s="294"/>
      <c r="AE2" s="294"/>
      <c r="AF2" s="294"/>
      <c r="AG2" s="294"/>
      <c r="AH2" s="294"/>
      <c r="AV2" s="2" t="s">
        <v>55</v>
      </c>
      <c r="AX2" s="2">
        <v>1</v>
      </c>
    </row>
    <row r="3" spans="1:75" ht="21" customHeight="1">
      <c r="D3" s="21"/>
      <c r="J3" s="7"/>
      <c r="K3" s="69"/>
      <c r="L3" s="69"/>
      <c r="M3" s="69"/>
      <c r="N3" s="69"/>
      <c r="O3" s="69"/>
      <c r="P3" s="69"/>
      <c r="Q3" s="69"/>
      <c r="R3" s="69"/>
      <c r="S3" s="69"/>
      <c r="T3" s="69"/>
      <c r="U3" s="69"/>
      <c r="V3" s="69"/>
      <c r="W3" s="69"/>
      <c r="X3" s="69"/>
      <c r="Y3" s="69"/>
      <c r="Z3" s="69"/>
      <c r="AA3" s="69"/>
      <c r="AB3" s="69"/>
      <c r="AC3" s="69"/>
      <c r="AD3" s="69"/>
      <c r="AE3" s="69"/>
      <c r="AF3" s="69"/>
      <c r="AG3" s="69"/>
      <c r="AH3" s="69"/>
      <c r="AV3" s="2" t="s">
        <v>54</v>
      </c>
      <c r="AX3" s="2">
        <v>2</v>
      </c>
    </row>
    <row r="4" spans="1:75" ht="21" customHeight="1">
      <c r="C4" s="19" t="s">
        <v>53</v>
      </c>
      <c r="D4" s="19"/>
      <c r="J4" s="7"/>
      <c r="K4" s="69"/>
      <c r="L4" s="69"/>
      <c r="M4" s="69"/>
      <c r="N4" s="69"/>
      <c r="O4" s="69"/>
      <c r="P4" s="69"/>
      <c r="Q4" s="69"/>
      <c r="R4" s="69"/>
      <c r="S4" s="69"/>
      <c r="T4" s="69"/>
      <c r="U4" s="69"/>
      <c r="V4" s="69"/>
      <c r="W4" s="69"/>
      <c r="X4" s="69"/>
      <c r="Y4" s="69"/>
      <c r="Z4" s="69"/>
      <c r="AA4" s="59"/>
      <c r="AB4" s="59" t="s">
        <v>1630</v>
      </c>
      <c r="AC4" s="69"/>
      <c r="AD4" s="69"/>
      <c r="AE4" s="69"/>
      <c r="AF4" s="69"/>
      <c r="AG4" s="69"/>
      <c r="AH4" s="69"/>
      <c r="AI4" s="69"/>
      <c r="AJ4" s="6"/>
      <c r="AK4" s="6"/>
      <c r="AL4" s="6"/>
      <c r="AM4" s="6"/>
      <c r="AN4" s="6"/>
      <c r="AO4" s="6"/>
      <c r="AP4" s="6"/>
      <c r="AQ4" s="6"/>
      <c r="AR4" s="6"/>
      <c r="AS4" s="6"/>
      <c r="AT4" s="6"/>
      <c r="AV4" s="2" t="s">
        <v>52</v>
      </c>
      <c r="AX4" s="2">
        <v>3</v>
      </c>
    </row>
    <row r="5" spans="1:75" ht="21" customHeight="1">
      <c r="C5" s="295" t="s">
        <v>51</v>
      </c>
      <c r="D5" s="295"/>
      <c r="E5" s="296"/>
      <c r="F5" s="297"/>
      <c r="G5" s="297"/>
      <c r="H5" s="297"/>
      <c r="I5" s="297"/>
      <c r="J5" s="297"/>
      <c r="K5" s="297"/>
      <c r="L5" s="298"/>
      <c r="M5" s="299" t="s">
        <v>50</v>
      </c>
      <c r="N5" s="299"/>
      <c r="O5" s="299"/>
      <c r="P5" s="299"/>
      <c r="Q5" s="180"/>
      <c r="R5" s="172"/>
      <c r="S5" s="172"/>
      <c r="T5" s="172"/>
      <c r="U5" s="172"/>
      <c r="V5" s="172"/>
      <c r="W5" s="172"/>
      <c r="X5" s="172"/>
      <c r="Y5" s="172"/>
      <c r="Z5" s="173"/>
      <c r="AA5" s="71"/>
      <c r="AB5" s="71" t="s">
        <v>1237</v>
      </c>
      <c r="AC5" s="71"/>
      <c r="AD5" s="71"/>
      <c r="AE5" s="71"/>
      <c r="AF5" s="71"/>
      <c r="AG5" s="71"/>
      <c r="AH5" s="71"/>
      <c r="AI5" s="71"/>
      <c r="AJ5" s="71"/>
      <c r="AK5" s="71"/>
      <c r="AL5" s="71"/>
      <c r="AM5" s="64"/>
      <c r="AN5" s="6"/>
      <c r="AO5" s="74"/>
      <c r="AP5" s="6"/>
      <c r="AQ5" s="6"/>
      <c r="AR5" s="6"/>
      <c r="AS5" s="6"/>
      <c r="AT5" s="6"/>
      <c r="AV5" s="2" t="s">
        <v>48</v>
      </c>
      <c r="AX5" s="2">
        <v>4</v>
      </c>
    </row>
    <row r="6" spans="1:75" ht="21" customHeight="1">
      <c r="C6" s="184" t="s">
        <v>47</v>
      </c>
      <c r="D6" s="184"/>
      <c r="E6" s="300"/>
      <c r="F6" s="301"/>
      <c r="G6" s="301"/>
      <c r="H6" s="301"/>
      <c r="I6" s="301"/>
      <c r="J6" s="301"/>
      <c r="K6" s="301"/>
      <c r="L6" s="302"/>
      <c r="M6" s="299" t="s">
        <v>46</v>
      </c>
      <c r="N6" s="299"/>
      <c r="O6" s="299"/>
      <c r="P6" s="299"/>
      <c r="Q6" s="171"/>
      <c r="R6" s="172"/>
      <c r="S6" s="172"/>
      <c r="T6" s="172"/>
      <c r="U6" s="172"/>
      <c r="V6" s="172"/>
      <c r="W6" s="172"/>
      <c r="X6" s="172"/>
      <c r="Y6" s="172"/>
      <c r="Z6" s="173"/>
      <c r="AA6" s="75"/>
      <c r="AB6" s="165" t="s">
        <v>1233</v>
      </c>
      <c r="AC6" s="75"/>
      <c r="AD6" s="75"/>
      <c r="AE6" s="75"/>
      <c r="AF6" s="75"/>
      <c r="AG6" s="76"/>
      <c r="AH6" s="76"/>
      <c r="AI6" s="76"/>
      <c r="AJ6" s="76"/>
      <c r="AK6" s="76"/>
      <c r="AL6" s="73"/>
      <c r="AM6" s="74"/>
      <c r="AN6" s="74"/>
      <c r="AO6" s="6"/>
      <c r="AP6" s="6"/>
      <c r="AQ6" s="6"/>
      <c r="AR6" s="6"/>
      <c r="AS6" s="6"/>
      <c r="AT6" s="6"/>
      <c r="AV6" s="2" t="s">
        <v>44</v>
      </c>
      <c r="AX6" s="2">
        <v>5</v>
      </c>
    </row>
    <row r="7" spans="1:75" ht="21" customHeight="1">
      <c r="C7" s="184" t="s">
        <v>43</v>
      </c>
      <c r="D7" s="184"/>
      <c r="E7" s="174" t="str">
        <f>IFERROR(VLOOKUP('工賃(賃金)実績報告書(Ｂ型事業所用)'!E5,QK_!B2:E395,2,FALSE),"")</f>
        <v/>
      </c>
      <c r="F7" s="175"/>
      <c r="G7" s="175"/>
      <c r="H7" s="175"/>
      <c r="I7" s="175"/>
      <c r="J7" s="175"/>
      <c r="K7" s="175"/>
      <c r="L7" s="176"/>
      <c r="M7" s="177" t="s">
        <v>42</v>
      </c>
      <c r="N7" s="178"/>
      <c r="O7" s="178"/>
      <c r="P7" s="179"/>
      <c r="Q7" s="180"/>
      <c r="R7" s="172"/>
      <c r="S7" s="172"/>
      <c r="T7" s="172"/>
      <c r="U7" s="172"/>
      <c r="V7" s="172"/>
      <c r="W7" s="172"/>
      <c r="X7" s="172"/>
      <c r="Y7" s="172"/>
      <c r="Z7" s="173"/>
      <c r="AA7" s="164"/>
      <c r="AB7" s="72" t="s">
        <v>49</v>
      </c>
      <c r="AC7" s="72"/>
      <c r="AD7" s="72"/>
      <c r="AE7" s="72"/>
      <c r="AF7" s="72"/>
      <c r="AG7" s="307"/>
      <c r="AH7" s="308"/>
      <c r="AI7" s="308"/>
      <c r="AJ7" s="308"/>
      <c r="AK7" s="309"/>
      <c r="AL7" s="64" t="s">
        <v>6</v>
      </c>
      <c r="AM7" s="64"/>
      <c r="AN7" s="6"/>
      <c r="AO7" s="6"/>
      <c r="AP7" s="6"/>
      <c r="AQ7" s="6"/>
      <c r="AR7" s="6"/>
      <c r="AS7" s="6"/>
      <c r="AT7" s="6"/>
      <c r="AV7" s="2" t="s">
        <v>40</v>
      </c>
      <c r="AX7" s="2">
        <v>6</v>
      </c>
    </row>
    <row r="8" spans="1:75" ht="21" customHeight="1">
      <c r="C8" s="184" t="s">
        <v>39</v>
      </c>
      <c r="D8" s="184"/>
      <c r="E8" s="181" t="str">
        <f>IFERROR(VLOOKUP('工賃(賃金)実績報告書(Ｂ型事業所用)'!E5,QK_!$B$2:$E$395,3,FALSE),"")</f>
        <v/>
      </c>
      <c r="F8" s="182"/>
      <c r="G8" s="182"/>
      <c r="H8" s="182"/>
      <c r="I8" s="182"/>
      <c r="J8" s="182"/>
      <c r="K8" s="182"/>
      <c r="L8" s="183"/>
      <c r="M8" s="184" t="s">
        <v>38</v>
      </c>
      <c r="N8" s="184"/>
      <c r="O8" s="184"/>
      <c r="P8" s="184"/>
      <c r="Q8" s="185"/>
      <c r="R8" s="185"/>
      <c r="S8" s="185"/>
      <c r="T8" s="185"/>
      <c r="U8" s="185"/>
      <c r="V8" s="185"/>
      <c r="W8" s="185"/>
      <c r="X8" s="185"/>
      <c r="Y8" s="185"/>
      <c r="Z8" s="185"/>
      <c r="AA8" s="164"/>
      <c r="AB8" s="66" t="s">
        <v>45</v>
      </c>
      <c r="AC8" s="67"/>
      <c r="AD8" s="67"/>
      <c r="AE8" s="67"/>
      <c r="AF8" s="68"/>
      <c r="AG8" s="307"/>
      <c r="AH8" s="308"/>
      <c r="AI8" s="308"/>
      <c r="AJ8" s="308"/>
      <c r="AK8" s="309"/>
      <c r="AL8" s="64" t="s">
        <v>6</v>
      </c>
      <c r="AM8" s="64"/>
      <c r="AN8" s="6"/>
      <c r="AO8" s="6"/>
      <c r="AP8" s="13"/>
      <c r="AQ8" s="6"/>
      <c r="AR8" s="6"/>
      <c r="AS8" s="6"/>
      <c r="AT8" s="6"/>
    </row>
    <row r="9" spans="1:75" ht="21" customHeight="1">
      <c r="C9" s="184" t="s">
        <v>37</v>
      </c>
      <c r="D9" s="184"/>
      <c r="E9" s="189"/>
      <c r="F9" s="189"/>
      <c r="G9" s="189"/>
      <c r="H9" s="189"/>
      <c r="I9" s="189"/>
      <c r="J9" s="190"/>
      <c r="K9" s="169" t="str">
        <f>IFERROR(VLOOKUP(E9,AW2:AY7,3,FALSE),"")</f>
        <v/>
      </c>
      <c r="L9" s="170"/>
      <c r="M9" s="177" t="s">
        <v>36</v>
      </c>
      <c r="N9" s="178"/>
      <c r="O9" s="178"/>
      <c r="P9" s="179"/>
      <c r="Q9" s="186" t="str">
        <f>IFERROR(VLOOKUP('工賃(賃金)実績報告書(Ｂ型事業所用)'!E5,QK_!B2:E395,4,FALSE),"")</f>
        <v/>
      </c>
      <c r="R9" s="187"/>
      <c r="S9" s="187"/>
      <c r="T9" s="187"/>
      <c r="U9" s="187"/>
      <c r="V9" s="187"/>
      <c r="W9" s="187"/>
      <c r="X9" s="187"/>
      <c r="Y9" s="187"/>
      <c r="Z9" s="188"/>
      <c r="AA9" s="163"/>
      <c r="AB9" s="66" t="s">
        <v>41</v>
      </c>
      <c r="AC9" s="67"/>
      <c r="AD9" s="67"/>
      <c r="AE9" s="67"/>
      <c r="AF9" s="68"/>
      <c r="AG9" s="310">
        <f>AG7-AG8</f>
        <v>0</v>
      </c>
      <c r="AH9" s="311"/>
      <c r="AI9" s="311"/>
      <c r="AJ9" s="311"/>
      <c r="AK9" s="312"/>
      <c r="AL9" s="64" t="s">
        <v>6</v>
      </c>
      <c r="AM9" s="64"/>
      <c r="AN9" s="6"/>
      <c r="AO9" s="6"/>
      <c r="AP9" s="6"/>
      <c r="AQ9" s="6"/>
      <c r="AR9" s="6"/>
      <c r="AS9" s="6"/>
      <c r="AT9" s="6"/>
      <c r="AX9" s="7"/>
    </row>
    <row r="10" spans="1:75" ht="18.75">
      <c r="D10" s="12"/>
      <c r="J10" s="7"/>
      <c r="K10" s="13"/>
      <c r="L10" s="13"/>
      <c r="M10" s="13"/>
      <c r="N10" s="13"/>
      <c r="O10" s="13"/>
      <c r="P10" s="13"/>
      <c r="Q10" s="13"/>
      <c r="R10" s="13"/>
      <c r="S10" s="13"/>
      <c r="T10" s="13"/>
      <c r="U10" s="13"/>
      <c r="V10" s="13"/>
      <c r="W10" s="13"/>
      <c r="X10" s="13"/>
      <c r="Y10" s="13"/>
      <c r="Z10" s="13"/>
      <c r="AA10" s="13"/>
      <c r="AB10" s="166"/>
      <c r="AC10" s="166"/>
      <c r="AD10" s="166"/>
      <c r="AE10" s="166"/>
      <c r="AF10" s="166"/>
      <c r="AG10" s="168"/>
      <c r="AH10" s="168"/>
      <c r="AI10" s="168"/>
      <c r="AJ10" s="168"/>
      <c r="AK10" s="168"/>
      <c r="AL10" s="167"/>
      <c r="AM10" s="64"/>
      <c r="AN10" s="6"/>
      <c r="AO10" s="6"/>
      <c r="AP10" s="6"/>
      <c r="AQ10" s="6"/>
      <c r="AR10" s="6"/>
      <c r="AS10" s="6"/>
      <c r="AT10" s="6"/>
    </row>
    <row r="11" spans="1:75" ht="18.75">
      <c r="D11" s="12"/>
      <c r="J11" s="7"/>
      <c r="K11" s="13"/>
      <c r="L11" s="13"/>
      <c r="M11" s="13"/>
      <c r="N11" s="13"/>
      <c r="O11" s="13"/>
      <c r="P11" s="13"/>
      <c r="Q11" s="13"/>
      <c r="R11" s="13"/>
      <c r="S11" s="13"/>
      <c r="T11" s="13"/>
      <c r="U11" s="13"/>
      <c r="V11" s="13"/>
      <c r="W11" s="13"/>
      <c r="X11" s="13"/>
      <c r="Y11" s="13"/>
      <c r="Z11" s="13"/>
      <c r="AA11" s="13"/>
      <c r="AB11" s="13"/>
      <c r="AC11" s="13"/>
      <c r="AD11" s="13"/>
      <c r="AE11" s="13"/>
      <c r="AF11" s="13"/>
      <c r="AG11" s="13"/>
      <c r="AH11" s="13"/>
      <c r="AI11" s="13"/>
      <c r="AJ11" s="13"/>
      <c r="AK11" s="167"/>
      <c r="AL11" s="64"/>
      <c r="AM11" s="6"/>
      <c r="AN11" s="6"/>
      <c r="AO11" s="6"/>
      <c r="AP11" s="6"/>
      <c r="AQ11" s="6"/>
      <c r="AR11" s="6"/>
      <c r="AS11" s="6"/>
      <c r="AT11" s="6"/>
    </row>
    <row r="12" spans="1:75" ht="21" customHeight="1">
      <c r="C12" s="59" t="s">
        <v>32</v>
      </c>
      <c r="I12" s="7"/>
      <c r="J12" s="13"/>
      <c r="K12" s="13"/>
      <c r="L12" s="13"/>
      <c r="M12" s="13"/>
      <c r="N12" s="13"/>
      <c r="O12" s="13"/>
      <c r="P12" s="13"/>
      <c r="Q12" s="13"/>
      <c r="R12" s="13"/>
      <c r="S12" s="13"/>
      <c r="T12" s="13"/>
      <c r="U12" s="13"/>
      <c r="V12" s="13"/>
      <c r="W12" s="13"/>
      <c r="X12" s="13"/>
      <c r="Y12" s="13"/>
      <c r="Z12" s="13"/>
      <c r="AA12" s="13"/>
      <c r="AB12" s="13"/>
      <c r="AC12" s="13"/>
      <c r="AD12" s="13"/>
      <c r="AE12" s="13"/>
      <c r="AF12" s="13"/>
      <c r="AG12" s="13"/>
      <c r="AH12" s="6"/>
      <c r="AI12" s="6"/>
      <c r="AJ12" s="64"/>
      <c r="AK12" s="64"/>
      <c r="AL12" s="6"/>
      <c r="AM12" s="6"/>
      <c r="AN12" s="6"/>
      <c r="AO12" s="6"/>
      <c r="AP12" s="6"/>
      <c r="AQ12" s="6"/>
      <c r="AR12" s="6"/>
      <c r="AS12" s="6"/>
      <c r="AT12" s="6"/>
    </row>
    <row r="13" spans="1:75" ht="21" customHeight="1">
      <c r="C13" s="59" t="s">
        <v>1631</v>
      </c>
      <c r="I13" s="7"/>
      <c r="J13" s="13"/>
      <c r="K13" s="13"/>
      <c r="L13" s="13"/>
      <c r="M13" s="13"/>
      <c r="N13" s="13"/>
      <c r="O13" s="13"/>
      <c r="P13" s="13"/>
      <c r="Q13" s="13" t="s">
        <v>35</v>
      </c>
      <c r="R13" s="284"/>
      <c r="S13" s="285"/>
      <c r="T13" s="286"/>
      <c r="U13" s="13"/>
      <c r="V13" s="13"/>
      <c r="W13" s="13"/>
      <c r="X13" s="13"/>
      <c r="Y13" s="13"/>
      <c r="Z13" s="13"/>
      <c r="AA13" s="13"/>
      <c r="AB13" s="13"/>
      <c r="AC13" s="13"/>
      <c r="AD13" s="13"/>
      <c r="AE13" s="13"/>
      <c r="AF13" s="13"/>
      <c r="AG13" s="13"/>
      <c r="AH13" s="6"/>
      <c r="AI13" s="6"/>
      <c r="AJ13" s="64"/>
      <c r="AK13" s="64"/>
      <c r="AL13" s="6"/>
      <c r="AM13" s="6"/>
      <c r="AN13" s="6"/>
      <c r="AO13" s="6"/>
      <c r="AP13" s="6"/>
      <c r="AQ13" s="6"/>
      <c r="AR13" s="6"/>
      <c r="AS13" s="6"/>
      <c r="AT13" s="6"/>
    </row>
    <row r="14" spans="1:75" ht="21" customHeight="1">
      <c r="C14" s="59" t="s">
        <v>1254</v>
      </c>
      <c r="I14" s="7"/>
      <c r="J14" s="13"/>
      <c r="K14" s="13"/>
      <c r="L14" s="13"/>
      <c r="M14" s="13"/>
      <c r="N14" s="13"/>
      <c r="O14" s="13"/>
      <c r="P14" s="13"/>
      <c r="Q14" s="13"/>
      <c r="R14" s="13"/>
      <c r="S14" s="13" t="s">
        <v>35</v>
      </c>
      <c r="T14" s="303"/>
      <c r="U14" s="304"/>
      <c r="V14" s="304"/>
      <c r="W14" s="305"/>
      <c r="X14" s="63" t="s">
        <v>6</v>
      </c>
      <c r="Y14" s="62"/>
      <c r="Z14" s="61" t="s">
        <v>34</v>
      </c>
      <c r="AA14" s="13"/>
      <c r="AB14" s="13"/>
      <c r="AC14" s="13"/>
      <c r="AD14" s="13"/>
      <c r="AE14" s="13"/>
      <c r="AF14" s="13"/>
      <c r="AG14" s="13"/>
      <c r="AH14" s="6"/>
      <c r="AI14" s="306" t="str">
        <f>IFERROR(T14/AF7,"")</f>
        <v/>
      </c>
      <c r="AJ14" s="306"/>
      <c r="AK14" s="306"/>
      <c r="AL14" s="306"/>
      <c r="AM14" s="6" t="s">
        <v>33</v>
      </c>
      <c r="AN14" s="6"/>
      <c r="AO14" s="6"/>
      <c r="AP14" s="6"/>
      <c r="AQ14" s="6"/>
      <c r="AR14" s="6"/>
      <c r="AS14" s="6"/>
      <c r="AT14" s="6"/>
    </row>
    <row r="15" spans="1:75" ht="18.75">
      <c r="D15" s="59"/>
      <c r="J15" s="7"/>
      <c r="K15" s="13"/>
      <c r="L15" s="13"/>
      <c r="M15" s="13"/>
      <c r="N15" s="13"/>
      <c r="O15" s="13"/>
      <c r="P15" s="13"/>
      <c r="Q15" s="13"/>
      <c r="R15" s="13"/>
      <c r="S15" s="13"/>
      <c r="T15" s="13"/>
      <c r="U15" s="13"/>
      <c r="V15" s="13"/>
      <c r="W15" s="13"/>
      <c r="X15" s="13"/>
      <c r="Y15" s="13"/>
      <c r="Z15" s="13"/>
      <c r="AA15" s="13"/>
      <c r="AB15" s="13"/>
      <c r="AC15" s="13"/>
      <c r="AD15" s="13"/>
      <c r="AE15" s="13"/>
      <c r="AF15" s="13"/>
      <c r="AG15" s="13"/>
      <c r="AH15" s="13"/>
      <c r="AI15" s="6"/>
      <c r="AJ15" s="6"/>
      <c r="AK15" s="6"/>
      <c r="AL15" s="6"/>
      <c r="AM15" s="6"/>
      <c r="AN15" s="6"/>
      <c r="AO15" s="6"/>
      <c r="AP15" s="6"/>
      <c r="AQ15" s="6"/>
      <c r="AR15" s="6"/>
      <c r="AS15" s="6"/>
      <c r="AT15" s="6"/>
    </row>
    <row r="16" spans="1:75" ht="21" customHeight="1">
      <c r="C16" s="59" t="s">
        <v>1236</v>
      </c>
      <c r="I16" s="7"/>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6"/>
      <c r="AI16" s="6"/>
      <c r="AJ16" s="6"/>
      <c r="AK16" s="6"/>
      <c r="AL16" s="6"/>
      <c r="AM16" s="6"/>
      <c r="AN16" s="1"/>
      <c r="AO16" s="6"/>
      <c r="AP16" s="6"/>
      <c r="AQ16" s="6"/>
      <c r="AR16" s="6"/>
      <c r="AS16" s="6"/>
      <c r="AT16" s="6"/>
    </row>
    <row r="17" spans="1:50" ht="21" customHeight="1">
      <c r="C17" s="293" t="s">
        <v>1632</v>
      </c>
      <c r="D17" s="293"/>
      <c r="E17" s="293"/>
      <c r="F17" s="293"/>
      <c r="G17" s="293"/>
      <c r="H17" s="293"/>
      <c r="I17" s="293"/>
      <c r="J17" s="293"/>
      <c r="K17" s="293"/>
      <c r="L17" s="293"/>
      <c r="M17" s="293"/>
      <c r="N17" s="293"/>
      <c r="O17" s="293"/>
      <c r="P17" s="293"/>
      <c r="Q17" s="293"/>
      <c r="R17" s="293"/>
      <c r="S17" s="293"/>
      <c r="T17" s="293"/>
      <c r="U17" s="293"/>
      <c r="V17" s="293"/>
      <c r="W17" s="13" t="s">
        <v>35</v>
      </c>
      <c r="X17" s="284"/>
      <c r="Y17" s="285"/>
      <c r="Z17" s="286"/>
      <c r="AA17" s="13"/>
      <c r="AB17" s="13"/>
      <c r="AC17" s="13"/>
      <c r="AD17" s="13"/>
      <c r="AE17" s="13"/>
      <c r="AF17" s="13"/>
      <c r="AG17" s="13"/>
      <c r="AH17" s="6"/>
      <c r="AI17" s="6"/>
      <c r="AJ17" s="6"/>
      <c r="AK17" s="6"/>
      <c r="AL17" s="6"/>
      <c r="AM17" s="6"/>
      <c r="AN17" s="1"/>
      <c r="AO17" s="6"/>
      <c r="AP17" s="6"/>
      <c r="AQ17" s="6"/>
      <c r="AR17" s="6"/>
      <c r="AS17" s="6"/>
      <c r="AT17" s="6"/>
    </row>
    <row r="18" spans="1:50" ht="21" customHeight="1">
      <c r="C18" s="59" t="s">
        <v>1255</v>
      </c>
      <c r="I18" s="7"/>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6"/>
      <c r="AI18" s="6"/>
      <c r="AJ18" s="6"/>
      <c r="AK18" s="6"/>
      <c r="AL18" s="6"/>
      <c r="AM18" s="6"/>
      <c r="AN18" s="1"/>
      <c r="AO18" s="6"/>
      <c r="AP18" s="6"/>
      <c r="AQ18" s="6"/>
      <c r="AR18" s="6"/>
      <c r="AS18" s="6"/>
      <c r="AT18" s="6"/>
    </row>
    <row r="19" spans="1:50" ht="21" customHeight="1">
      <c r="C19" s="59" t="s">
        <v>1633</v>
      </c>
      <c r="D19" s="126"/>
      <c r="H19" s="287"/>
      <c r="I19" s="288"/>
      <c r="J19" s="289"/>
      <c r="K19" s="13" t="s">
        <v>31</v>
      </c>
      <c r="L19" s="13"/>
      <c r="M19" s="59" t="s">
        <v>1634</v>
      </c>
      <c r="N19" s="59"/>
      <c r="O19" s="13"/>
      <c r="P19" s="13"/>
      <c r="Q19" s="13"/>
      <c r="R19" s="13"/>
      <c r="S19" s="13"/>
      <c r="T19" s="13"/>
      <c r="U19" s="13"/>
      <c r="V19" s="13"/>
      <c r="W19" s="13"/>
      <c r="X19" s="13"/>
      <c r="Y19" s="13"/>
      <c r="Z19" s="13"/>
      <c r="AA19" s="13"/>
      <c r="AB19" s="13"/>
      <c r="AC19" s="13"/>
      <c r="AD19" s="13"/>
      <c r="AE19" s="13"/>
      <c r="AF19" s="13"/>
      <c r="AG19" s="13"/>
      <c r="AH19" s="6"/>
      <c r="AI19" s="6"/>
      <c r="AJ19" s="85"/>
      <c r="AK19" s="73"/>
      <c r="AL19" s="290"/>
      <c r="AM19" s="291"/>
      <c r="AN19" s="60" t="s">
        <v>56</v>
      </c>
      <c r="AO19" s="60"/>
      <c r="AP19" s="6"/>
      <c r="AQ19" s="6"/>
      <c r="AR19" s="292" t="str">
        <f>IFERROR(AL19/H19,"")</f>
        <v/>
      </c>
      <c r="AS19" s="292"/>
      <c r="AT19" s="6" t="s">
        <v>33</v>
      </c>
    </row>
    <row r="20" spans="1:50" ht="17.25">
      <c r="C20" s="59" t="s">
        <v>1485</v>
      </c>
      <c r="H20" s="80"/>
      <c r="I20" s="80"/>
      <c r="J20" s="73"/>
      <c r="K20" s="73"/>
      <c r="L20" s="73"/>
      <c r="M20" s="89"/>
      <c r="N20" s="90"/>
      <c r="O20" s="73"/>
      <c r="P20" s="194" t="s">
        <v>1484</v>
      </c>
      <c r="Q20" s="196"/>
      <c r="R20" s="196"/>
      <c r="S20" s="196"/>
      <c r="T20" s="196"/>
      <c r="U20" s="196"/>
      <c r="V20" s="196"/>
      <c r="W20" s="196"/>
      <c r="X20" s="195"/>
      <c r="Y20" s="194" t="s">
        <v>1493</v>
      </c>
      <c r="Z20" s="196"/>
      <c r="AA20" s="195"/>
      <c r="AB20" s="194" t="s">
        <v>1486</v>
      </c>
      <c r="AC20" s="196"/>
      <c r="AD20" s="196"/>
      <c r="AE20" s="196"/>
      <c r="AF20" s="196"/>
      <c r="AG20" s="196"/>
      <c r="AH20" s="196"/>
      <c r="AI20" s="196"/>
      <c r="AJ20" s="196"/>
      <c r="AK20" s="196"/>
      <c r="AL20" s="196"/>
      <c r="AM20" s="196"/>
      <c r="AN20" s="196"/>
      <c r="AO20" s="196"/>
      <c r="AP20" s="196"/>
      <c r="AQ20" s="196"/>
      <c r="AR20" s="196"/>
      <c r="AS20" s="195"/>
      <c r="AT20" s="73"/>
    </row>
    <row r="21" spans="1:50" ht="17.25">
      <c r="C21" s="59"/>
      <c r="H21" s="130"/>
      <c r="I21" s="130"/>
      <c r="J21" s="73"/>
      <c r="K21" s="73"/>
      <c r="L21" s="73"/>
      <c r="M21" s="89"/>
      <c r="N21" s="90"/>
      <c r="O21" s="73"/>
      <c r="P21" s="266" t="s">
        <v>1489</v>
      </c>
      <c r="Q21" s="266"/>
      <c r="R21" s="266"/>
      <c r="S21" s="266"/>
      <c r="T21" s="266"/>
      <c r="U21" s="266"/>
      <c r="V21" s="266"/>
      <c r="W21" s="266"/>
      <c r="X21" s="266"/>
      <c r="Y21" s="267"/>
      <c r="Z21" s="268"/>
      <c r="AA21" s="137" t="s">
        <v>31</v>
      </c>
      <c r="AB21" s="269"/>
      <c r="AC21" s="270"/>
      <c r="AD21" s="270"/>
      <c r="AE21" s="270"/>
      <c r="AF21" s="270"/>
      <c r="AG21" s="270"/>
      <c r="AH21" s="270"/>
      <c r="AI21" s="270"/>
      <c r="AJ21" s="270"/>
      <c r="AK21" s="270"/>
      <c r="AL21" s="270"/>
      <c r="AM21" s="270"/>
      <c r="AN21" s="270"/>
      <c r="AO21" s="270"/>
      <c r="AP21" s="270"/>
      <c r="AQ21" s="270"/>
      <c r="AR21" s="270"/>
      <c r="AS21" s="271"/>
      <c r="AT21" s="73"/>
    </row>
    <row r="22" spans="1:50" ht="17.25">
      <c r="C22" s="59"/>
      <c r="H22" s="130"/>
      <c r="I22" s="130"/>
      <c r="J22" s="73"/>
      <c r="K22" s="73"/>
      <c r="L22" s="73"/>
      <c r="M22" s="89"/>
      <c r="N22" s="90"/>
      <c r="O22" s="73"/>
      <c r="P22" s="266" t="s">
        <v>1490</v>
      </c>
      <c r="Q22" s="266"/>
      <c r="R22" s="266"/>
      <c r="S22" s="266"/>
      <c r="T22" s="266"/>
      <c r="U22" s="266"/>
      <c r="V22" s="266"/>
      <c r="W22" s="266"/>
      <c r="X22" s="266"/>
      <c r="Y22" s="267"/>
      <c r="Z22" s="268"/>
      <c r="AA22" s="137" t="s">
        <v>31</v>
      </c>
      <c r="AB22" s="269"/>
      <c r="AC22" s="270"/>
      <c r="AD22" s="270"/>
      <c r="AE22" s="270"/>
      <c r="AF22" s="270"/>
      <c r="AG22" s="270"/>
      <c r="AH22" s="270"/>
      <c r="AI22" s="270"/>
      <c r="AJ22" s="270"/>
      <c r="AK22" s="270"/>
      <c r="AL22" s="270"/>
      <c r="AM22" s="270"/>
      <c r="AN22" s="270"/>
      <c r="AO22" s="270"/>
      <c r="AP22" s="270"/>
      <c r="AQ22" s="270"/>
      <c r="AR22" s="270"/>
      <c r="AS22" s="271"/>
      <c r="AT22" s="73"/>
    </row>
    <row r="23" spans="1:50" ht="17.25">
      <c r="C23" s="59"/>
      <c r="H23" s="130"/>
      <c r="I23" s="130"/>
      <c r="J23" s="73"/>
      <c r="K23" s="73"/>
      <c r="L23" s="73"/>
      <c r="M23" s="89"/>
      <c r="N23" s="90"/>
      <c r="O23" s="73"/>
      <c r="P23" s="266" t="s">
        <v>1491</v>
      </c>
      <c r="Q23" s="266"/>
      <c r="R23" s="266"/>
      <c r="S23" s="266"/>
      <c r="T23" s="266"/>
      <c r="U23" s="266"/>
      <c r="V23" s="266"/>
      <c r="W23" s="266"/>
      <c r="X23" s="266"/>
      <c r="Y23" s="267"/>
      <c r="Z23" s="268"/>
      <c r="AA23" s="136" t="s">
        <v>31</v>
      </c>
      <c r="AB23" s="269"/>
      <c r="AC23" s="270"/>
      <c r="AD23" s="270"/>
      <c r="AE23" s="270"/>
      <c r="AF23" s="270"/>
      <c r="AG23" s="270"/>
      <c r="AH23" s="270"/>
      <c r="AI23" s="270"/>
      <c r="AJ23" s="270"/>
      <c r="AK23" s="270"/>
      <c r="AL23" s="270"/>
      <c r="AM23" s="270"/>
      <c r="AN23" s="270"/>
      <c r="AO23" s="270"/>
      <c r="AP23" s="270"/>
      <c r="AQ23" s="270"/>
      <c r="AR23" s="270"/>
      <c r="AS23" s="271"/>
      <c r="AT23" s="73"/>
    </row>
    <row r="24" spans="1:50" s="122" customFormat="1" ht="21" customHeight="1">
      <c r="A24" s="121"/>
      <c r="B24" s="121"/>
      <c r="C24" s="59" t="s">
        <v>1442</v>
      </c>
      <c r="D24" s="121"/>
      <c r="E24" s="121"/>
      <c r="F24" s="121"/>
      <c r="G24" s="121"/>
      <c r="H24" s="80"/>
      <c r="I24" s="80"/>
      <c r="J24" s="73"/>
      <c r="K24" s="73"/>
      <c r="L24" s="73"/>
      <c r="M24" s="89"/>
      <c r="N24" s="89"/>
      <c r="O24" s="89"/>
      <c r="P24" s="89"/>
      <c r="Q24" s="89"/>
      <c r="R24" s="89"/>
      <c r="S24" s="89"/>
      <c r="T24" s="89"/>
      <c r="U24" s="89"/>
      <c r="V24" s="89"/>
      <c r="W24" s="89"/>
      <c r="X24" s="89"/>
      <c r="Y24" s="89"/>
      <c r="Z24" s="89"/>
      <c r="AA24" s="89"/>
      <c r="AB24" s="89"/>
      <c r="AC24" s="89"/>
      <c r="AD24" s="89"/>
      <c r="AE24" s="89"/>
      <c r="AF24" s="89"/>
      <c r="AG24" s="89"/>
      <c r="AH24" s="89"/>
      <c r="AI24" s="89"/>
      <c r="AJ24" s="89"/>
      <c r="AK24" s="89"/>
      <c r="AL24" s="89"/>
      <c r="AM24" s="89"/>
      <c r="AN24" s="89"/>
      <c r="AO24" s="89"/>
      <c r="AP24" s="84"/>
      <c r="AQ24" s="6"/>
      <c r="AR24" s="79"/>
      <c r="AS24" s="79"/>
      <c r="AT24" s="6"/>
      <c r="AU24" s="121"/>
      <c r="AV24" s="121"/>
      <c r="AW24" s="121"/>
      <c r="AX24" s="121"/>
    </row>
    <row r="25" spans="1:50" s="122" customFormat="1" ht="21" customHeight="1">
      <c r="A25" s="121"/>
      <c r="B25" s="121"/>
      <c r="C25" s="59"/>
      <c r="D25" s="120"/>
      <c r="E25" s="19" t="s">
        <v>1932</v>
      </c>
      <c r="F25" s="19"/>
      <c r="G25" s="19"/>
      <c r="H25" s="90"/>
      <c r="I25" s="90"/>
      <c r="J25" s="60"/>
      <c r="K25" s="60"/>
      <c r="L25" s="60"/>
      <c r="M25" s="117"/>
      <c r="N25" s="117"/>
      <c r="O25" s="117"/>
      <c r="P25" s="120"/>
      <c r="Q25" s="19" t="s">
        <v>1447</v>
      </c>
      <c r="R25" s="117"/>
      <c r="S25" s="117"/>
      <c r="T25" s="117"/>
      <c r="U25" s="117"/>
      <c r="V25" s="117"/>
      <c r="W25" s="117"/>
      <c r="X25" s="117"/>
      <c r="Y25" s="117"/>
      <c r="Z25" s="117"/>
      <c r="AA25" s="117"/>
      <c r="AB25" s="117"/>
      <c r="AC25" s="120"/>
      <c r="AD25" s="19" t="s">
        <v>1450</v>
      </c>
      <c r="AE25" s="117"/>
      <c r="AF25" s="117"/>
      <c r="AG25" s="117"/>
      <c r="AH25" s="117"/>
      <c r="AI25" s="117"/>
      <c r="AJ25" s="117"/>
      <c r="AK25" s="117"/>
      <c r="AL25" s="117"/>
      <c r="AM25" s="117"/>
      <c r="AN25" s="117"/>
      <c r="AO25" s="117"/>
      <c r="AP25" s="118"/>
      <c r="AQ25" s="12"/>
      <c r="AR25" s="119"/>
      <c r="AS25" s="119"/>
      <c r="AT25" s="12"/>
      <c r="AU25" s="121"/>
      <c r="AV25" s="121"/>
      <c r="AW25" s="121"/>
      <c r="AX25" s="121"/>
    </row>
    <row r="26" spans="1:50" s="122" customFormat="1" ht="21" customHeight="1">
      <c r="A26" s="121"/>
      <c r="B26" s="121"/>
      <c r="C26" s="59"/>
      <c r="D26" s="120"/>
      <c r="E26" s="19" t="s">
        <v>1933</v>
      </c>
      <c r="F26" s="19"/>
      <c r="G26" s="19"/>
      <c r="H26" s="90"/>
      <c r="I26" s="90"/>
      <c r="J26" s="60"/>
      <c r="K26" s="60"/>
      <c r="L26" s="60"/>
      <c r="M26" s="117"/>
      <c r="N26" s="117"/>
      <c r="O26" s="117"/>
      <c r="P26" s="120"/>
      <c r="Q26" s="19" t="s">
        <v>1448</v>
      </c>
      <c r="R26" s="117"/>
      <c r="S26" s="117"/>
      <c r="T26" s="117"/>
      <c r="U26" s="117"/>
      <c r="V26" s="117"/>
      <c r="W26" s="117"/>
      <c r="X26" s="117"/>
      <c r="Y26" s="117"/>
      <c r="Z26" s="117"/>
      <c r="AA26" s="117"/>
      <c r="AB26" s="117"/>
      <c r="AC26" s="120"/>
      <c r="AD26" s="19" t="s">
        <v>1451</v>
      </c>
      <c r="AE26" s="117"/>
      <c r="AF26" s="117"/>
      <c r="AG26" s="117"/>
      <c r="AH26" s="272"/>
      <c r="AI26" s="272"/>
      <c r="AJ26" s="272"/>
      <c r="AK26" s="272"/>
      <c r="AL26" s="272"/>
      <c r="AM26" s="272"/>
      <c r="AN26" s="272"/>
      <c r="AO26" s="272"/>
      <c r="AP26" s="272"/>
      <c r="AQ26" s="272"/>
      <c r="AR26" s="272"/>
      <c r="AS26" s="272"/>
      <c r="AT26" s="12"/>
      <c r="AU26" s="121"/>
      <c r="AV26" s="121"/>
      <c r="AW26" s="121"/>
      <c r="AX26" s="121"/>
    </row>
    <row r="27" spans="1:50" s="122" customFormat="1" ht="21" customHeight="1">
      <c r="A27" s="121"/>
      <c r="B27" s="121"/>
      <c r="C27" s="59"/>
      <c r="D27" s="120"/>
      <c r="E27" s="19" t="s">
        <v>1934</v>
      </c>
      <c r="F27" s="19"/>
      <c r="G27" s="19"/>
      <c r="H27" s="90"/>
      <c r="I27" s="90"/>
      <c r="J27" s="60"/>
      <c r="K27" s="60"/>
      <c r="L27" s="60"/>
      <c r="M27" s="117"/>
      <c r="N27" s="117"/>
      <c r="O27" s="117"/>
      <c r="P27" s="120"/>
      <c r="Q27" s="19" t="s">
        <v>1449</v>
      </c>
      <c r="R27" s="117"/>
      <c r="S27" s="117"/>
      <c r="T27" s="117"/>
      <c r="U27" s="117"/>
      <c r="V27" s="117"/>
      <c r="W27" s="117"/>
      <c r="X27" s="117"/>
      <c r="Y27" s="117"/>
      <c r="Z27" s="117"/>
      <c r="AA27" s="117"/>
      <c r="AB27" s="117"/>
      <c r="AC27" s="60"/>
      <c r="AD27" s="60"/>
      <c r="AE27" s="117"/>
      <c r="AF27" s="117"/>
      <c r="AG27" s="117"/>
      <c r="AH27" s="272"/>
      <c r="AI27" s="272"/>
      <c r="AJ27" s="272"/>
      <c r="AK27" s="272"/>
      <c r="AL27" s="272"/>
      <c r="AM27" s="272"/>
      <c r="AN27" s="272"/>
      <c r="AO27" s="272"/>
      <c r="AP27" s="272"/>
      <c r="AQ27" s="272"/>
      <c r="AR27" s="272"/>
      <c r="AS27" s="272"/>
      <c r="AT27" s="12"/>
      <c r="AU27" s="121"/>
      <c r="AV27" s="121"/>
      <c r="AW27" s="121"/>
      <c r="AX27" s="121"/>
    </row>
    <row r="28" spans="1:50" s="122" customFormat="1" ht="21" customHeight="1">
      <c r="A28" s="121"/>
      <c r="B28" s="121"/>
      <c r="C28" s="59" t="s">
        <v>1452</v>
      </c>
      <c r="D28" s="121"/>
      <c r="E28" s="121"/>
      <c r="F28" s="121"/>
      <c r="G28" s="121"/>
      <c r="H28" s="121"/>
      <c r="I28" s="12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6"/>
      <c r="AI28" s="6"/>
      <c r="AJ28" s="6"/>
      <c r="AK28" s="6"/>
      <c r="AL28" s="6"/>
      <c r="AM28" s="6"/>
      <c r="AO28" s="6"/>
      <c r="AP28" s="6"/>
      <c r="AQ28" s="6"/>
      <c r="AR28" s="6"/>
      <c r="AS28" s="6"/>
      <c r="AT28" s="6"/>
      <c r="AU28" s="121"/>
      <c r="AV28" s="121"/>
      <c r="AW28" s="121"/>
      <c r="AX28" s="121"/>
    </row>
    <row r="29" spans="1:50" s="122" customFormat="1" ht="21" customHeight="1">
      <c r="A29" s="121"/>
      <c r="B29" s="121"/>
      <c r="C29" s="59"/>
      <c r="D29" s="120"/>
      <c r="E29" s="19" t="s">
        <v>1935</v>
      </c>
      <c r="F29" s="19"/>
      <c r="G29" s="19"/>
      <c r="H29" s="90"/>
      <c r="I29" s="90"/>
      <c r="J29" s="60"/>
      <c r="K29" s="60"/>
      <c r="L29" s="60"/>
      <c r="M29" s="117"/>
      <c r="N29" s="117"/>
      <c r="O29" s="117"/>
      <c r="P29" s="120"/>
      <c r="Q29" s="19" t="s">
        <v>1443</v>
      </c>
      <c r="R29" s="117"/>
      <c r="S29" s="117"/>
      <c r="T29" s="117"/>
      <c r="U29" s="117"/>
      <c r="V29" s="117"/>
      <c r="W29" s="117"/>
      <c r="X29" s="117"/>
      <c r="Y29" s="117"/>
      <c r="Z29" s="117"/>
      <c r="AA29" s="117"/>
      <c r="AB29" s="117"/>
      <c r="AC29" s="120"/>
      <c r="AD29" s="19" t="s">
        <v>1446</v>
      </c>
      <c r="AE29" s="117"/>
      <c r="AF29" s="117"/>
      <c r="AG29" s="117"/>
      <c r="AH29" s="117"/>
      <c r="AI29" s="117"/>
      <c r="AJ29" s="117"/>
      <c r="AK29" s="117"/>
      <c r="AL29" s="117"/>
      <c r="AM29" s="117"/>
      <c r="AN29" s="117"/>
      <c r="AO29" s="117"/>
      <c r="AP29" s="118"/>
      <c r="AQ29" s="12"/>
      <c r="AR29" s="119"/>
      <c r="AS29" s="119"/>
      <c r="AT29" s="12"/>
      <c r="AU29" s="121"/>
      <c r="AV29" s="121"/>
      <c r="AW29" s="121"/>
      <c r="AX29" s="121"/>
    </row>
    <row r="30" spans="1:50" s="122" customFormat="1" ht="21" customHeight="1">
      <c r="A30" s="121"/>
      <c r="B30" s="121"/>
      <c r="C30" s="59"/>
      <c r="D30" s="120"/>
      <c r="E30" s="19" t="s">
        <v>1936</v>
      </c>
      <c r="F30" s="19"/>
      <c r="G30" s="19"/>
      <c r="H30" s="90"/>
      <c r="I30" s="90"/>
      <c r="J30" s="60"/>
      <c r="K30" s="60"/>
      <c r="L30" s="60"/>
      <c r="M30" s="117"/>
      <c r="N30" s="117"/>
      <c r="O30" s="117"/>
      <c r="P30" s="120"/>
      <c r="Q30" s="19" t="s">
        <v>1444</v>
      </c>
      <c r="R30" s="117"/>
      <c r="S30" s="117"/>
      <c r="T30" s="117"/>
      <c r="U30" s="117"/>
      <c r="V30" s="117"/>
      <c r="W30" s="117"/>
      <c r="X30" s="117"/>
      <c r="Y30" s="117"/>
      <c r="Z30" s="117"/>
      <c r="AA30" s="117"/>
      <c r="AB30" s="117"/>
      <c r="AC30" s="120"/>
      <c r="AD30" s="19" t="s">
        <v>1440</v>
      </c>
      <c r="AE30" s="117"/>
      <c r="AF30" s="117"/>
      <c r="AG30" s="117"/>
      <c r="AH30" s="273"/>
      <c r="AI30" s="274"/>
      <c r="AJ30" s="274"/>
      <c r="AK30" s="274"/>
      <c r="AL30" s="274"/>
      <c r="AM30" s="274"/>
      <c r="AN30" s="274"/>
      <c r="AO30" s="274"/>
      <c r="AP30" s="274"/>
      <c r="AQ30" s="274"/>
      <c r="AR30" s="274"/>
      <c r="AS30" s="275"/>
      <c r="AT30" s="12"/>
      <c r="AU30" s="121"/>
      <c r="AV30" s="121"/>
      <c r="AW30" s="121"/>
      <c r="AX30" s="121"/>
    </row>
    <row r="31" spans="1:50" s="122" customFormat="1" ht="21" customHeight="1">
      <c r="A31" s="121"/>
      <c r="B31" s="121"/>
      <c r="C31" s="59"/>
      <c r="D31" s="120"/>
      <c r="E31" s="19" t="s">
        <v>1937</v>
      </c>
      <c r="F31" s="19"/>
      <c r="G31" s="19"/>
      <c r="H31" s="90"/>
      <c r="I31" s="90"/>
      <c r="J31" s="60"/>
      <c r="K31" s="60"/>
      <c r="L31" s="60"/>
      <c r="M31" s="117"/>
      <c r="N31" s="117"/>
      <c r="O31" s="117"/>
      <c r="P31" s="120"/>
      <c r="Q31" s="19" t="s">
        <v>1483</v>
      </c>
      <c r="R31" s="117"/>
      <c r="S31" s="117"/>
      <c r="T31" s="117"/>
      <c r="U31" s="117"/>
      <c r="V31" s="117"/>
      <c r="W31" s="117"/>
      <c r="X31" s="117"/>
      <c r="Y31" s="117"/>
      <c r="Z31" s="117"/>
      <c r="AA31" s="117"/>
      <c r="AB31" s="117"/>
      <c r="AC31" s="60"/>
      <c r="AD31" s="60"/>
      <c r="AE31" s="117"/>
      <c r="AF31" s="117"/>
      <c r="AG31" s="117"/>
      <c r="AH31" s="276"/>
      <c r="AI31" s="277"/>
      <c r="AJ31" s="277"/>
      <c r="AK31" s="277"/>
      <c r="AL31" s="277"/>
      <c r="AM31" s="277"/>
      <c r="AN31" s="277"/>
      <c r="AO31" s="277"/>
      <c r="AP31" s="277"/>
      <c r="AQ31" s="277"/>
      <c r="AR31" s="277"/>
      <c r="AS31" s="278"/>
      <c r="AT31" s="90"/>
      <c r="AU31" s="125"/>
      <c r="AV31" s="125"/>
      <c r="AW31" s="121"/>
      <c r="AX31" s="121"/>
    </row>
    <row r="32" spans="1:50" s="122" customFormat="1" ht="21" customHeight="1">
      <c r="A32" s="121"/>
      <c r="B32" s="121"/>
      <c r="C32" s="121"/>
      <c r="D32" s="59"/>
      <c r="E32" s="19"/>
      <c r="F32" s="19"/>
      <c r="G32" s="19"/>
      <c r="H32" s="19"/>
      <c r="I32" s="19"/>
      <c r="J32" s="124"/>
      <c r="K32" s="63"/>
      <c r="L32" s="63"/>
      <c r="M32" s="63"/>
      <c r="N32" s="63"/>
      <c r="O32" s="63"/>
      <c r="P32" s="63"/>
      <c r="Q32" s="63"/>
      <c r="R32" s="63"/>
      <c r="S32" s="63"/>
      <c r="T32" s="63"/>
      <c r="U32" s="63"/>
      <c r="V32" s="63"/>
      <c r="W32" s="63"/>
      <c r="X32" s="63"/>
      <c r="Y32" s="63"/>
      <c r="Z32" s="63"/>
      <c r="AA32" s="63"/>
      <c r="AB32" s="63"/>
      <c r="AC32" s="63"/>
      <c r="AD32" s="63"/>
      <c r="AE32" s="63"/>
      <c r="AF32" s="63"/>
      <c r="AG32" s="63"/>
      <c r="AH32" s="63"/>
      <c r="AI32" s="12"/>
      <c r="AJ32" s="12"/>
      <c r="AK32" s="12"/>
      <c r="AL32" s="12"/>
      <c r="AM32" s="12"/>
      <c r="AN32" s="12"/>
      <c r="AO32" s="12"/>
      <c r="AP32" s="12"/>
      <c r="AQ32" s="12"/>
      <c r="AR32" s="12"/>
      <c r="AS32" s="12"/>
      <c r="AT32" s="12"/>
      <c r="AU32" s="121"/>
      <c r="AV32" s="121"/>
      <c r="AW32" s="121"/>
      <c r="AX32" s="121"/>
    </row>
    <row r="33" spans="2:46" ht="21" customHeight="1">
      <c r="C33" s="59" t="s">
        <v>1238</v>
      </c>
      <c r="J33" s="7"/>
      <c r="K33" s="13"/>
      <c r="L33" s="13"/>
      <c r="M33" s="13"/>
      <c r="N33" s="13"/>
      <c r="O33" s="13"/>
      <c r="P33" s="13"/>
      <c r="Q33" s="13"/>
      <c r="R33" s="13"/>
      <c r="S33" s="13"/>
      <c r="T33" s="13"/>
      <c r="U33" s="13"/>
      <c r="V33" s="13"/>
      <c r="W33" s="13"/>
      <c r="X33" s="13"/>
      <c r="Y33" s="13"/>
      <c r="Z33" s="13"/>
      <c r="AA33" s="13"/>
      <c r="AB33" s="13"/>
      <c r="AC33" s="13"/>
      <c r="AD33" s="13"/>
      <c r="AE33" s="19"/>
      <c r="AF33" s="13"/>
      <c r="AG33" s="13"/>
      <c r="AH33" s="13"/>
      <c r="AI33" s="6"/>
      <c r="AJ33" s="6"/>
      <c r="AK33" s="6"/>
      <c r="AL33" s="6"/>
      <c r="AM33" s="6"/>
      <c r="AN33" s="6"/>
      <c r="AO33" s="6"/>
      <c r="AP33" s="6"/>
      <c r="AQ33" s="6"/>
      <c r="AR33" s="6"/>
      <c r="AS33" s="6"/>
      <c r="AT33" s="6"/>
    </row>
    <row r="34" spans="2:46" ht="21" customHeight="1">
      <c r="C34" s="59" t="s">
        <v>1441</v>
      </c>
      <c r="J34" s="7"/>
      <c r="K34" s="13"/>
      <c r="L34" s="13"/>
      <c r="M34" s="13"/>
      <c r="N34" s="13"/>
      <c r="O34" s="13"/>
      <c r="P34" s="13"/>
      <c r="Q34" s="13"/>
      <c r="R34" s="13"/>
      <c r="S34" s="13"/>
      <c r="T34" s="13"/>
      <c r="U34" s="13"/>
      <c r="V34" s="13"/>
      <c r="W34" s="13"/>
      <c r="X34" s="13"/>
      <c r="Y34" s="13"/>
      <c r="Z34" s="13"/>
      <c r="AA34" s="13"/>
      <c r="AB34" s="13"/>
      <c r="AC34" s="13"/>
      <c r="AD34" s="13"/>
      <c r="AE34" s="13"/>
      <c r="AF34" s="13"/>
      <c r="AG34" s="13"/>
      <c r="AH34" s="13"/>
      <c r="AI34" s="6"/>
      <c r="AJ34" s="6"/>
      <c r="AK34" s="6"/>
      <c r="AL34" s="6"/>
      <c r="AM34" s="6"/>
      <c r="AN34" s="6"/>
      <c r="AO34" s="6"/>
      <c r="AP34" s="6"/>
      <c r="AQ34" s="6"/>
      <c r="AR34" s="6"/>
      <c r="AS34" s="6"/>
      <c r="AT34" s="6"/>
    </row>
    <row r="35" spans="2:46" ht="21" customHeight="1">
      <c r="C35" s="86" t="s">
        <v>1256</v>
      </c>
      <c r="D35" s="279" t="s">
        <v>1239</v>
      </c>
      <c r="E35" s="280"/>
      <c r="F35" s="280"/>
      <c r="G35" s="280"/>
      <c r="H35" s="280"/>
      <c r="I35" s="281"/>
      <c r="J35" s="282" t="s">
        <v>1240</v>
      </c>
      <c r="K35" s="282"/>
      <c r="L35" s="282"/>
      <c r="M35" s="283" t="s">
        <v>1242</v>
      </c>
      <c r="N35" s="283"/>
      <c r="O35" s="283"/>
      <c r="P35" s="283"/>
      <c r="Q35" s="283"/>
      <c r="R35" s="283"/>
      <c r="S35" s="283"/>
      <c r="T35" s="283"/>
      <c r="U35" s="283"/>
      <c r="V35" s="283"/>
      <c r="W35" s="283"/>
      <c r="X35" s="283"/>
      <c r="Y35" s="283"/>
      <c r="Z35" s="283"/>
      <c r="AA35" s="283"/>
      <c r="AB35" s="283"/>
      <c r="AC35" s="283"/>
      <c r="AD35" s="283"/>
      <c r="AE35" s="283"/>
      <c r="AF35" s="283"/>
      <c r="AG35" s="283"/>
      <c r="AH35" s="283"/>
      <c r="AI35" s="283"/>
      <c r="AJ35" s="283"/>
      <c r="AK35" s="283"/>
      <c r="AL35" s="283"/>
      <c r="AM35" s="283"/>
      <c r="AN35" s="283"/>
      <c r="AO35" s="283"/>
      <c r="AP35" s="6"/>
      <c r="AQ35" s="6"/>
      <c r="AR35" s="6"/>
      <c r="AS35" s="6"/>
      <c r="AT35" s="6"/>
    </row>
    <row r="36" spans="2:46" ht="21" customHeight="1">
      <c r="C36" s="86" t="s">
        <v>1257</v>
      </c>
      <c r="D36" s="257" t="s">
        <v>1243</v>
      </c>
      <c r="E36" s="257"/>
      <c r="F36" s="257"/>
      <c r="G36" s="257"/>
      <c r="H36" s="257"/>
      <c r="I36" s="257"/>
      <c r="J36" s="258"/>
      <c r="K36" s="259"/>
      <c r="L36" s="81" t="s">
        <v>1241</v>
      </c>
      <c r="M36" s="229"/>
      <c r="N36" s="230"/>
      <c r="O36" s="230"/>
      <c r="P36" s="230"/>
      <c r="Q36" s="230"/>
      <c r="R36" s="230"/>
      <c r="S36" s="230"/>
      <c r="T36" s="230"/>
      <c r="U36" s="230"/>
      <c r="V36" s="230"/>
      <c r="W36" s="230"/>
      <c r="X36" s="230"/>
      <c r="Y36" s="230"/>
      <c r="Z36" s="230"/>
      <c r="AA36" s="230"/>
      <c r="AB36" s="230"/>
      <c r="AC36" s="230"/>
      <c r="AD36" s="230"/>
      <c r="AE36" s="230"/>
      <c r="AF36" s="230"/>
      <c r="AG36" s="230"/>
      <c r="AH36" s="230"/>
      <c r="AI36" s="230"/>
      <c r="AJ36" s="230"/>
      <c r="AK36" s="230"/>
      <c r="AL36" s="230"/>
      <c r="AM36" s="230"/>
      <c r="AN36" s="230"/>
      <c r="AO36" s="231"/>
      <c r="AP36" s="6"/>
      <c r="AQ36" s="6"/>
      <c r="AR36" s="6"/>
      <c r="AS36" s="6"/>
      <c r="AT36" s="6"/>
    </row>
    <row r="37" spans="2:46" ht="21" customHeight="1">
      <c r="C37" s="86" t="s">
        <v>1258</v>
      </c>
      <c r="D37" s="257" t="s">
        <v>1244</v>
      </c>
      <c r="E37" s="257"/>
      <c r="F37" s="257"/>
      <c r="G37" s="257"/>
      <c r="H37" s="257"/>
      <c r="I37" s="257"/>
      <c r="J37" s="258"/>
      <c r="K37" s="259"/>
      <c r="L37" s="81" t="s">
        <v>1241</v>
      </c>
      <c r="M37" s="229"/>
      <c r="N37" s="230"/>
      <c r="O37" s="230"/>
      <c r="P37" s="230"/>
      <c r="Q37" s="230"/>
      <c r="R37" s="230"/>
      <c r="S37" s="230"/>
      <c r="T37" s="230"/>
      <c r="U37" s="230"/>
      <c r="V37" s="230"/>
      <c r="W37" s="230"/>
      <c r="X37" s="230"/>
      <c r="Y37" s="230"/>
      <c r="Z37" s="230"/>
      <c r="AA37" s="230"/>
      <c r="AB37" s="230"/>
      <c r="AC37" s="230"/>
      <c r="AD37" s="230"/>
      <c r="AE37" s="230"/>
      <c r="AF37" s="230"/>
      <c r="AG37" s="230"/>
      <c r="AH37" s="230"/>
      <c r="AI37" s="230"/>
      <c r="AJ37" s="230"/>
      <c r="AK37" s="230"/>
      <c r="AL37" s="230"/>
      <c r="AM37" s="230"/>
      <c r="AN37" s="230"/>
      <c r="AO37" s="231"/>
      <c r="AP37" s="6"/>
      <c r="AQ37" s="6"/>
      <c r="AR37" s="6"/>
      <c r="AS37" s="6"/>
      <c r="AT37" s="6"/>
    </row>
    <row r="38" spans="2:46" ht="21" customHeight="1">
      <c r="C38" s="86" t="s">
        <v>1259</v>
      </c>
      <c r="D38" s="257" t="s">
        <v>1245</v>
      </c>
      <c r="E38" s="257"/>
      <c r="F38" s="257"/>
      <c r="G38" s="257"/>
      <c r="H38" s="257"/>
      <c r="I38" s="257"/>
      <c r="J38" s="258"/>
      <c r="K38" s="259"/>
      <c r="L38" s="81" t="s">
        <v>1241</v>
      </c>
      <c r="M38" s="229"/>
      <c r="N38" s="230"/>
      <c r="O38" s="230"/>
      <c r="P38" s="230"/>
      <c r="Q38" s="230"/>
      <c r="R38" s="230"/>
      <c r="S38" s="230"/>
      <c r="T38" s="230"/>
      <c r="U38" s="230"/>
      <c r="V38" s="230"/>
      <c r="W38" s="230"/>
      <c r="X38" s="230"/>
      <c r="Y38" s="230"/>
      <c r="Z38" s="230"/>
      <c r="AA38" s="230"/>
      <c r="AB38" s="230"/>
      <c r="AC38" s="230"/>
      <c r="AD38" s="230"/>
      <c r="AE38" s="230"/>
      <c r="AF38" s="230"/>
      <c r="AG38" s="230"/>
      <c r="AH38" s="230"/>
      <c r="AI38" s="230"/>
      <c r="AJ38" s="230"/>
      <c r="AK38" s="230"/>
      <c r="AL38" s="230"/>
      <c r="AM38" s="230"/>
      <c r="AN38" s="230"/>
      <c r="AO38" s="231"/>
      <c r="AP38" s="6"/>
      <c r="AQ38" s="6"/>
      <c r="AR38" s="6"/>
      <c r="AS38" s="6"/>
      <c r="AT38" s="6"/>
    </row>
    <row r="39" spans="2:46" ht="21" customHeight="1">
      <c r="C39" s="86" t="s">
        <v>1260</v>
      </c>
      <c r="D39" s="257" t="s">
        <v>1246</v>
      </c>
      <c r="E39" s="257"/>
      <c r="F39" s="257"/>
      <c r="G39" s="257"/>
      <c r="H39" s="257"/>
      <c r="I39" s="257"/>
      <c r="J39" s="258"/>
      <c r="K39" s="259"/>
      <c r="L39" s="81" t="s">
        <v>1241</v>
      </c>
      <c r="M39" s="229"/>
      <c r="N39" s="230"/>
      <c r="O39" s="230"/>
      <c r="P39" s="230"/>
      <c r="Q39" s="230"/>
      <c r="R39" s="230"/>
      <c r="S39" s="230"/>
      <c r="T39" s="230"/>
      <c r="U39" s="230"/>
      <c r="V39" s="230"/>
      <c r="W39" s="230"/>
      <c r="X39" s="230"/>
      <c r="Y39" s="230"/>
      <c r="Z39" s="230"/>
      <c r="AA39" s="230"/>
      <c r="AB39" s="230"/>
      <c r="AC39" s="230"/>
      <c r="AD39" s="230"/>
      <c r="AE39" s="230"/>
      <c r="AF39" s="230"/>
      <c r="AG39" s="230"/>
      <c r="AH39" s="230"/>
      <c r="AI39" s="230"/>
      <c r="AJ39" s="230"/>
      <c r="AK39" s="230"/>
      <c r="AL39" s="230"/>
      <c r="AM39" s="230"/>
      <c r="AN39" s="230"/>
      <c r="AO39" s="231"/>
      <c r="AP39" s="6"/>
      <c r="AQ39" s="6"/>
      <c r="AR39" s="6"/>
      <c r="AS39" s="6"/>
      <c r="AT39" s="6"/>
    </row>
    <row r="40" spans="2:46" ht="21" customHeight="1">
      <c r="C40" s="86" t="s">
        <v>1261</v>
      </c>
      <c r="D40" s="224" t="s">
        <v>1247</v>
      </c>
      <c r="E40" s="225"/>
      <c r="F40" s="225"/>
      <c r="G40" s="225"/>
      <c r="H40" s="225"/>
      <c r="I40" s="226"/>
      <c r="J40" s="258"/>
      <c r="K40" s="259"/>
      <c r="L40" s="81" t="s">
        <v>1241</v>
      </c>
      <c r="M40" s="229"/>
      <c r="N40" s="230"/>
      <c r="O40" s="230"/>
      <c r="P40" s="230"/>
      <c r="Q40" s="230"/>
      <c r="R40" s="230"/>
      <c r="S40" s="230"/>
      <c r="T40" s="230"/>
      <c r="U40" s="230"/>
      <c r="V40" s="230"/>
      <c r="W40" s="230"/>
      <c r="X40" s="230"/>
      <c r="Y40" s="230"/>
      <c r="Z40" s="230"/>
      <c r="AA40" s="230"/>
      <c r="AB40" s="230"/>
      <c r="AC40" s="230"/>
      <c r="AD40" s="230"/>
      <c r="AE40" s="230"/>
      <c r="AF40" s="230"/>
      <c r="AG40" s="230"/>
      <c r="AH40" s="230"/>
      <c r="AI40" s="230"/>
      <c r="AJ40" s="230"/>
      <c r="AK40" s="230"/>
      <c r="AL40" s="230"/>
      <c r="AM40" s="230"/>
      <c r="AN40" s="230"/>
      <c r="AO40" s="231"/>
      <c r="AP40" s="6"/>
      <c r="AQ40" s="6"/>
      <c r="AR40" s="6"/>
      <c r="AS40" s="6"/>
      <c r="AT40" s="6"/>
    </row>
    <row r="41" spans="2:46" ht="21" customHeight="1">
      <c r="C41" s="86" t="s">
        <v>1262</v>
      </c>
      <c r="D41" s="263" t="s">
        <v>1248</v>
      </c>
      <c r="E41" s="264"/>
      <c r="F41" s="264"/>
      <c r="G41" s="264"/>
      <c r="H41" s="264"/>
      <c r="I41" s="265"/>
      <c r="J41" s="255"/>
      <c r="K41" s="256"/>
      <c r="L41" s="82" t="s">
        <v>1241</v>
      </c>
      <c r="M41" s="229"/>
      <c r="N41" s="230"/>
      <c r="O41" s="230"/>
      <c r="P41" s="230"/>
      <c r="Q41" s="230"/>
      <c r="R41" s="230"/>
      <c r="S41" s="230"/>
      <c r="T41" s="230"/>
      <c r="U41" s="230"/>
      <c r="V41" s="230"/>
      <c r="W41" s="230"/>
      <c r="X41" s="230"/>
      <c r="Y41" s="230"/>
      <c r="Z41" s="230"/>
      <c r="AA41" s="230"/>
      <c r="AB41" s="230"/>
      <c r="AC41" s="230"/>
      <c r="AD41" s="230"/>
      <c r="AE41" s="230"/>
      <c r="AF41" s="230"/>
      <c r="AG41" s="230"/>
      <c r="AH41" s="230"/>
      <c r="AI41" s="230"/>
      <c r="AJ41" s="230"/>
      <c r="AK41" s="230"/>
      <c r="AL41" s="230"/>
      <c r="AM41" s="230"/>
      <c r="AN41" s="230"/>
      <c r="AO41" s="231"/>
      <c r="AP41" s="6"/>
      <c r="AQ41" s="6"/>
      <c r="AR41" s="6"/>
      <c r="AS41" s="6"/>
      <c r="AT41" s="6"/>
    </row>
    <row r="42" spans="2:46" ht="21" customHeight="1">
      <c r="C42" s="86" t="s">
        <v>1263</v>
      </c>
      <c r="D42" s="224" t="s">
        <v>1249</v>
      </c>
      <c r="E42" s="225"/>
      <c r="F42" s="225"/>
      <c r="G42" s="225"/>
      <c r="H42" s="225"/>
      <c r="I42" s="226"/>
      <c r="J42" s="227"/>
      <c r="K42" s="228"/>
      <c r="L42" s="83" t="s">
        <v>1241</v>
      </c>
      <c r="M42" s="229"/>
      <c r="N42" s="230"/>
      <c r="O42" s="230"/>
      <c r="P42" s="230"/>
      <c r="Q42" s="230"/>
      <c r="R42" s="230"/>
      <c r="S42" s="230"/>
      <c r="T42" s="230"/>
      <c r="U42" s="230"/>
      <c r="V42" s="230"/>
      <c r="W42" s="230"/>
      <c r="X42" s="230"/>
      <c r="Y42" s="230"/>
      <c r="Z42" s="230"/>
      <c r="AA42" s="230"/>
      <c r="AB42" s="230"/>
      <c r="AC42" s="230"/>
      <c r="AD42" s="230"/>
      <c r="AE42" s="230"/>
      <c r="AF42" s="230"/>
      <c r="AG42" s="230"/>
      <c r="AH42" s="230"/>
      <c r="AI42" s="230"/>
      <c r="AJ42" s="230"/>
      <c r="AK42" s="230"/>
      <c r="AL42" s="230"/>
      <c r="AM42" s="230"/>
      <c r="AN42" s="230"/>
      <c r="AO42" s="231"/>
      <c r="AP42" s="6"/>
      <c r="AQ42" s="6"/>
      <c r="AR42" s="6"/>
      <c r="AS42" s="6"/>
      <c r="AT42" s="6"/>
    </row>
    <row r="43" spans="2:46" ht="21" customHeight="1">
      <c r="C43" s="86" t="s">
        <v>1264</v>
      </c>
      <c r="D43" s="260" t="s">
        <v>1250</v>
      </c>
      <c r="E43" s="261"/>
      <c r="F43" s="261"/>
      <c r="G43" s="261"/>
      <c r="H43" s="261"/>
      <c r="I43" s="262"/>
      <c r="J43" s="227"/>
      <c r="K43" s="228"/>
      <c r="L43" s="83" t="s">
        <v>1241</v>
      </c>
      <c r="M43" s="229"/>
      <c r="N43" s="230"/>
      <c r="O43" s="230"/>
      <c r="P43" s="230"/>
      <c r="Q43" s="230"/>
      <c r="R43" s="230"/>
      <c r="S43" s="230"/>
      <c r="T43" s="230"/>
      <c r="U43" s="230"/>
      <c r="V43" s="230"/>
      <c r="W43" s="230"/>
      <c r="X43" s="230"/>
      <c r="Y43" s="230"/>
      <c r="Z43" s="230"/>
      <c r="AA43" s="230"/>
      <c r="AB43" s="230"/>
      <c r="AC43" s="230"/>
      <c r="AD43" s="230"/>
      <c r="AE43" s="230"/>
      <c r="AF43" s="230"/>
      <c r="AG43" s="230"/>
      <c r="AH43" s="230"/>
      <c r="AI43" s="230"/>
      <c r="AJ43" s="230"/>
      <c r="AK43" s="230"/>
      <c r="AL43" s="230"/>
      <c r="AM43" s="230"/>
      <c r="AN43" s="230"/>
      <c r="AO43" s="231"/>
      <c r="AP43" s="6"/>
      <c r="AQ43" s="6"/>
      <c r="AR43" s="6"/>
      <c r="AS43" s="6"/>
      <c r="AT43" s="6"/>
    </row>
    <row r="44" spans="2:46" ht="21" customHeight="1">
      <c r="C44" s="86" t="s">
        <v>1265</v>
      </c>
      <c r="D44" s="224" t="s">
        <v>1251</v>
      </c>
      <c r="E44" s="225"/>
      <c r="F44" s="225"/>
      <c r="G44" s="225"/>
      <c r="H44" s="225"/>
      <c r="I44" s="226"/>
      <c r="J44" s="227"/>
      <c r="K44" s="228"/>
      <c r="L44" s="13" t="s">
        <v>1241</v>
      </c>
      <c r="M44" s="229"/>
      <c r="N44" s="230"/>
      <c r="O44" s="230"/>
      <c r="P44" s="230"/>
      <c r="Q44" s="230"/>
      <c r="R44" s="230"/>
      <c r="S44" s="230"/>
      <c r="T44" s="230"/>
      <c r="U44" s="230"/>
      <c r="V44" s="230"/>
      <c r="W44" s="230"/>
      <c r="X44" s="230"/>
      <c r="Y44" s="230"/>
      <c r="Z44" s="230"/>
      <c r="AA44" s="230"/>
      <c r="AB44" s="230"/>
      <c r="AC44" s="230"/>
      <c r="AD44" s="230"/>
      <c r="AE44" s="230"/>
      <c r="AF44" s="230"/>
      <c r="AG44" s="230"/>
      <c r="AH44" s="230"/>
      <c r="AI44" s="230"/>
      <c r="AJ44" s="230"/>
      <c r="AK44" s="230"/>
      <c r="AL44" s="230"/>
      <c r="AM44" s="230"/>
      <c r="AN44" s="230"/>
      <c r="AO44" s="231"/>
      <c r="AP44" s="6"/>
      <c r="AQ44" s="6"/>
      <c r="AR44" s="6"/>
      <c r="AS44" s="6"/>
      <c r="AT44" s="6"/>
    </row>
    <row r="45" spans="2:46" ht="21" customHeight="1">
      <c r="C45" s="86" t="s">
        <v>1266</v>
      </c>
      <c r="D45" s="224" t="s">
        <v>1252</v>
      </c>
      <c r="E45" s="225"/>
      <c r="F45" s="225"/>
      <c r="G45" s="225"/>
      <c r="H45" s="225"/>
      <c r="I45" s="226"/>
      <c r="J45" s="227"/>
      <c r="K45" s="228"/>
      <c r="L45" s="81" t="s">
        <v>1241</v>
      </c>
      <c r="M45" s="229"/>
      <c r="N45" s="230"/>
      <c r="O45" s="230"/>
      <c r="P45" s="230"/>
      <c r="Q45" s="230"/>
      <c r="R45" s="230"/>
      <c r="S45" s="230"/>
      <c r="T45" s="230"/>
      <c r="U45" s="230"/>
      <c r="V45" s="230"/>
      <c r="W45" s="230"/>
      <c r="X45" s="230"/>
      <c r="Y45" s="230"/>
      <c r="Z45" s="230"/>
      <c r="AA45" s="230"/>
      <c r="AB45" s="230"/>
      <c r="AC45" s="230"/>
      <c r="AD45" s="230"/>
      <c r="AE45" s="230"/>
      <c r="AF45" s="230"/>
      <c r="AG45" s="230"/>
      <c r="AH45" s="230"/>
      <c r="AI45" s="230"/>
      <c r="AJ45" s="230"/>
      <c r="AK45" s="230"/>
      <c r="AL45" s="230"/>
      <c r="AM45" s="230"/>
      <c r="AN45" s="230"/>
      <c r="AO45" s="231"/>
      <c r="AP45" s="6"/>
      <c r="AQ45" s="6"/>
      <c r="AR45" s="6"/>
      <c r="AS45" s="6"/>
      <c r="AT45" s="6"/>
    </row>
    <row r="46" spans="2:46" ht="21" customHeight="1">
      <c r="C46" s="86" t="s">
        <v>1267</v>
      </c>
      <c r="D46" s="224" t="s">
        <v>1253</v>
      </c>
      <c r="E46" s="225"/>
      <c r="F46" s="225"/>
      <c r="G46" s="225"/>
      <c r="H46" s="225"/>
      <c r="I46" s="226"/>
      <c r="J46" s="255"/>
      <c r="K46" s="256"/>
      <c r="L46" s="82" t="s">
        <v>1241</v>
      </c>
      <c r="M46" s="229"/>
      <c r="N46" s="230"/>
      <c r="O46" s="230"/>
      <c r="P46" s="230"/>
      <c r="Q46" s="230"/>
      <c r="R46" s="230"/>
      <c r="S46" s="230"/>
      <c r="T46" s="230"/>
      <c r="U46" s="230"/>
      <c r="V46" s="230"/>
      <c r="W46" s="230"/>
      <c r="X46" s="230"/>
      <c r="Y46" s="230"/>
      <c r="Z46" s="230"/>
      <c r="AA46" s="230"/>
      <c r="AB46" s="230"/>
      <c r="AC46" s="230"/>
      <c r="AD46" s="230"/>
      <c r="AE46" s="230"/>
      <c r="AF46" s="230"/>
      <c r="AG46" s="230"/>
      <c r="AH46" s="230"/>
      <c r="AI46" s="230"/>
      <c r="AJ46" s="230"/>
      <c r="AK46" s="230"/>
      <c r="AL46" s="230"/>
      <c r="AM46" s="230"/>
      <c r="AN46" s="230"/>
      <c r="AO46" s="231"/>
      <c r="AP46" s="6"/>
      <c r="AQ46" s="6"/>
      <c r="AR46" s="6"/>
      <c r="AS46" s="6"/>
      <c r="AT46" s="6"/>
    </row>
    <row r="47" spans="2:46" ht="21" customHeight="1">
      <c r="D47" s="59"/>
      <c r="J47" s="250" t="str">
        <f>IF(SUM(J36:K46)=0,"",SUM(J36:K46))</f>
        <v/>
      </c>
      <c r="K47" s="250"/>
      <c r="L47" s="85" t="str">
        <f>IF(J47="","","％")</f>
        <v/>
      </c>
      <c r="M47" s="251" t="str">
        <f>IF(J47&lt;&gt;100,"収入割合の合計が100％ではありません ","")</f>
        <v xml:space="preserve">収入割合の合計が100％ではありません </v>
      </c>
      <c r="N47" s="251"/>
      <c r="O47" s="251"/>
      <c r="P47" s="251"/>
      <c r="Q47" s="251"/>
      <c r="R47" s="251"/>
      <c r="S47" s="251"/>
      <c r="T47" s="251"/>
      <c r="U47" s="251"/>
      <c r="V47" s="251"/>
      <c r="W47" s="251"/>
      <c r="X47" s="251"/>
      <c r="Y47" s="251"/>
      <c r="Z47" s="251"/>
      <c r="AA47" s="251"/>
      <c r="AB47" s="251"/>
      <c r="AC47" s="251"/>
      <c r="AD47" s="251"/>
      <c r="AE47" s="251"/>
      <c r="AF47" s="13"/>
      <c r="AG47" s="13"/>
      <c r="AH47" s="13"/>
      <c r="AI47" s="6"/>
      <c r="AJ47" s="6"/>
      <c r="AK47" s="6"/>
      <c r="AL47" s="6"/>
      <c r="AM47" s="6"/>
      <c r="AN47" s="6"/>
      <c r="AO47" s="6"/>
      <c r="AP47" s="6"/>
      <c r="AQ47" s="6"/>
      <c r="AR47" s="6"/>
      <c r="AS47" s="6"/>
      <c r="AT47" s="6"/>
    </row>
    <row r="48" spans="2:46" ht="21" customHeight="1">
      <c r="B48" s="59" t="s">
        <v>1628</v>
      </c>
      <c r="C48" s="116"/>
      <c r="D48" s="124"/>
      <c r="E48" s="124"/>
      <c r="F48" s="124"/>
      <c r="G48" s="124"/>
      <c r="H48" s="124"/>
      <c r="I48" s="254"/>
      <c r="J48" s="254"/>
      <c r="K48" s="254"/>
      <c r="L48" s="254"/>
      <c r="M48" s="254"/>
      <c r="N48" s="254"/>
      <c r="O48" s="254"/>
      <c r="P48" s="254"/>
      <c r="Q48" s="254"/>
      <c r="R48" s="254"/>
      <c r="S48" s="254"/>
      <c r="T48" s="254"/>
      <c r="U48" s="254"/>
      <c r="V48" s="254"/>
      <c r="W48" s="254"/>
      <c r="X48" s="254"/>
      <c r="Y48" s="254"/>
      <c r="Z48" s="254"/>
      <c r="AA48" s="254"/>
      <c r="AB48" s="254"/>
      <c r="AC48" s="132"/>
      <c r="AD48" s="59" t="s">
        <v>1480</v>
      </c>
      <c r="AE48" s="59"/>
      <c r="AF48" s="127"/>
      <c r="AG48" s="127"/>
      <c r="AH48" s="135" t="s">
        <v>1482</v>
      </c>
      <c r="AI48" s="127"/>
      <c r="AJ48" s="127"/>
      <c r="AK48" s="127"/>
      <c r="AL48" s="127"/>
      <c r="AM48" s="127"/>
      <c r="AN48" s="127"/>
      <c r="AO48" s="127"/>
      <c r="AP48" s="84"/>
      <c r="AQ48" s="84"/>
      <c r="AR48" s="6"/>
      <c r="AS48" s="6"/>
      <c r="AT48" s="6"/>
    </row>
    <row r="49" spans="1:65" ht="21" customHeight="1">
      <c r="B49" s="252" t="s">
        <v>1476</v>
      </c>
      <c r="C49" s="252"/>
      <c r="D49" s="252"/>
      <c r="E49" s="252"/>
      <c r="F49" s="252" t="s">
        <v>1637</v>
      </c>
      <c r="G49" s="252"/>
      <c r="H49" s="252"/>
      <c r="I49" s="252"/>
      <c r="J49" s="252"/>
      <c r="K49" s="252"/>
      <c r="L49" s="253" t="s">
        <v>1477</v>
      </c>
      <c r="M49" s="253"/>
      <c r="N49" s="253"/>
      <c r="O49" s="253"/>
      <c r="P49" s="253"/>
      <c r="Q49" s="253" t="s">
        <v>1478</v>
      </c>
      <c r="R49" s="253"/>
      <c r="S49" s="253"/>
      <c r="T49" s="253"/>
      <c r="U49" s="253"/>
      <c r="V49" s="253"/>
      <c r="W49" s="253" t="s">
        <v>1479</v>
      </c>
      <c r="X49" s="253"/>
      <c r="Y49" s="253"/>
      <c r="Z49" s="253"/>
      <c r="AA49" s="253"/>
      <c r="AB49" s="253"/>
      <c r="AC49" s="89"/>
      <c r="AD49" s="194" t="s">
        <v>1644</v>
      </c>
      <c r="AE49" s="196"/>
      <c r="AF49" s="196"/>
      <c r="AG49" s="196"/>
      <c r="AH49" s="195"/>
      <c r="AI49" s="194" t="s">
        <v>1645</v>
      </c>
      <c r="AJ49" s="196"/>
      <c r="AK49" s="196"/>
      <c r="AL49" s="196"/>
      <c r="AM49" s="195"/>
      <c r="AN49" s="194" t="s">
        <v>1646</v>
      </c>
      <c r="AO49" s="196"/>
      <c r="AP49" s="196"/>
      <c r="AQ49" s="196"/>
      <c r="AR49" s="195"/>
      <c r="AS49" s="116"/>
      <c r="AT49" s="133"/>
    </row>
    <row r="50" spans="1:65" ht="21" customHeight="1">
      <c r="B50" s="245">
        <f>$AP$98</f>
        <v>0</v>
      </c>
      <c r="C50" s="245"/>
      <c r="D50" s="245"/>
      <c r="E50" s="245"/>
      <c r="F50" s="246"/>
      <c r="G50" s="246"/>
      <c r="H50" s="246"/>
      <c r="I50" s="246"/>
      <c r="J50" s="246"/>
      <c r="K50" s="246"/>
      <c r="L50" s="193">
        <f>$AR$98</f>
        <v>0</v>
      </c>
      <c r="M50" s="193"/>
      <c r="N50" s="193"/>
      <c r="O50" s="193"/>
      <c r="P50" s="193"/>
      <c r="Q50" s="193" t="str">
        <f>IFERROR(L50/AW51/12,"")</f>
        <v/>
      </c>
      <c r="R50" s="193"/>
      <c r="S50" s="193"/>
      <c r="T50" s="193"/>
      <c r="U50" s="193"/>
      <c r="V50" s="193"/>
      <c r="W50" s="193" t="str">
        <f>IFERROR(L50/AQ98,"")</f>
        <v/>
      </c>
      <c r="X50" s="193"/>
      <c r="Y50" s="193"/>
      <c r="Z50" s="193"/>
      <c r="AA50" s="193"/>
      <c r="AB50" s="193"/>
      <c r="AC50" s="89"/>
      <c r="AD50" s="194" t="s">
        <v>1474</v>
      </c>
      <c r="AE50" s="195"/>
      <c r="AF50" s="194" t="s">
        <v>1475</v>
      </c>
      <c r="AG50" s="196"/>
      <c r="AH50" s="195"/>
      <c r="AI50" s="194" t="s">
        <v>1474</v>
      </c>
      <c r="AJ50" s="195"/>
      <c r="AK50" s="194" t="s">
        <v>1475</v>
      </c>
      <c r="AL50" s="196"/>
      <c r="AM50" s="195"/>
      <c r="AN50" s="197" t="s">
        <v>1474</v>
      </c>
      <c r="AO50" s="197"/>
      <c r="AP50" s="197" t="s">
        <v>1475</v>
      </c>
      <c r="AQ50" s="197"/>
      <c r="AR50" s="197"/>
      <c r="AS50" s="116"/>
      <c r="AT50" s="133"/>
      <c r="AW50" s="154" t="s">
        <v>1642</v>
      </c>
    </row>
    <row r="51" spans="1:65" ht="31.5" customHeight="1">
      <c r="B51" s="191" t="s">
        <v>1641</v>
      </c>
      <c r="C51" s="191"/>
      <c r="D51" s="191"/>
      <c r="E51" s="191"/>
      <c r="F51" s="191"/>
      <c r="G51" s="191"/>
      <c r="H51" s="191"/>
      <c r="I51" s="191"/>
      <c r="J51" s="191"/>
      <c r="K51" s="191"/>
      <c r="L51" s="191"/>
      <c r="M51" s="191"/>
      <c r="N51" s="191"/>
      <c r="O51" s="191"/>
      <c r="P51" s="191"/>
      <c r="Q51" s="191"/>
      <c r="R51" s="191"/>
      <c r="S51" s="191"/>
      <c r="T51" s="191"/>
      <c r="U51" s="191"/>
      <c r="V51" s="191"/>
      <c r="W51" s="191"/>
      <c r="X51" s="191"/>
      <c r="Y51" s="191"/>
      <c r="Z51" s="191"/>
      <c r="AA51" s="191"/>
      <c r="AB51" s="191"/>
      <c r="AC51" s="128"/>
      <c r="AD51" s="198"/>
      <c r="AE51" s="199"/>
      <c r="AF51" s="198"/>
      <c r="AG51" s="200"/>
      <c r="AH51" s="199"/>
      <c r="AI51" s="198"/>
      <c r="AJ51" s="199"/>
      <c r="AK51" s="198"/>
      <c r="AL51" s="200"/>
      <c r="AM51" s="199"/>
      <c r="AN51" s="201"/>
      <c r="AO51" s="201"/>
      <c r="AP51" s="201"/>
      <c r="AQ51" s="201"/>
      <c r="AR51" s="201"/>
      <c r="AS51" s="116"/>
      <c r="AT51" s="133"/>
      <c r="AW51" s="155" t="e">
        <f>ROUNDUP(B50/F50,1)</f>
        <v>#DIV/0!</v>
      </c>
      <c r="AX51" s="2" t="s">
        <v>1643</v>
      </c>
    </row>
    <row r="52" spans="1:65" s="8" customFormat="1" ht="14.25">
      <c r="B52" s="192"/>
      <c r="C52" s="192"/>
      <c r="D52" s="192"/>
      <c r="E52" s="192"/>
      <c r="F52" s="192"/>
      <c r="G52" s="192"/>
      <c r="H52" s="192"/>
      <c r="I52" s="192"/>
      <c r="J52" s="192"/>
      <c r="K52" s="192"/>
      <c r="L52" s="192"/>
      <c r="M52" s="192"/>
      <c r="N52" s="192"/>
      <c r="O52" s="192"/>
      <c r="P52" s="192"/>
      <c r="Q52" s="192"/>
      <c r="R52" s="192"/>
      <c r="S52" s="192"/>
      <c r="T52" s="192"/>
      <c r="U52" s="192"/>
      <c r="V52" s="192"/>
      <c r="W52" s="192"/>
      <c r="X52" s="192"/>
      <c r="Y52" s="192"/>
      <c r="Z52" s="192"/>
      <c r="AA52" s="192"/>
      <c r="AB52" s="192"/>
      <c r="AC52" s="10"/>
      <c r="AD52" s="10"/>
      <c r="AE52" s="10"/>
      <c r="AF52" s="10"/>
      <c r="AG52" s="9"/>
      <c r="AH52" s="9"/>
      <c r="AI52" s="58"/>
      <c r="AJ52" s="58"/>
      <c r="AK52" s="58"/>
      <c r="AL52" s="9"/>
      <c r="AM52" s="9"/>
      <c r="AN52" s="9"/>
      <c r="AO52" s="9"/>
      <c r="AS52" s="11"/>
    </row>
    <row r="53" spans="1:65" s="8" customFormat="1" ht="14.25">
      <c r="B53" s="153"/>
      <c r="C53" s="153"/>
      <c r="D53" s="153"/>
      <c r="E53" s="153"/>
      <c r="F53" s="153"/>
      <c r="G53" s="153"/>
      <c r="H53" s="153"/>
      <c r="I53" s="153"/>
      <c r="J53" s="153"/>
      <c r="K53" s="153"/>
      <c r="L53" s="153"/>
      <c r="M53" s="153"/>
      <c r="N53" s="153"/>
      <c r="O53" s="153"/>
      <c r="P53" s="153"/>
      <c r="Q53" s="153"/>
      <c r="R53" s="153"/>
      <c r="S53" s="153"/>
      <c r="T53" s="153"/>
      <c r="U53" s="153"/>
      <c r="V53" s="153"/>
      <c r="W53" s="153"/>
      <c r="X53" s="153"/>
      <c r="Y53" s="153"/>
      <c r="Z53" s="153"/>
      <c r="AA53" s="153"/>
      <c r="AB53" s="153"/>
      <c r="AC53" s="10"/>
      <c r="AD53" s="10"/>
      <c r="AE53" s="10"/>
      <c r="AF53" s="10"/>
      <c r="AG53" s="9"/>
      <c r="AH53" s="9"/>
      <c r="AI53" s="58"/>
      <c r="AJ53" s="58"/>
      <c r="AK53" s="58"/>
      <c r="AL53" s="9"/>
      <c r="AM53" s="9"/>
      <c r="AN53" s="9"/>
      <c r="AO53" s="9"/>
      <c r="AS53" s="11"/>
    </row>
    <row r="54" spans="1:65" s="24" customFormat="1" ht="24" customHeight="1" thickBot="1">
      <c r="B54" s="57" t="s">
        <v>1640</v>
      </c>
      <c r="C54" s="57"/>
      <c r="J54" s="138"/>
      <c r="AS54" s="25"/>
    </row>
    <row r="55" spans="1:65" s="5" customFormat="1" ht="17.25" customHeight="1">
      <c r="A55" s="4"/>
      <c r="B55" s="232" t="s">
        <v>22</v>
      </c>
      <c r="C55" s="233"/>
      <c r="D55" s="234"/>
      <c r="E55" s="210" t="s">
        <v>0</v>
      </c>
      <c r="F55" s="210"/>
      <c r="G55" s="211"/>
      <c r="H55" s="210" t="s">
        <v>9</v>
      </c>
      <c r="I55" s="210"/>
      <c r="J55" s="211"/>
      <c r="K55" s="210" t="s">
        <v>10</v>
      </c>
      <c r="L55" s="210"/>
      <c r="M55" s="211"/>
      <c r="N55" s="210" t="s">
        <v>11</v>
      </c>
      <c r="O55" s="210"/>
      <c r="P55" s="211"/>
      <c r="Q55" s="210" t="s">
        <v>12</v>
      </c>
      <c r="R55" s="210"/>
      <c r="S55" s="211"/>
      <c r="T55" s="210" t="s">
        <v>13</v>
      </c>
      <c r="U55" s="210"/>
      <c r="V55" s="211"/>
      <c r="W55" s="210" t="s">
        <v>14</v>
      </c>
      <c r="X55" s="210"/>
      <c r="Y55" s="211"/>
      <c r="Z55" s="210" t="s">
        <v>15</v>
      </c>
      <c r="AA55" s="210"/>
      <c r="AB55" s="211"/>
      <c r="AC55" s="210" t="s">
        <v>16</v>
      </c>
      <c r="AD55" s="210"/>
      <c r="AE55" s="211"/>
      <c r="AF55" s="210" t="s">
        <v>17</v>
      </c>
      <c r="AG55" s="210"/>
      <c r="AH55" s="211"/>
      <c r="AI55" s="210" t="s">
        <v>18</v>
      </c>
      <c r="AJ55" s="233"/>
      <c r="AK55" s="241"/>
      <c r="AL55" s="241" t="s">
        <v>19</v>
      </c>
      <c r="AM55" s="233"/>
      <c r="AN55" s="233"/>
      <c r="AO55" s="242" t="s">
        <v>29</v>
      </c>
      <c r="AP55" s="247" t="s">
        <v>1</v>
      </c>
      <c r="AQ55" s="248"/>
      <c r="AR55" s="248"/>
      <c r="AS55" s="249"/>
      <c r="AT55" s="4"/>
      <c r="AU55" s="4"/>
      <c r="AV55" s="4"/>
      <c r="AW55" s="4"/>
      <c r="AX55" s="4"/>
    </row>
    <row r="56" spans="1:65" s="5" customFormat="1" ht="18.75" customHeight="1">
      <c r="A56" s="4"/>
      <c r="B56" s="235"/>
      <c r="C56" s="236"/>
      <c r="D56" s="237"/>
      <c r="E56" s="223" t="s">
        <v>7</v>
      </c>
      <c r="F56" s="223"/>
      <c r="G56" s="214" t="s">
        <v>1467</v>
      </c>
      <c r="H56" s="222" t="s">
        <v>7</v>
      </c>
      <c r="I56" s="223"/>
      <c r="J56" s="214" t="s">
        <v>1467</v>
      </c>
      <c r="K56" s="222" t="s">
        <v>7</v>
      </c>
      <c r="L56" s="223"/>
      <c r="M56" s="214" t="s">
        <v>1467</v>
      </c>
      <c r="N56" s="222" t="s">
        <v>7</v>
      </c>
      <c r="O56" s="223"/>
      <c r="P56" s="214" t="s">
        <v>1467</v>
      </c>
      <c r="Q56" s="222" t="s">
        <v>7</v>
      </c>
      <c r="R56" s="223"/>
      <c r="S56" s="214" t="s">
        <v>1467</v>
      </c>
      <c r="T56" s="222" t="s">
        <v>7</v>
      </c>
      <c r="U56" s="223"/>
      <c r="V56" s="214" t="s">
        <v>1467</v>
      </c>
      <c r="W56" s="222" t="s">
        <v>7</v>
      </c>
      <c r="X56" s="223"/>
      <c r="Y56" s="214" t="s">
        <v>1467</v>
      </c>
      <c r="Z56" s="222" t="s">
        <v>7</v>
      </c>
      <c r="AA56" s="223"/>
      <c r="AB56" s="214" t="s">
        <v>1467</v>
      </c>
      <c r="AC56" s="222" t="s">
        <v>7</v>
      </c>
      <c r="AD56" s="223"/>
      <c r="AE56" s="214" t="s">
        <v>1467</v>
      </c>
      <c r="AF56" s="222" t="s">
        <v>7</v>
      </c>
      <c r="AG56" s="223"/>
      <c r="AH56" s="214" t="s">
        <v>1467</v>
      </c>
      <c r="AI56" s="222" t="s">
        <v>7</v>
      </c>
      <c r="AJ56" s="223"/>
      <c r="AK56" s="214" t="s">
        <v>1467</v>
      </c>
      <c r="AL56" s="222" t="s">
        <v>7</v>
      </c>
      <c r="AM56" s="223"/>
      <c r="AN56" s="214" t="s">
        <v>1467</v>
      </c>
      <c r="AO56" s="243"/>
      <c r="AP56" s="216" t="s">
        <v>7</v>
      </c>
      <c r="AQ56" s="217"/>
      <c r="AR56" s="218" t="s">
        <v>20</v>
      </c>
      <c r="AS56" s="212" t="s">
        <v>21</v>
      </c>
      <c r="AT56" s="4"/>
      <c r="AU56" s="4"/>
      <c r="AV56" s="4"/>
      <c r="AW56" s="4"/>
      <c r="AX56" s="4"/>
    </row>
    <row r="57" spans="1:65" s="5" customFormat="1" ht="27" customHeight="1" thickBot="1">
      <c r="A57" s="4"/>
      <c r="B57" s="238"/>
      <c r="C57" s="239"/>
      <c r="D57" s="240"/>
      <c r="E57" s="52" t="s">
        <v>8</v>
      </c>
      <c r="F57" s="54" t="s">
        <v>5</v>
      </c>
      <c r="G57" s="215"/>
      <c r="H57" s="55" t="s">
        <v>8</v>
      </c>
      <c r="I57" s="54" t="s">
        <v>5</v>
      </c>
      <c r="J57" s="215"/>
      <c r="K57" s="55" t="s">
        <v>8</v>
      </c>
      <c r="L57" s="54" t="s">
        <v>5</v>
      </c>
      <c r="M57" s="215"/>
      <c r="N57" s="55" t="s">
        <v>8</v>
      </c>
      <c r="O57" s="54" t="s">
        <v>5</v>
      </c>
      <c r="P57" s="215"/>
      <c r="Q57" s="55" t="s">
        <v>8</v>
      </c>
      <c r="R57" s="54" t="s">
        <v>5</v>
      </c>
      <c r="S57" s="215"/>
      <c r="T57" s="55" t="s">
        <v>8</v>
      </c>
      <c r="U57" s="54" t="s">
        <v>5</v>
      </c>
      <c r="V57" s="215"/>
      <c r="W57" s="55" t="s">
        <v>8</v>
      </c>
      <c r="X57" s="54" t="s">
        <v>5</v>
      </c>
      <c r="Y57" s="215"/>
      <c r="Z57" s="55" t="s">
        <v>8</v>
      </c>
      <c r="AA57" s="54" t="s">
        <v>5</v>
      </c>
      <c r="AB57" s="215"/>
      <c r="AC57" s="55" t="s">
        <v>8</v>
      </c>
      <c r="AD57" s="54" t="s">
        <v>5</v>
      </c>
      <c r="AE57" s="215"/>
      <c r="AF57" s="55" t="s">
        <v>8</v>
      </c>
      <c r="AG57" s="54" t="s">
        <v>5</v>
      </c>
      <c r="AH57" s="215"/>
      <c r="AI57" s="55" t="s">
        <v>8</v>
      </c>
      <c r="AJ57" s="54" t="s">
        <v>5</v>
      </c>
      <c r="AK57" s="215"/>
      <c r="AL57" s="55" t="s">
        <v>8</v>
      </c>
      <c r="AM57" s="54" t="s">
        <v>5</v>
      </c>
      <c r="AN57" s="215"/>
      <c r="AO57" s="244"/>
      <c r="AP57" s="53" t="s">
        <v>8</v>
      </c>
      <c r="AQ57" s="52" t="s">
        <v>5</v>
      </c>
      <c r="AR57" s="219"/>
      <c r="AS57" s="213"/>
      <c r="AT57" s="4"/>
      <c r="AU57" s="4"/>
      <c r="AV57" s="4"/>
      <c r="AW57" s="4" t="s">
        <v>3</v>
      </c>
      <c r="AX57" s="4"/>
      <c r="BA57" s="5">
        <v>4</v>
      </c>
      <c r="BB57" s="5">
        <v>5</v>
      </c>
      <c r="BC57" s="5">
        <v>6</v>
      </c>
      <c r="BD57" s="5">
        <v>7</v>
      </c>
      <c r="BE57" s="5">
        <v>8</v>
      </c>
      <c r="BF57" s="5">
        <v>9</v>
      </c>
      <c r="BG57" s="5">
        <v>10</v>
      </c>
      <c r="BH57" s="5">
        <v>11</v>
      </c>
      <c r="BI57" s="5">
        <v>12</v>
      </c>
      <c r="BJ57" s="5">
        <v>1</v>
      </c>
      <c r="BK57" s="5">
        <v>2</v>
      </c>
      <c r="BL57" s="5">
        <v>3</v>
      </c>
    </row>
    <row r="58" spans="1:65" s="18" customFormat="1" ht="21" customHeight="1">
      <c r="B58" s="113">
        <v>1</v>
      </c>
      <c r="C58" s="220"/>
      <c r="D58" s="221"/>
      <c r="E58" s="91"/>
      <c r="F58" s="92"/>
      <c r="G58" s="93"/>
      <c r="H58" s="94"/>
      <c r="I58" s="92"/>
      <c r="J58" s="95"/>
      <c r="K58" s="94"/>
      <c r="L58" s="96"/>
      <c r="M58" s="95"/>
      <c r="N58" s="94"/>
      <c r="O58" s="96"/>
      <c r="P58" s="95"/>
      <c r="Q58" s="94"/>
      <c r="R58" s="92"/>
      <c r="S58" s="95"/>
      <c r="T58" s="94"/>
      <c r="U58" s="92"/>
      <c r="V58" s="95"/>
      <c r="W58" s="94"/>
      <c r="X58" s="92"/>
      <c r="Y58" s="95"/>
      <c r="Z58" s="94"/>
      <c r="AA58" s="92"/>
      <c r="AB58" s="95"/>
      <c r="AC58" s="94"/>
      <c r="AD58" s="92"/>
      <c r="AE58" s="95"/>
      <c r="AF58" s="94"/>
      <c r="AG58" s="92"/>
      <c r="AH58" s="95"/>
      <c r="AI58" s="94"/>
      <c r="AJ58" s="92"/>
      <c r="AK58" s="95"/>
      <c r="AL58" s="94"/>
      <c r="AM58" s="92"/>
      <c r="AN58" s="93"/>
      <c r="AO58" s="97"/>
      <c r="AP58" s="51">
        <f t="shared" ref="AP58:AP97" si="0">SUM(E58,H58,K58,N58,Q58,T58,W58,Z58,AC58,AF58,AI58,AL58)</f>
        <v>0</v>
      </c>
      <c r="AQ58" s="50">
        <f t="shared" ref="AQ58:AQ97" si="1">SUM(F58,I58,L58,O58,R58,U58,X58,AA58,AD58,AG58,AJ58,AM58)</f>
        <v>0</v>
      </c>
      <c r="AR58" s="49">
        <f t="shared" ref="AR58:AR97" si="2">SUM(G58,J58,M58,P58,S58,V58,Y58,AB58,AE58,AH58,AK58,AN58,AO58)</f>
        <v>0</v>
      </c>
      <c r="AS58" s="48">
        <f>COUNTIF($BA58:$BL58,"&gt;0")</f>
        <v>0</v>
      </c>
      <c r="AW58" s="18" t="s">
        <v>4</v>
      </c>
      <c r="BA58" s="22">
        <f t="shared" ref="BA58:BA97" si="3">$G58</f>
        <v>0</v>
      </c>
      <c r="BB58" s="22">
        <f t="shared" ref="BB58:BB97" si="4">$J58</f>
        <v>0</v>
      </c>
      <c r="BC58" s="22">
        <f t="shared" ref="BC58:BC97" si="5">$M58</f>
        <v>0</v>
      </c>
      <c r="BD58" s="22">
        <f t="shared" ref="BD58:BD97" si="6">$P58</f>
        <v>0</v>
      </c>
      <c r="BE58" s="22">
        <f t="shared" ref="BE58:BE97" si="7">$S58</f>
        <v>0</v>
      </c>
      <c r="BF58" s="22">
        <f t="shared" ref="BF58:BF97" si="8">$V58</f>
        <v>0</v>
      </c>
      <c r="BG58" s="22">
        <f t="shared" ref="BG58:BG97" si="9">$Y58</f>
        <v>0</v>
      </c>
      <c r="BH58" s="22">
        <f t="shared" ref="BH58:BH97" si="10">$AB58</f>
        <v>0</v>
      </c>
      <c r="BI58" s="22">
        <f t="shared" ref="BI58:BI97" si="11">$AE58</f>
        <v>0</v>
      </c>
      <c r="BJ58" s="22">
        <f t="shared" ref="BJ58:BJ97" si="12">$AH58</f>
        <v>0</v>
      </c>
      <c r="BK58" s="22">
        <f t="shared" ref="BK58:BK97" si="13">$AK58</f>
        <v>0</v>
      </c>
      <c r="BL58" s="22">
        <f t="shared" ref="BL58:BL97" si="14">$AN58</f>
        <v>0</v>
      </c>
      <c r="BM58" s="22">
        <f t="shared" ref="BM58:BM97" si="15">SUM($BA58:$BL58)+$AO58</f>
        <v>0</v>
      </c>
    </row>
    <row r="59" spans="1:65" s="18" customFormat="1" ht="21" customHeight="1">
      <c r="B59" s="114">
        <v>2</v>
      </c>
      <c r="C59" s="203"/>
      <c r="D59" s="204"/>
      <c r="E59" s="98"/>
      <c r="F59" s="99"/>
      <c r="G59" s="100"/>
      <c r="H59" s="101"/>
      <c r="I59" s="99"/>
      <c r="J59" s="102"/>
      <c r="K59" s="101"/>
      <c r="L59" s="103"/>
      <c r="M59" s="102"/>
      <c r="N59" s="101"/>
      <c r="O59" s="103"/>
      <c r="P59" s="102"/>
      <c r="Q59" s="101"/>
      <c r="R59" s="99"/>
      <c r="S59" s="102"/>
      <c r="T59" s="101"/>
      <c r="U59" s="99"/>
      <c r="V59" s="102"/>
      <c r="W59" s="101"/>
      <c r="X59" s="99"/>
      <c r="Y59" s="102"/>
      <c r="Z59" s="101"/>
      <c r="AA59" s="99"/>
      <c r="AB59" s="102"/>
      <c r="AC59" s="101"/>
      <c r="AD59" s="99"/>
      <c r="AE59" s="102"/>
      <c r="AF59" s="101"/>
      <c r="AG59" s="99"/>
      <c r="AH59" s="102"/>
      <c r="AI59" s="101"/>
      <c r="AJ59" s="99"/>
      <c r="AK59" s="102"/>
      <c r="AL59" s="101"/>
      <c r="AM59" s="99"/>
      <c r="AN59" s="100"/>
      <c r="AO59" s="104"/>
      <c r="AP59" s="47">
        <f t="shared" si="0"/>
        <v>0</v>
      </c>
      <c r="AQ59" s="46">
        <f t="shared" si="1"/>
        <v>0</v>
      </c>
      <c r="AR59" s="45">
        <f t="shared" si="2"/>
        <v>0</v>
      </c>
      <c r="AS59" s="41">
        <f t="shared" ref="AS59:AS97" si="16">COUNTIF($BA59:$BL59,"&gt;0")</f>
        <v>0</v>
      </c>
      <c r="AW59" s="18" t="s">
        <v>2</v>
      </c>
      <c r="BA59" s="22">
        <f t="shared" si="3"/>
        <v>0</v>
      </c>
      <c r="BB59" s="22">
        <f t="shared" si="4"/>
        <v>0</v>
      </c>
      <c r="BC59" s="22">
        <f t="shared" si="5"/>
        <v>0</v>
      </c>
      <c r="BD59" s="22">
        <f t="shared" si="6"/>
        <v>0</v>
      </c>
      <c r="BE59" s="22">
        <f t="shared" si="7"/>
        <v>0</v>
      </c>
      <c r="BF59" s="22">
        <f t="shared" si="8"/>
        <v>0</v>
      </c>
      <c r="BG59" s="22">
        <f t="shared" si="9"/>
        <v>0</v>
      </c>
      <c r="BH59" s="22">
        <f t="shared" si="10"/>
        <v>0</v>
      </c>
      <c r="BI59" s="22">
        <f t="shared" si="11"/>
        <v>0</v>
      </c>
      <c r="BJ59" s="22">
        <f t="shared" si="12"/>
        <v>0</v>
      </c>
      <c r="BK59" s="22">
        <f t="shared" si="13"/>
        <v>0</v>
      </c>
      <c r="BL59" s="22">
        <f t="shared" si="14"/>
        <v>0</v>
      </c>
      <c r="BM59" s="22">
        <f t="shared" si="15"/>
        <v>0</v>
      </c>
    </row>
    <row r="60" spans="1:65" s="18" customFormat="1" ht="21" customHeight="1">
      <c r="B60" s="114">
        <v>3</v>
      </c>
      <c r="C60" s="203"/>
      <c r="D60" s="204"/>
      <c r="E60" s="98"/>
      <c r="F60" s="99"/>
      <c r="G60" s="100"/>
      <c r="H60" s="101"/>
      <c r="I60" s="99"/>
      <c r="J60" s="102"/>
      <c r="K60" s="101"/>
      <c r="L60" s="103"/>
      <c r="M60" s="102"/>
      <c r="N60" s="101"/>
      <c r="O60" s="103"/>
      <c r="P60" s="102"/>
      <c r="Q60" s="101"/>
      <c r="R60" s="99"/>
      <c r="S60" s="102"/>
      <c r="T60" s="101"/>
      <c r="U60" s="99"/>
      <c r="V60" s="102"/>
      <c r="W60" s="101"/>
      <c r="X60" s="99"/>
      <c r="Y60" s="102"/>
      <c r="Z60" s="101"/>
      <c r="AA60" s="99"/>
      <c r="AB60" s="102"/>
      <c r="AC60" s="101"/>
      <c r="AD60" s="99"/>
      <c r="AE60" s="102"/>
      <c r="AF60" s="101"/>
      <c r="AG60" s="99"/>
      <c r="AH60" s="102"/>
      <c r="AI60" s="101"/>
      <c r="AJ60" s="99"/>
      <c r="AK60" s="102"/>
      <c r="AL60" s="101"/>
      <c r="AM60" s="99"/>
      <c r="AN60" s="100"/>
      <c r="AO60" s="104"/>
      <c r="AP60" s="47">
        <f t="shared" si="0"/>
        <v>0</v>
      </c>
      <c r="AQ60" s="46">
        <f t="shared" si="1"/>
        <v>0</v>
      </c>
      <c r="AR60" s="45">
        <f t="shared" si="2"/>
        <v>0</v>
      </c>
      <c r="AS60" s="41">
        <f t="shared" si="16"/>
        <v>0</v>
      </c>
      <c r="BA60" s="22">
        <f t="shared" si="3"/>
        <v>0</v>
      </c>
      <c r="BB60" s="22">
        <f t="shared" si="4"/>
        <v>0</v>
      </c>
      <c r="BC60" s="22">
        <f t="shared" si="5"/>
        <v>0</v>
      </c>
      <c r="BD60" s="22">
        <f t="shared" si="6"/>
        <v>0</v>
      </c>
      <c r="BE60" s="22">
        <f t="shared" si="7"/>
        <v>0</v>
      </c>
      <c r="BF60" s="22">
        <f t="shared" si="8"/>
        <v>0</v>
      </c>
      <c r="BG60" s="22">
        <f t="shared" si="9"/>
        <v>0</v>
      </c>
      <c r="BH60" s="22">
        <f t="shared" si="10"/>
        <v>0</v>
      </c>
      <c r="BI60" s="22">
        <f t="shared" si="11"/>
        <v>0</v>
      </c>
      <c r="BJ60" s="22">
        <f t="shared" si="12"/>
        <v>0</v>
      </c>
      <c r="BK60" s="22">
        <f t="shared" si="13"/>
        <v>0</v>
      </c>
      <c r="BL60" s="22">
        <f t="shared" si="14"/>
        <v>0</v>
      </c>
      <c r="BM60" s="22">
        <f t="shared" si="15"/>
        <v>0</v>
      </c>
    </row>
    <row r="61" spans="1:65" s="18" customFormat="1" ht="21" customHeight="1">
      <c r="B61" s="114">
        <v>4</v>
      </c>
      <c r="C61" s="203"/>
      <c r="D61" s="204"/>
      <c r="E61" s="105"/>
      <c r="F61" s="99"/>
      <c r="G61" s="100"/>
      <c r="H61" s="101"/>
      <c r="I61" s="99"/>
      <c r="J61" s="102"/>
      <c r="K61" s="101"/>
      <c r="L61" s="103"/>
      <c r="M61" s="102"/>
      <c r="N61" s="101"/>
      <c r="O61" s="103"/>
      <c r="P61" s="102"/>
      <c r="Q61" s="101"/>
      <c r="R61" s="99"/>
      <c r="S61" s="102"/>
      <c r="T61" s="101"/>
      <c r="U61" s="99"/>
      <c r="V61" s="102"/>
      <c r="W61" s="101"/>
      <c r="X61" s="99"/>
      <c r="Y61" s="102"/>
      <c r="Z61" s="101"/>
      <c r="AA61" s="99"/>
      <c r="AB61" s="102"/>
      <c r="AC61" s="101"/>
      <c r="AD61" s="99"/>
      <c r="AE61" s="102"/>
      <c r="AF61" s="101"/>
      <c r="AG61" s="99"/>
      <c r="AH61" s="102"/>
      <c r="AI61" s="101"/>
      <c r="AJ61" s="99"/>
      <c r="AK61" s="102"/>
      <c r="AL61" s="101"/>
      <c r="AM61" s="99"/>
      <c r="AN61" s="100"/>
      <c r="AO61" s="104"/>
      <c r="AP61" s="47">
        <f t="shared" si="0"/>
        <v>0</v>
      </c>
      <c r="AQ61" s="46">
        <f t="shared" si="1"/>
        <v>0</v>
      </c>
      <c r="AR61" s="45">
        <f t="shared" si="2"/>
        <v>0</v>
      </c>
      <c r="AS61" s="41">
        <f t="shared" si="16"/>
        <v>0</v>
      </c>
      <c r="BA61" s="22">
        <f t="shared" si="3"/>
        <v>0</v>
      </c>
      <c r="BB61" s="22">
        <f t="shared" si="4"/>
        <v>0</v>
      </c>
      <c r="BC61" s="22">
        <f t="shared" si="5"/>
        <v>0</v>
      </c>
      <c r="BD61" s="22">
        <f t="shared" si="6"/>
        <v>0</v>
      </c>
      <c r="BE61" s="22">
        <f t="shared" si="7"/>
        <v>0</v>
      </c>
      <c r="BF61" s="22">
        <f t="shared" si="8"/>
        <v>0</v>
      </c>
      <c r="BG61" s="22">
        <f t="shared" si="9"/>
        <v>0</v>
      </c>
      <c r="BH61" s="22">
        <f t="shared" si="10"/>
        <v>0</v>
      </c>
      <c r="BI61" s="22">
        <f t="shared" si="11"/>
        <v>0</v>
      </c>
      <c r="BJ61" s="22">
        <f t="shared" si="12"/>
        <v>0</v>
      </c>
      <c r="BK61" s="22">
        <f t="shared" si="13"/>
        <v>0</v>
      </c>
      <c r="BL61" s="22">
        <f t="shared" si="14"/>
        <v>0</v>
      </c>
      <c r="BM61" s="22">
        <f t="shared" si="15"/>
        <v>0</v>
      </c>
    </row>
    <row r="62" spans="1:65" s="18" customFormat="1" ht="21" customHeight="1">
      <c r="B62" s="114">
        <v>5</v>
      </c>
      <c r="C62" s="203"/>
      <c r="D62" s="204"/>
      <c r="E62" s="105"/>
      <c r="F62" s="99"/>
      <c r="G62" s="100"/>
      <c r="H62" s="101"/>
      <c r="I62" s="99"/>
      <c r="J62" s="102"/>
      <c r="K62" s="101"/>
      <c r="L62" s="103"/>
      <c r="M62" s="102"/>
      <c r="N62" s="101"/>
      <c r="O62" s="103"/>
      <c r="P62" s="102"/>
      <c r="Q62" s="101"/>
      <c r="R62" s="99"/>
      <c r="S62" s="102"/>
      <c r="T62" s="101"/>
      <c r="U62" s="99"/>
      <c r="V62" s="102"/>
      <c r="W62" s="101"/>
      <c r="X62" s="99"/>
      <c r="Y62" s="102"/>
      <c r="Z62" s="101"/>
      <c r="AA62" s="99"/>
      <c r="AB62" s="102"/>
      <c r="AC62" s="101"/>
      <c r="AD62" s="99"/>
      <c r="AE62" s="102"/>
      <c r="AF62" s="101"/>
      <c r="AG62" s="99"/>
      <c r="AH62" s="102"/>
      <c r="AI62" s="101"/>
      <c r="AJ62" s="99"/>
      <c r="AK62" s="102"/>
      <c r="AL62" s="101"/>
      <c r="AM62" s="99"/>
      <c r="AN62" s="100"/>
      <c r="AO62" s="104"/>
      <c r="AP62" s="47">
        <f t="shared" si="0"/>
        <v>0</v>
      </c>
      <c r="AQ62" s="46">
        <f t="shared" si="1"/>
        <v>0</v>
      </c>
      <c r="AR62" s="45">
        <f t="shared" si="2"/>
        <v>0</v>
      </c>
      <c r="AS62" s="41">
        <f t="shared" si="16"/>
        <v>0</v>
      </c>
      <c r="BA62" s="22">
        <f t="shared" si="3"/>
        <v>0</v>
      </c>
      <c r="BB62" s="22">
        <f t="shared" si="4"/>
        <v>0</v>
      </c>
      <c r="BC62" s="22">
        <f t="shared" si="5"/>
        <v>0</v>
      </c>
      <c r="BD62" s="22">
        <f t="shared" si="6"/>
        <v>0</v>
      </c>
      <c r="BE62" s="22">
        <f t="shared" si="7"/>
        <v>0</v>
      </c>
      <c r="BF62" s="22">
        <f t="shared" si="8"/>
        <v>0</v>
      </c>
      <c r="BG62" s="22">
        <f t="shared" si="9"/>
        <v>0</v>
      </c>
      <c r="BH62" s="22">
        <f t="shared" si="10"/>
        <v>0</v>
      </c>
      <c r="BI62" s="22">
        <f t="shared" si="11"/>
        <v>0</v>
      </c>
      <c r="BJ62" s="22">
        <f t="shared" si="12"/>
        <v>0</v>
      </c>
      <c r="BK62" s="22">
        <f t="shared" si="13"/>
        <v>0</v>
      </c>
      <c r="BL62" s="22">
        <f t="shared" si="14"/>
        <v>0</v>
      </c>
      <c r="BM62" s="22">
        <f t="shared" si="15"/>
        <v>0</v>
      </c>
    </row>
    <row r="63" spans="1:65" s="18" customFormat="1" ht="21" customHeight="1">
      <c r="B63" s="114">
        <v>6</v>
      </c>
      <c r="C63" s="203"/>
      <c r="D63" s="204"/>
      <c r="E63" s="98"/>
      <c r="F63" s="99"/>
      <c r="G63" s="100"/>
      <c r="H63" s="101"/>
      <c r="I63" s="99"/>
      <c r="J63" s="102"/>
      <c r="K63" s="101"/>
      <c r="L63" s="103"/>
      <c r="M63" s="102"/>
      <c r="N63" s="101"/>
      <c r="O63" s="103"/>
      <c r="P63" s="102"/>
      <c r="Q63" s="101"/>
      <c r="R63" s="99"/>
      <c r="S63" s="102"/>
      <c r="T63" s="101"/>
      <c r="U63" s="99"/>
      <c r="V63" s="102"/>
      <c r="W63" s="101"/>
      <c r="X63" s="99"/>
      <c r="Y63" s="102"/>
      <c r="Z63" s="101"/>
      <c r="AA63" s="99"/>
      <c r="AB63" s="102"/>
      <c r="AC63" s="101"/>
      <c r="AD63" s="99"/>
      <c r="AE63" s="102"/>
      <c r="AF63" s="101"/>
      <c r="AG63" s="99"/>
      <c r="AH63" s="102"/>
      <c r="AI63" s="101"/>
      <c r="AJ63" s="99"/>
      <c r="AK63" s="102"/>
      <c r="AL63" s="101"/>
      <c r="AM63" s="99"/>
      <c r="AN63" s="100"/>
      <c r="AO63" s="104"/>
      <c r="AP63" s="47">
        <f t="shared" si="0"/>
        <v>0</v>
      </c>
      <c r="AQ63" s="46">
        <f t="shared" si="1"/>
        <v>0</v>
      </c>
      <c r="AR63" s="45">
        <f t="shared" si="2"/>
        <v>0</v>
      </c>
      <c r="AS63" s="41">
        <f t="shared" si="16"/>
        <v>0</v>
      </c>
      <c r="BA63" s="22">
        <f t="shared" si="3"/>
        <v>0</v>
      </c>
      <c r="BB63" s="22">
        <f t="shared" si="4"/>
        <v>0</v>
      </c>
      <c r="BC63" s="22">
        <f t="shared" si="5"/>
        <v>0</v>
      </c>
      <c r="BD63" s="22">
        <f t="shared" si="6"/>
        <v>0</v>
      </c>
      <c r="BE63" s="22">
        <f t="shared" si="7"/>
        <v>0</v>
      </c>
      <c r="BF63" s="22">
        <f t="shared" si="8"/>
        <v>0</v>
      </c>
      <c r="BG63" s="22">
        <f t="shared" si="9"/>
        <v>0</v>
      </c>
      <c r="BH63" s="22">
        <f t="shared" si="10"/>
        <v>0</v>
      </c>
      <c r="BI63" s="22">
        <f t="shared" si="11"/>
        <v>0</v>
      </c>
      <c r="BJ63" s="22">
        <f t="shared" si="12"/>
        <v>0</v>
      </c>
      <c r="BK63" s="22">
        <f t="shared" si="13"/>
        <v>0</v>
      </c>
      <c r="BL63" s="22">
        <f t="shared" si="14"/>
        <v>0</v>
      </c>
      <c r="BM63" s="22">
        <f t="shared" si="15"/>
        <v>0</v>
      </c>
    </row>
    <row r="64" spans="1:65" s="18" customFormat="1" ht="21" customHeight="1">
      <c r="B64" s="114">
        <v>7</v>
      </c>
      <c r="C64" s="203"/>
      <c r="D64" s="204"/>
      <c r="E64" s="98"/>
      <c r="F64" s="99"/>
      <c r="G64" s="100"/>
      <c r="H64" s="101"/>
      <c r="I64" s="99"/>
      <c r="J64" s="102"/>
      <c r="K64" s="101"/>
      <c r="L64" s="103"/>
      <c r="M64" s="102"/>
      <c r="N64" s="101"/>
      <c r="O64" s="103"/>
      <c r="P64" s="102"/>
      <c r="Q64" s="101"/>
      <c r="R64" s="99"/>
      <c r="S64" s="102"/>
      <c r="T64" s="101"/>
      <c r="U64" s="99"/>
      <c r="V64" s="102"/>
      <c r="W64" s="101"/>
      <c r="X64" s="99"/>
      <c r="Y64" s="102"/>
      <c r="Z64" s="101"/>
      <c r="AA64" s="99"/>
      <c r="AB64" s="102"/>
      <c r="AC64" s="101"/>
      <c r="AD64" s="99"/>
      <c r="AE64" s="102"/>
      <c r="AF64" s="101"/>
      <c r="AG64" s="99"/>
      <c r="AH64" s="102"/>
      <c r="AI64" s="101"/>
      <c r="AJ64" s="99"/>
      <c r="AK64" s="102"/>
      <c r="AL64" s="101"/>
      <c r="AM64" s="99"/>
      <c r="AN64" s="100"/>
      <c r="AO64" s="104"/>
      <c r="AP64" s="47">
        <f t="shared" si="0"/>
        <v>0</v>
      </c>
      <c r="AQ64" s="46">
        <f t="shared" si="1"/>
        <v>0</v>
      </c>
      <c r="AR64" s="45">
        <f t="shared" si="2"/>
        <v>0</v>
      </c>
      <c r="AS64" s="41">
        <f t="shared" si="16"/>
        <v>0</v>
      </c>
      <c r="BA64" s="22">
        <f t="shared" si="3"/>
        <v>0</v>
      </c>
      <c r="BB64" s="22">
        <f t="shared" si="4"/>
        <v>0</v>
      </c>
      <c r="BC64" s="22">
        <f t="shared" si="5"/>
        <v>0</v>
      </c>
      <c r="BD64" s="22">
        <f t="shared" si="6"/>
        <v>0</v>
      </c>
      <c r="BE64" s="22">
        <f t="shared" si="7"/>
        <v>0</v>
      </c>
      <c r="BF64" s="22">
        <f t="shared" si="8"/>
        <v>0</v>
      </c>
      <c r="BG64" s="22">
        <f t="shared" si="9"/>
        <v>0</v>
      </c>
      <c r="BH64" s="22">
        <f t="shared" si="10"/>
        <v>0</v>
      </c>
      <c r="BI64" s="22">
        <f t="shared" si="11"/>
        <v>0</v>
      </c>
      <c r="BJ64" s="22">
        <f t="shared" si="12"/>
        <v>0</v>
      </c>
      <c r="BK64" s="22">
        <f t="shared" si="13"/>
        <v>0</v>
      </c>
      <c r="BL64" s="22">
        <f t="shared" si="14"/>
        <v>0</v>
      </c>
      <c r="BM64" s="22">
        <f t="shared" si="15"/>
        <v>0</v>
      </c>
    </row>
    <row r="65" spans="2:65" s="18" customFormat="1" ht="21" customHeight="1">
      <c r="B65" s="114">
        <v>8</v>
      </c>
      <c r="C65" s="203"/>
      <c r="D65" s="204"/>
      <c r="E65" s="98"/>
      <c r="F65" s="99"/>
      <c r="G65" s="100"/>
      <c r="H65" s="101"/>
      <c r="I65" s="99"/>
      <c r="J65" s="102"/>
      <c r="K65" s="101"/>
      <c r="L65" s="103"/>
      <c r="M65" s="102"/>
      <c r="N65" s="101"/>
      <c r="O65" s="103"/>
      <c r="P65" s="102"/>
      <c r="Q65" s="101"/>
      <c r="R65" s="99"/>
      <c r="S65" s="102"/>
      <c r="T65" s="101"/>
      <c r="U65" s="99"/>
      <c r="V65" s="102"/>
      <c r="W65" s="101"/>
      <c r="X65" s="99"/>
      <c r="Y65" s="102"/>
      <c r="Z65" s="101"/>
      <c r="AA65" s="99"/>
      <c r="AB65" s="102"/>
      <c r="AC65" s="101"/>
      <c r="AD65" s="99"/>
      <c r="AE65" s="102"/>
      <c r="AF65" s="101"/>
      <c r="AG65" s="99"/>
      <c r="AH65" s="102"/>
      <c r="AI65" s="101"/>
      <c r="AJ65" s="99"/>
      <c r="AK65" s="102"/>
      <c r="AL65" s="101"/>
      <c r="AM65" s="99"/>
      <c r="AN65" s="100"/>
      <c r="AO65" s="104"/>
      <c r="AP65" s="47">
        <f t="shared" si="0"/>
        <v>0</v>
      </c>
      <c r="AQ65" s="46">
        <f t="shared" si="1"/>
        <v>0</v>
      </c>
      <c r="AR65" s="45">
        <f t="shared" si="2"/>
        <v>0</v>
      </c>
      <c r="AS65" s="41">
        <f t="shared" si="16"/>
        <v>0</v>
      </c>
      <c r="BA65" s="22">
        <f t="shared" si="3"/>
        <v>0</v>
      </c>
      <c r="BB65" s="22">
        <f t="shared" si="4"/>
        <v>0</v>
      </c>
      <c r="BC65" s="22">
        <f t="shared" si="5"/>
        <v>0</v>
      </c>
      <c r="BD65" s="22">
        <f t="shared" si="6"/>
        <v>0</v>
      </c>
      <c r="BE65" s="22">
        <f t="shared" si="7"/>
        <v>0</v>
      </c>
      <c r="BF65" s="22">
        <f t="shared" si="8"/>
        <v>0</v>
      </c>
      <c r="BG65" s="22">
        <f t="shared" si="9"/>
        <v>0</v>
      </c>
      <c r="BH65" s="22">
        <f t="shared" si="10"/>
        <v>0</v>
      </c>
      <c r="BI65" s="22">
        <f t="shared" si="11"/>
        <v>0</v>
      </c>
      <c r="BJ65" s="22">
        <f t="shared" si="12"/>
        <v>0</v>
      </c>
      <c r="BK65" s="22">
        <f t="shared" si="13"/>
        <v>0</v>
      </c>
      <c r="BL65" s="22">
        <f t="shared" si="14"/>
        <v>0</v>
      </c>
      <c r="BM65" s="22">
        <f t="shared" si="15"/>
        <v>0</v>
      </c>
    </row>
    <row r="66" spans="2:65" s="18" customFormat="1" ht="21" customHeight="1">
      <c r="B66" s="114">
        <v>9</v>
      </c>
      <c r="C66" s="203"/>
      <c r="D66" s="204"/>
      <c r="E66" s="98"/>
      <c r="F66" s="99"/>
      <c r="G66" s="100"/>
      <c r="H66" s="101"/>
      <c r="I66" s="99"/>
      <c r="J66" s="102"/>
      <c r="K66" s="101"/>
      <c r="L66" s="103"/>
      <c r="M66" s="102"/>
      <c r="N66" s="101"/>
      <c r="O66" s="103"/>
      <c r="P66" s="102"/>
      <c r="Q66" s="101"/>
      <c r="R66" s="99"/>
      <c r="S66" s="102"/>
      <c r="T66" s="101"/>
      <c r="U66" s="99"/>
      <c r="V66" s="102"/>
      <c r="W66" s="101"/>
      <c r="X66" s="99"/>
      <c r="Y66" s="102"/>
      <c r="Z66" s="101"/>
      <c r="AA66" s="99"/>
      <c r="AB66" s="102"/>
      <c r="AC66" s="101"/>
      <c r="AD66" s="99"/>
      <c r="AE66" s="102"/>
      <c r="AF66" s="101"/>
      <c r="AG66" s="99"/>
      <c r="AH66" s="102"/>
      <c r="AI66" s="101"/>
      <c r="AJ66" s="99"/>
      <c r="AK66" s="102"/>
      <c r="AL66" s="101"/>
      <c r="AM66" s="99"/>
      <c r="AN66" s="100"/>
      <c r="AO66" s="104"/>
      <c r="AP66" s="47">
        <f t="shared" si="0"/>
        <v>0</v>
      </c>
      <c r="AQ66" s="46">
        <f t="shared" si="1"/>
        <v>0</v>
      </c>
      <c r="AR66" s="45">
        <f t="shared" si="2"/>
        <v>0</v>
      </c>
      <c r="AS66" s="41">
        <f t="shared" si="16"/>
        <v>0</v>
      </c>
      <c r="BA66" s="22">
        <f t="shared" si="3"/>
        <v>0</v>
      </c>
      <c r="BB66" s="22">
        <f t="shared" si="4"/>
        <v>0</v>
      </c>
      <c r="BC66" s="22">
        <f t="shared" si="5"/>
        <v>0</v>
      </c>
      <c r="BD66" s="22">
        <f t="shared" si="6"/>
        <v>0</v>
      </c>
      <c r="BE66" s="22">
        <f t="shared" si="7"/>
        <v>0</v>
      </c>
      <c r="BF66" s="22">
        <f t="shared" si="8"/>
        <v>0</v>
      </c>
      <c r="BG66" s="22">
        <f t="shared" si="9"/>
        <v>0</v>
      </c>
      <c r="BH66" s="22">
        <f t="shared" si="10"/>
        <v>0</v>
      </c>
      <c r="BI66" s="22">
        <f t="shared" si="11"/>
        <v>0</v>
      </c>
      <c r="BJ66" s="22">
        <f t="shared" si="12"/>
        <v>0</v>
      </c>
      <c r="BK66" s="22">
        <f t="shared" si="13"/>
        <v>0</v>
      </c>
      <c r="BL66" s="22">
        <f t="shared" si="14"/>
        <v>0</v>
      </c>
      <c r="BM66" s="22">
        <f t="shared" si="15"/>
        <v>0</v>
      </c>
    </row>
    <row r="67" spans="2:65" s="18" customFormat="1" ht="21" customHeight="1">
      <c r="B67" s="114">
        <v>10</v>
      </c>
      <c r="C67" s="203"/>
      <c r="D67" s="204"/>
      <c r="E67" s="98"/>
      <c r="F67" s="99"/>
      <c r="G67" s="100"/>
      <c r="H67" s="101"/>
      <c r="I67" s="99"/>
      <c r="J67" s="102"/>
      <c r="K67" s="101"/>
      <c r="L67" s="103"/>
      <c r="M67" s="102"/>
      <c r="N67" s="101"/>
      <c r="O67" s="103"/>
      <c r="P67" s="102"/>
      <c r="Q67" s="101"/>
      <c r="R67" s="99"/>
      <c r="S67" s="102"/>
      <c r="T67" s="101"/>
      <c r="U67" s="99"/>
      <c r="V67" s="102"/>
      <c r="W67" s="101"/>
      <c r="X67" s="99"/>
      <c r="Y67" s="102"/>
      <c r="Z67" s="101"/>
      <c r="AA67" s="99"/>
      <c r="AB67" s="102"/>
      <c r="AC67" s="101"/>
      <c r="AD67" s="99"/>
      <c r="AE67" s="102"/>
      <c r="AF67" s="101"/>
      <c r="AG67" s="99"/>
      <c r="AH67" s="102"/>
      <c r="AI67" s="101"/>
      <c r="AJ67" s="99"/>
      <c r="AK67" s="102"/>
      <c r="AL67" s="101"/>
      <c r="AM67" s="99"/>
      <c r="AN67" s="100"/>
      <c r="AO67" s="104"/>
      <c r="AP67" s="47">
        <f t="shared" si="0"/>
        <v>0</v>
      </c>
      <c r="AQ67" s="46">
        <f t="shared" si="1"/>
        <v>0</v>
      </c>
      <c r="AR67" s="45">
        <f t="shared" si="2"/>
        <v>0</v>
      </c>
      <c r="AS67" s="41">
        <f t="shared" si="16"/>
        <v>0</v>
      </c>
      <c r="BA67" s="22">
        <f t="shared" si="3"/>
        <v>0</v>
      </c>
      <c r="BB67" s="22">
        <f t="shared" si="4"/>
        <v>0</v>
      </c>
      <c r="BC67" s="22">
        <f t="shared" si="5"/>
        <v>0</v>
      </c>
      <c r="BD67" s="22">
        <f t="shared" si="6"/>
        <v>0</v>
      </c>
      <c r="BE67" s="22">
        <f t="shared" si="7"/>
        <v>0</v>
      </c>
      <c r="BF67" s="22">
        <f t="shared" si="8"/>
        <v>0</v>
      </c>
      <c r="BG67" s="22">
        <f t="shared" si="9"/>
        <v>0</v>
      </c>
      <c r="BH67" s="22">
        <f t="shared" si="10"/>
        <v>0</v>
      </c>
      <c r="BI67" s="22">
        <f t="shared" si="11"/>
        <v>0</v>
      </c>
      <c r="BJ67" s="22">
        <f t="shared" si="12"/>
        <v>0</v>
      </c>
      <c r="BK67" s="22">
        <f t="shared" si="13"/>
        <v>0</v>
      </c>
      <c r="BL67" s="22">
        <f t="shared" si="14"/>
        <v>0</v>
      </c>
      <c r="BM67" s="22">
        <f t="shared" si="15"/>
        <v>0</v>
      </c>
    </row>
    <row r="68" spans="2:65" s="18" customFormat="1" ht="21" customHeight="1">
      <c r="B68" s="114">
        <v>11</v>
      </c>
      <c r="C68" s="203"/>
      <c r="D68" s="204"/>
      <c r="E68" s="98"/>
      <c r="F68" s="99"/>
      <c r="G68" s="100"/>
      <c r="H68" s="101"/>
      <c r="I68" s="99"/>
      <c r="J68" s="102"/>
      <c r="K68" s="101"/>
      <c r="L68" s="103"/>
      <c r="M68" s="102"/>
      <c r="N68" s="101"/>
      <c r="O68" s="103"/>
      <c r="P68" s="102"/>
      <c r="Q68" s="101"/>
      <c r="R68" s="99"/>
      <c r="S68" s="102"/>
      <c r="T68" s="101"/>
      <c r="U68" s="99"/>
      <c r="V68" s="102"/>
      <c r="W68" s="101"/>
      <c r="X68" s="99"/>
      <c r="Y68" s="102"/>
      <c r="Z68" s="101"/>
      <c r="AA68" s="99"/>
      <c r="AB68" s="102"/>
      <c r="AC68" s="101"/>
      <c r="AD68" s="99"/>
      <c r="AE68" s="102"/>
      <c r="AF68" s="101"/>
      <c r="AG68" s="99"/>
      <c r="AH68" s="102"/>
      <c r="AI68" s="101"/>
      <c r="AJ68" s="99"/>
      <c r="AK68" s="102"/>
      <c r="AL68" s="101"/>
      <c r="AM68" s="99"/>
      <c r="AN68" s="100"/>
      <c r="AO68" s="104"/>
      <c r="AP68" s="47">
        <f t="shared" si="0"/>
        <v>0</v>
      </c>
      <c r="AQ68" s="46">
        <f t="shared" si="1"/>
        <v>0</v>
      </c>
      <c r="AR68" s="45">
        <f t="shared" si="2"/>
        <v>0</v>
      </c>
      <c r="AS68" s="41">
        <f t="shared" si="16"/>
        <v>0</v>
      </c>
      <c r="BA68" s="22">
        <f t="shared" si="3"/>
        <v>0</v>
      </c>
      <c r="BB68" s="22">
        <f t="shared" si="4"/>
        <v>0</v>
      </c>
      <c r="BC68" s="22">
        <f t="shared" si="5"/>
        <v>0</v>
      </c>
      <c r="BD68" s="22">
        <f t="shared" si="6"/>
        <v>0</v>
      </c>
      <c r="BE68" s="22">
        <f t="shared" si="7"/>
        <v>0</v>
      </c>
      <c r="BF68" s="22">
        <f t="shared" si="8"/>
        <v>0</v>
      </c>
      <c r="BG68" s="22">
        <f t="shared" si="9"/>
        <v>0</v>
      </c>
      <c r="BH68" s="22">
        <f t="shared" si="10"/>
        <v>0</v>
      </c>
      <c r="BI68" s="22">
        <f t="shared" si="11"/>
        <v>0</v>
      </c>
      <c r="BJ68" s="22">
        <f t="shared" si="12"/>
        <v>0</v>
      </c>
      <c r="BK68" s="22">
        <f t="shared" si="13"/>
        <v>0</v>
      </c>
      <c r="BL68" s="22">
        <f t="shared" si="14"/>
        <v>0</v>
      </c>
      <c r="BM68" s="22">
        <f t="shared" si="15"/>
        <v>0</v>
      </c>
    </row>
    <row r="69" spans="2:65" s="18" customFormat="1" ht="21" customHeight="1">
      <c r="B69" s="114">
        <v>12</v>
      </c>
      <c r="C69" s="203"/>
      <c r="D69" s="204"/>
      <c r="E69" s="98"/>
      <c r="F69" s="99"/>
      <c r="G69" s="100"/>
      <c r="H69" s="101"/>
      <c r="I69" s="99"/>
      <c r="J69" s="102"/>
      <c r="K69" s="101"/>
      <c r="L69" s="103"/>
      <c r="M69" s="102"/>
      <c r="N69" s="101"/>
      <c r="O69" s="103"/>
      <c r="P69" s="102"/>
      <c r="Q69" s="101"/>
      <c r="R69" s="99"/>
      <c r="S69" s="102"/>
      <c r="T69" s="101"/>
      <c r="U69" s="99"/>
      <c r="V69" s="102"/>
      <c r="W69" s="101"/>
      <c r="X69" s="99"/>
      <c r="Y69" s="102"/>
      <c r="Z69" s="101"/>
      <c r="AA69" s="99"/>
      <c r="AB69" s="102"/>
      <c r="AC69" s="101"/>
      <c r="AD69" s="99"/>
      <c r="AE69" s="102"/>
      <c r="AF69" s="101"/>
      <c r="AG69" s="99"/>
      <c r="AH69" s="102"/>
      <c r="AI69" s="101"/>
      <c r="AJ69" s="99"/>
      <c r="AK69" s="102"/>
      <c r="AL69" s="101"/>
      <c r="AM69" s="99"/>
      <c r="AN69" s="100"/>
      <c r="AO69" s="104"/>
      <c r="AP69" s="47">
        <f t="shared" si="0"/>
        <v>0</v>
      </c>
      <c r="AQ69" s="46">
        <f t="shared" si="1"/>
        <v>0</v>
      </c>
      <c r="AR69" s="45">
        <f t="shared" si="2"/>
        <v>0</v>
      </c>
      <c r="AS69" s="41">
        <f t="shared" si="16"/>
        <v>0</v>
      </c>
      <c r="BA69" s="22">
        <f t="shared" si="3"/>
        <v>0</v>
      </c>
      <c r="BB69" s="22">
        <f t="shared" si="4"/>
        <v>0</v>
      </c>
      <c r="BC69" s="22">
        <f t="shared" si="5"/>
        <v>0</v>
      </c>
      <c r="BD69" s="22">
        <f t="shared" si="6"/>
        <v>0</v>
      </c>
      <c r="BE69" s="22">
        <f t="shared" si="7"/>
        <v>0</v>
      </c>
      <c r="BF69" s="22">
        <f t="shared" si="8"/>
        <v>0</v>
      </c>
      <c r="BG69" s="22">
        <f t="shared" si="9"/>
        <v>0</v>
      </c>
      <c r="BH69" s="22">
        <f t="shared" si="10"/>
        <v>0</v>
      </c>
      <c r="BI69" s="22">
        <f t="shared" si="11"/>
        <v>0</v>
      </c>
      <c r="BJ69" s="22">
        <f t="shared" si="12"/>
        <v>0</v>
      </c>
      <c r="BK69" s="22">
        <f t="shared" si="13"/>
        <v>0</v>
      </c>
      <c r="BL69" s="22">
        <f t="shared" si="14"/>
        <v>0</v>
      </c>
      <c r="BM69" s="22">
        <f t="shared" si="15"/>
        <v>0</v>
      </c>
    </row>
    <row r="70" spans="2:65" s="18" customFormat="1" ht="21" customHeight="1">
      <c r="B70" s="114">
        <v>13</v>
      </c>
      <c r="C70" s="203"/>
      <c r="D70" s="204"/>
      <c r="E70" s="98"/>
      <c r="F70" s="99"/>
      <c r="G70" s="100"/>
      <c r="H70" s="101"/>
      <c r="I70" s="99"/>
      <c r="J70" s="102"/>
      <c r="K70" s="101"/>
      <c r="L70" s="103"/>
      <c r="M70" s="102"/>
      <c r="N70" s="101"/>
      <c r="O70" s="103"/>
      <c r="P70" s="102"/>
      <c r="Q70" s="101"/>
      <c r="R70" s="99"/>
      <c r="S70" s="102"/>
      <c r="T70" s="101"/>
      <c r="U70" s="99"/>
      <c r="V70" s="102"/>
      <c r="W70" s="101"/>
      <c r="X70" s="99"/>
      <c r="Y70" s="102"/>
      <c r="Z70" s="101"/>
      <c r="AA70" s="99"/>
      <c r="AB70" s="102"/>
      <c r="AC70" s="101"/>
      <c r="AD70" s="99"/>
      <c r="AE70" s="102"/>
      <c r="AF70" s="101"/>
      <c r="AG70" s="99"/>
      <c r="AH70" s="102"/>
      <c r="AI70" s="101"/>
      <c r="AJ70" s="99"/>
      <c r="AK70" s="102"/>
      <c r="AL70" s="101"/>
      <c r="AM70" s="99"/>
      <c r="AN70" s="100"/>
      <c r="AO70" s="104"/>
      <c r="AP70" s="47">
        <f t="shared" si="0"/>
        <v>0</v>
      </c>
      <c r="AQ70" s="46">
        <f t="shared" si="1"/>
        <v>0</v>
      </c>
      <c r="AR70" s="45">
        <f t="shared" si="2"/>
        <v>0</v>
      </c>
      <c r="AS70" s="41">
        <f t="shared" si="16"/>
        <v>0</v>
      </c>
      <c r="BA70" s="22">
        <f t="shared" si="3"/>
        <v>0</v>
      </c>
      <c r="BB70" s="22">
        <f t="shared" si="4"/>
        <v>0</v>
      </c>
      <c r="BC70" s="22">
        <f t="shared" si="5"/>
        <v>0</v>
      </c>
      <c r="BD70" s="22">
        <f t="shared" si="6"/>
        <v>0</v>
      </c>
      <c r="BE70" s="22">
        <f t="shared" si="7"/>
        <v>0</v>
      </c>
      <c r="BF70" s="22">
        <f t="shared" si="8"/>
        <v>0</v>
      </c>
      <c r="BG70" s="22">
        <f t="shared" si="9"/>
        <v>0</v>
      </c>
      <c r="BH70" s="22">
        <f t="shared" si="10"/>
        <v>0</v>
      </c>
      <c r="BI70" s="22">
        <f t="shared" si="11"/>
        <v>0</v>
      </c>
      <c r="BJ70" s="22">
        <f t="shared" si="12"/>
        <v>0</v>
      </c>
      <c r="BK70" s="22">
        <f t="shared" si="13"/>
        <v>0</v>
      </c>
      <c r="BL70" s="22">
        <f t="shared" si="14"/>
        <v>0</v>
      </c>
      <c r="BM70" s="22">
        <f t="shared" si="15"/>
        <v>0</v>
      </c>
    </row>
    <row r="71" spans="2:65" s="18" customFormat="1" ht="21" customHeight="1">
      <c r="B71" s="114">
        <v>14</v>
      </c>
      <c r="C71" s="203"/>
      <c r="D71" s="204"/>
      <c r="E71" s="98"/>
      <c r="F71" s="99"/>
      <c r="G71" s="100"/>
      <c r="H71" s="101"/>
      <c r="I71" s="99"/>
      <c r="J71" s="102"/>
      <c r="K71" s="101"/>
      <c r="L71" s="103"/>
      <c r="M71" s="102"/>
      <c r="N71" s="101"/>
      <c r="O71" s="103"/>
      <c r="P71" s="102"/>
      <c r="Q71" s="101"/>
      <c r="R71" s="99"/>
      <c r="S71" s="102"/>
      <c r="T71" s="101"/>
      <c r="U71" s="99"/>
      <c r="V71" s="102"/>
      <c r="W71" s="101"/>
      <c r="X71" s="99"/>
      <c r="Y71" s="102"/>
      <c r="Z71" s="101"/>
      <c r="AA71" s="99"/>
      <c r="AB71" s="102"/>
      <c r="AC71" s="101"/>
      <c r="AD71" s="99"/>
      <c r="AE71" s="102"/>
      <c r="AF71" s="101"/>
      <c r="AG71" s="99"/>
      <c r="AH71" s="102"/>
      <c r="AI71" s="101"/>
      <c r="AJ71" s="99"/>
      <c r="AK71" s="102"/>
      <c r="AL71" s="101"/>
      <c r="AM71" s="99"/>
      <c r="AN71" s="100"/>
      <c r="AO71" s="104"/>
      <c r="AP71" s="47">
        <f t="shared" si="0"/>
        <v>0</v>
      </c>
      <c r="AQ71" s="46">
        <f t="shared" si="1"/>
        <v>0</v>
      </c>
      <c r="AR71" s="45">
        <f t="shared" si="2"/>
        <v>0</v>
      </c>
      <c r="AS71" s="41">
        <f t="shared" si="16"/>
        <v>0</v>
      </c>
      <c r="BA71" s="22">
        <f t="shared" si="3"/>
        <v>0</v>
      </c>
      <c r="BB71" s="22">
        <f t="shared" si="4"/>
        <v>0</v>
      </c>
      <c r="BC71" s="22">
        <f t="shared" si="5"/>
        <v>0</v>
      </c>
      <c r="BD71" s="22">
        <f t="shared" si="6"/>
        <v>0</v>
      </c>
      <c r="BE71" s="22">
        <f t="shared" si="7"/>
        <v>0</v>
      </c>
      <c r="BF71" s="22">
        <f t="shared" si="8"/>
        <v>0</v>
      </c>
      <c r="BG71" s="22">
        <f t="shared" si="9"/>
        <v>0</v>
      </c>
      <c r="BH71" s="22">
        <f t="shared" si="10"/>
        <v>0</v>
      </c>
      <c r="BI71" s="22">
        <f t="shared" si="11"/>
        <v>0</v>
      </c>
      <c r="BJ71" s="22">
        <f t="shared" si="12"/>
        <v>0</v>
      </c>
      <c r="BK71" s="22">
        <f t="shared" si="13"/>
        <v>0</v>
      </c>
      <c r="BL71" s="22">
        <f t="shared" si="14"/>
        <v>0</v>
      </c>
      <c r="BM71" s="22">
        <f t="shared" si="15"/>
        <v>0</v>
      </c>
    </row>
    <row r="72" spans="2:65" s="18" customFormat="1" ht="21" customHeight="1">
      <c r="B72" s="114">
        <v>15</v>
      </c>
      <c r="C72" s="203"/>
      <c r="D72" s="204"/>
      <c r="E72" s="98"/>
      <c r="F72" s="99"/>
      <c r="G72" s="100"/>
      <c r="H72" s="101"/>
      <c r="I72" s="99"/>
      <c r="J72" s="102"/>
      <c r="K72" s="101"/>
      <c r="L72" s="103"/>
      <c r="M72" s="102"/>
      <c r="N72" s="101"/>
      <c r="O72" s="103"/>
      <c r="P72" s="102"/>
      <c r="Q72" s="101"/>
      <c r="R72" s="99"/>
      <c r="S72" s="102"/>
      <c r="T72" s="101"/>
      <c r="U72" s="99"/>
      <c r="V72" s="102"/>
      <c r="W72" s="101"/>
      <c r="X72" s="99"/>
      <c r="Y72" s="102"/>
      <c r="Z72" s="101"/>
      <c r="AA72" s="99"/>
      <c r="AB72" s="102"/>
      <c r="AC72" s="101"/>
      <c r="AD72" s="99"/>
      <c r="AE72" s="102"/>
      <c r="AF72" s="101"/>
      <c r="AG72" s="99"/>
      <c r="AH72" s="102"/>
      <c r="AI72" s="101"/>
      <c r="AJ72" s="99"/>
      <c r="AK72" s="102"/>
      <c r="AL72" s="101"/>
      <c r="AM72" s="99"/>
      <c r="AN72" s="100"/>
      <c r="AO72" s="104"/>
      <c r="AP72" s="47">
        <f t="shared" si="0"/>
        <v>0</v>
      </c>
      <c r="AQ72" s="46">
        <f t="shared" si="1"/>
        <v>0</v>
      </c>
      <c r="AR72" s="45">
        <f t="shared" si="2"/>
        <v>0</v>
      </c>
      <c r="AS72" s="41">
        <f t="shared" si="16"/>
        <v>0</v>
      </c>
      <c r="BA72" s="22">
        <f t="shared" si="3"/>
        <v>0</v>
      </c>
      <c r="BB72" s="22">
        <f t="shared" si="4"/>
        <v>0</v>
      </c>
      <c r="BC72" s="22">
        <f t="shared" si="5"/>
        <v>0</v>
      </c>
      <c r="BD72" s="22">
        <f t="shared" si="6"/>
        <v>0</v>
      </c>
      <c r="BE72" s="22">
        <f t="shared" si="7"/>
        <v>0</v>
      </c>
      <c r="BF72" s="22">
        <f t="shared" si="8"/>
        <v>0</v>
      </c>
      <c r="BG72" s="22">
        <f t="shared" si="9"/>
        <v>0</v>
      </c>
      <c r="BH72" s="22">
        <f t="shared" si="10"/>
        <v>0</v>
      </c>
      <c r="BI72" s="22">
        <f t="shared" si="11"/>
        <v>0</v>
      </c>
      <c r="BJ72" s="22">
        <f t="shared" si="12"/>
        <v>0</v>
      </c>
      <c r="BK72" s="22">
        <f t="shared" si="13"/>
        <v>0</v>
      </c>
      <c r="BL72" s="22">
        <f t="shared" si="14"/>
        <v>0</v>
      </c>
      <c r="BM72" s="22">
        <f t="shared" si="15"/>
        <v>0</v>
      </c>
    </row>
    <row r="73" spans="2:65" s="18" customFormat="1" ht="21" customHeight="1">
      <c r="B73" s="114">
        <v>16</v>
      </c>
      <c r="C73" s="203"/>
      <c r="D73" s="204"/>
      <c r="E73" s="98"/>
      <c r="F73" s="99"/>
      <c r="G73" s="100"/>
      <c r="H73" s="101"/>
      <c r="I73" s="99"/>
      <c r="J73" s="102"/>
      <c r="K73" s="101"/>
      <c r="L73" s="103"/>
      <c r="M73" s="102"/>
      <c r="N73" s="101"/>
      <c r="O73" s="103"/>
      <c r="P73" s="102"/>
      <c r="Q73" s="101"/>
      <c r="R73" s="99"/>
      <c r="S73" s="102"/>
      <c r="T73" s="101"/>
      <c r="U73" s="99"/>
      <c r="V73" s="102"/>
      <c r="W73" s="101"/>
      <c r="X73" s="99"/>
      <c r="Y73" s="102"/>
      <c r="Z73" s="101"/>
      <c r="AA73" s="99"/>
      <c r="AB73" s="102"/>
      <c r="AC73" s="101"/>
      <c r="AD73" s="99"/>
      <c r="AE73" s="102"/>
      <c r="AF73" s="101"/>
      <c r="AG73" s="99"/>
      <c r="AH73" s="102"/>
      <c r="AI73" s="101"/>
      <c r="AJ73" s="99"/>
      <c r="AK73" s="102"/>
      <c r="AL73" s="101"/>
      <c r="AM73" s="99"/>
      <c r="AN73" s="100"/>
      <c r="AO73" s="104"/>
      <c r="AP73" s="47">
        <f t="shared" si="0"/>
        <v>0</v>
      </c>
      <c r="AQ73" s="46">
        <f t="shared" si="1"/>
        <v>0</v>
      </c>
      <c r="AR73" s="45">
        <f t="shared" si="2"/>
        <v>0</v>
      </c>
      <c r="AS73" s="41">
        <f t="shared" si="16"/>
        <v>0</v>
      </c>
      <c r="BA73" s="22">
        <f t="shared" si="3"/>
        <v>0</v>
      </c>
      <c r="BB73" s="22">
        <f t="shared" si="4"/>
        <v>0</v>
      </c>
      <c r="BC73" s="22">
        <f t="shared" si="5"/>
        <v>0</v>
      </c>
      <c r="BD73" s="22">
        <f t="shared" si="6"/>
        <v>0</v>
      </c>
      <c r="BE73" s="22">
        <f t="shared" si="7"/>
        <v>0</v>
      </c>
      <c r="BF73" s="22">
        <f t="shared" si="8"/>
        <v>0</v>
      </c>
      <c r="BG73" s="22">
        <f t="shared" si="9"/>
        <v>0</v>
      </c>
      <c r="BH73" s="22">
        <f t="shared" si="10"/>
        <v>0</v>
      </c>
      <c r="BI73" s="22">
        <f t="shared" si="11"/>
        <v>0</v>
      </c>
      <c r="BJ73" s="22">
        <f t="shared" si="12"/>
        <v>0</v>
      </c>
      <c r="BK73" s="22">
        <f t="shared" si="13"/>
        <v>0</v>
      </c>
      <c r="BL73" s="22">
        <f t="shared" si="14"/>
        <v>0</v>
      </c>
      <c r="BM73" s="22">
        <f t="shared" si="15"/>
        <v>0</v>
      </c>
    </row>
    <row r="74" spans="2:65" s="18" customFormat="1" ht="21" customHeight="1">
      <c r="B74" s="114">
        <v>17</v>
      </c>
      <c r="C74" s="203"/>
      <c r="D74" s="204"/>
      <c r="E74" s="98"/>
      <c r="F74" s="99"/>
      <c r="G74" s="100"/>
      <c r="H74" s="101"/>
      <c r="I74" s="99"/>
      <c r="J74" s="102"/>
      <c r="K74" s="101"/>
      <c r="L74" s="103"/>
      <c r="M74" s="102"/>
      <c r="N74" s="101"/>
      <c r="O74" s="103"/>
      <c r="P74" s="102"/>
      <c r="Q74" s="101"/>
      <c r="R74" s="99"/>
      <c r="S74" s="102"/>
      <c r="T74" s="101"/>
      <c r="U74" s="99"/>
      <c r="V74" s="102"/>
      <c r="W74" s="101"/>
      <c r="X74" s="99"/>
      <c r="Y74" s="102"/>
      <c r="Z74" s="101"/>
      <c r="AA74" s="99"/>
      <c r="AB74" s="102"/>
      <c r="AC74" s="101"/>
      <c r="AD74" s="99"/>
      <c r="AE74" s="102"/>
      <c r="AF74" s="101"/>
      <c r="AG74" s="99"/>
      <c r="AH74" s="102"/>
      <c r="AI74" s="101"/>
      <c r="AJ74" s="99"/>
      <c r="AK74" s="102"/>
      <c r="AL74" s="101"/>
      <c r="AM74" s="99"/>
      <c r="AN74" s="100"/>
      <c r="AO74" s="104"/>
      <c r="AP74" s="47">
        <f t="shared" si="0"/>
        <v>0</v>
      </c>
      <c r="AQ74" s="46">
        <f t="shared" si="1"/>
        <v>0</v>
      </c>
      <c r="AR74" s="45">
        <f t="shared" si="2"/>
        <v>0</v>
      </c>
      <c r="AS74" s="41">
        <f t="shared" si="16"/>
        <v>0</v>
      </c>
      <c r="BA74" s="22">
        <f t="shared" si="3"/>
        <v>0</v>
      </c>
      <c r="BB74" s="22">
        <f t="shared" si="4"/>
        <v>0</v>
      </c>
      <c r="BC74" s="22">
        <f t="shared" si="5"/>
        <v>0</v>
      </c>
      <c r="BD74" s="22">
        <f t="shared" si="6"/>
        <v>0</v>
      </c>
      <c r="BE74" s="22">
        <f t="shared" si="7"/>
        <v>0</v>
      </c>
      <c r="BF74" s="22">
        <f t="shared" si="8"/>
        <v>0</v>
      </c>
      <c r="BG74" s="22">
        <f t="shared" si="9"/>
        <v>0</v>
      </c>
      <c r="BH74" s="22">
        <f t="shared" si="10"/>
        <v>0</v>
      </c>
      <c r="BI74" s="22">
        <f t="shared" si="11"/>
        <v>0</v>
      </c>
      <c r="BJ74" s="22">
        <f t="shared" si="12"/>
        <v>0</v>
      </c>
      <c r="BK74" s="22">
        <f t="shared" si="13"/>
        <v>0</v>
      </c>
      <c r="BL74" s="22">
        <f t="shared" si="14"/>
        <v>0</v>
      </c>
      <c r="BM74" s="22">
        <f t="shared" si="15"/>
        <v>0</v>
      </c>
    </row>
    <row r="75" spans="2:65" s="18" customFormat="1" ht="21" customHeight="1">
      <c r="B75" s="114">
        <v>18</v>
      </c>
      <c r="C75" s="203"/>
      <c r="D75" s="204"/>
      <c r="E75" s="98"/>
      <c r="F75" s="99"/>
      <c r="G75" s="100"/>
      <c r="H75" s="101"/>
      <c r="I75" s="99"/>
      <c r="J75" s="102"/>
      <c r="K75" s="101"/>
      <c r="L75" s="103"/>
      <c r="M75" s="102"/>
      <c r="N75" s="101"/>
      <c r="O75" s="103"/>
      <c r="P75" s="102"/>
      <c r="Q75" s="101"/>
      <c r="R75" s="99"/>
      <c r="S75" s="102"/>
      <c r="T75" s="101"/>
      <c r="U75" s="99"/>
      <c r="V75" s="102"/>
      <c r="W75" s="101"/>
      <c r="X75" s="99"/>
      <c r="Y75" s="102"/>
      <c r="Z75" s="101"/>
      <c r="AA75" s="99"/>
      <c r="AB75" s="102"/>
      <c r="AC75" s="101"/>
      <c r="AD75" s="99"/>
      <c r="AE75" s="102"/>
      <c r="AF75" s="101"/>
      <c r="AG75" s="99"/>
      <c r="AH75" s="102"/>
      <c r="AI75" s="101"/>
      <c r="AJ75" s="99"/>
      <c r="AK75" s="102"/>
      <c r="AL75" s="101"/>
      <c r="AM75" s="99"/>
      <c r="AN75" s="100"/>
      <c r="AO75" s="104"/>
      <c r="AP75" s="47">
        <f t="shared" si="0"/>
        <v>0</v>
      </c>
      <c r="AQ75" s="46">
        <f t="shared" si="1"/>
        <v>0</v>
      </c>
      <c r="AR75" s="45">
        <f t="shared" si="2"/>
        <v>0</v>
      </c>
      <c r="AS75" s="41">
        <f t="shared" si="16"/>
        <v>0</v>
      </c>
      <c r="BA75" s="22">
        <f t="shared" si="3"/>
        <v>0</v>
      </c>
      <c r="BB75" s="22">
        <f t="shared" si="4"/>
        <v>0</v>
      </c>
      <c r="BC75" s="22">
        <f t="shared" si="5"/>
        <v>0</v>
      </c>
      <c r="BD75" s="22">
        <f t="shared" si="6"/>
        <v>0</v>
      </c>
      <c r="BE75" s="22">
        <f t="shared" si="7"/>
        <v>0</v>
      </c>
      <c r="BF75" s="22">
        <f t="shared" si="8"/>
        <v>0</v>
      </c>
      <c r="BG75" s="22">
        <f t="shared" si="9"/>
        <v>0</v>
      </c>
      <c r="BH75" s="22">
        <f t="shared" si="10"/>
        <v>0</v>
      </c>
      <c r="BI75" s="22">
        <f t="shared" si="11"/>
        <v>0</v>
      </c>
      <c r="BJ75" s="22">
        <f t="shared" si="12"/>
        <v>0</v>
      </c>
      <c r="BK75" s="22">
        <f t="shared" si="13"/>
        <v>0</v>
      </c>
      <c r="BL75" s="22">
        <f t="shared" si="14"/>
        <v>0</v>
      </c>
      <c r="BM75" s="22">
        <f t="shared" si="15"/>
        <v>0</v>
      </c>
    </row>
    <row r="76" spans="2:65" s="18" customFormat="1" ht="21" customHeight="1">
      <c r="B76" s="114">
        <v>19</v>
      </c>
      <c r="C76" s="203"/>
      <c r="D76" s="204"/>
      <c r="E76" s="98"/>
      <c r="F76" s="99"/>
      <c r="G76" s="100"/>
      <c r="H76" s="101"/>
      <c r="I76" s="99"/>
      <c r="J76" s="102"/>
      <c r="K76" s="101"/>
      <c r="L76" s="103"/>
      <c r="M76" s="102"/>
      <c r="N76" s="101"/>
      <c r="O76" s="103"/>
      <c r="P76" s="102"/>
      <c r="Q76" s="101"/>
      <c r="R76" s="99"/>
      <c r="S76" s="102"/>
      <c r="T76" s="101"/>
      <c r="U76" s="99"/>
      <c r="V76" s="102"/>
      <c r="W76" s="101"/>
      <c r="X76" s="99"/>
      <c r="Y76" s="102"/>
      <c r="Z76" s="101"/>
      <c r="AA76" s="99"/>
      <c r="AB76" s="102"/>
      <c r="AC76" s="101"/>
      <c r="AD76" s="99"/>
      <c r="AE76" s="102"/>
      <c r="AF76" s="101"/>
      <c r="AG76" s="99"/>
      <c r="AH76" s="102"/>
      <c r="AI76" s="101"/>
      <c r="AJ76" s="99"/>
      <c r="AK76" s="102"/>
      <c r="AL76" s="101"/>
      <c r="AM76" s="99"/>
      <c r="AN76" s="100"/>
      <c r="AO76" s="104"/>
      <c r="AP76" s="47">
        <f t="shared" si="0"/>
        <v>0</v>
      </c>
      <c r="AQ76" s="46">
        <f t="shared" si="1"/>
        <v>0</v>
      </c>
      <c r="AR76" s="45">
        <f t="shared" si="2"/>
        <v>0</v>
      </c>
      <c r="AS76" s="41">
        <f t="shared" si="16"/>
        <v>0</v>
      </c>
      <c r="BA76" s="22">
        <f t="shared" si="3"/>
        <v>0</v>
      </c>
      <c r="BB76" s="22">
        <f t="shared" si="4"/>
        <v>0</v>
      </c>
      <c r="BC76" s="22">
        <f t="shared" si="5"/>
        <v>0</v>
      </c>
      <c r="BD76" s="22">
        <f t="shared" si="6"/>
        <v>0</v>
      </c>
      <c r="BE76" s="22">
        <f t="shared" si="7"/>
        <v>0</v>
      </c>
      <c r="BF76" s="22">
        <f t="shared" si="8"/>
        <v>0</v>
      </c>
      <c r="BG76" s="22">
        <f t="shared" si="9"/>
        <v>0</v>
      </c>
      <c r="BH76" s="22">
        <f t="shared" si="10"/>
        <v>0</v>
      </c>
      <c r="BI76" s="22">
        <f t="shared" si="11"/>
        <v>0</v>
      </c>
      <c r="BJ76" s="22">
        <f t="shared" si="12"/>
        <v>0</v>
      </c>
      <c r="BK76" s="22">
        <f t="shared" si="13"/>
        <v>0</v>
      </c>
      <c r="BL76" s="22">
        <f t="shared" si="14"/>
        <v>0</v>
      </c>
      <c r="BM76" s="22">
        <f t="shared" si="15"/>
        <v>0</v>
      </c>
    </row>
    <row r="77" spans="2:65" s="18" customFormat="1" ht="21" customHeight="1">
      <c r="B77" s="114">
        <v>20</v>
      </c>
      <c r="C77" s="203"/>
      <c r="D77" s="204"/>
      <c r="E77" s="98"/>
      <c r="F77" s="99"/>
      <c r="G77" s="100"/>
      <c r="H77" s="101"/>
      <c r="I77" s="99"/>
      <c r="J77" s="102"/>
      <c r="K77" s="101"/>
      <c r="L77" s="103"/>
      <c r="M77" s="102"/>
      <c r="N77" s="101"/>
      <c r="O77" s="103"/>
      <c r="P77" s="102"/>
      <c r="Q77" s="101"/>
      <c r="R77" s="99"/>
      <c r="S77" s="102"/>
      <c r="T77" s="101"/>
      <c r="U77" s="99"/>
      <c r="V77" s="102"/>
      <c r="W77" s="101"/>
      <c r="X77" s="99"/>
      <c r="Y77" s="102"/>
      <c r="Z77" s="101"/>
      <c r="AA77" s="99"/>
      <c r="AB77" s="102"/>
      <c r="AC77" s="101"/>
      <c r="AD77" s="99"/>
      <c r="AE77" s="102"/>
      <c r="AF77" s="101"/>
      <c r="AG77" s="99"/>
      <c r="AH77" s="102"/>
      <c r="AI77" s="101"/>
      <c r="AJ77" s="99"/>
      <c r="AK77" s="102"/>
      <c r="AL77" s="101"/>
      <c r="AM77" s="99"/>
      <c r="AN77" s="100"/>
      <c r="AO77" s="104"/>
      <c r="AP77" s="47">
        <f t="shared" si="0"/>
        <v>0</v>
      </c>
      <c r="AQ77" s="46">
        <f t="shared" si="1"/>
        <v>0</v>
      </c>
      <c r="AR77" s="45">
        <f t="shared" si="2"/>
        <v>0</v>
      </c>
      <c r="AS77" s="41">
        <f t="shared" si="16"/>
        <v>0</v>
      </c>
      <c r="BA77" s="22">
        <f t="shared" si="3"/>
        <v>0</v>
      </c>
      <c r="BB77" s="22">
        <f t="shared" si="4"/>
        <v>0</v>
      </c>
      <c r="BC77" s="22">
        <f t="shared" si="5"/>
        <v>0</v>
      </c>
      <c r="BD77" s="22">
        <f t="shared" si="6"/>
        <v>0</v>
      </c>
      <c r="BE77" s="22">
        <f t="shared" si="7"/>
        <v>0</v>
      </c>
      <c r="BF77" s="22">
        <f t="shared" si="8"/>
        <v>0</v>
      </c>
      <c r="BG77" s="22">
        <f t="shared" si="9"/>
        <v>0</v>
      </c>
      <c r="BH77" s="22">
        <f t="shared" si="10"/>
        <v>0</v>
      </c>
      <c r="BI77" s="22">
        <f t="shared" si="11"/>
        <v>0</v>
      </c>
      <c r="BJ77" s="22">
        <f t="shared" si="12"/>
        <v>0</v>
      </c>
      <c r="BK77" s="22">
        <f t="shared" si="13"/>
        <v>0</v>
      </c>
      <c r="BL77" s="22">
        <f t="shared" si="14"/>
        <v>0</v>
      </c>
      <c r="BM77" s="22">
        <f t="shared" si="15"/>
        <v>0</v>
      </c>
    </row>
    <row r="78" spans="2:65" s="18" customFormat="1" ht="21" customHeight="1">
      <c r="B78" s="114">
        <v>21</v>
      </c>
      <c r="C78" s="203"/>
      <c r="D78" s="204"/>
      <c r="E78" s="98"/>
      <c r="F78" s="99"/>
      <c r="G78" s="100"/>
      <c r="H78" s="101"/>
      <c r="I78" s="99"/>
      <c r="J78" s="102"/>
      <c r="K78" s="101"/>
      <c r="L78" s="103"/>
      <c r="M78" s="102"/>
      <c r="N78" s="101"/>
      <c r="O78" s="103"/>
      <c r="P78" s="102"/>
      <c r="Q78" s="101"/>
      <c r="R78" s="99"/>
      <c r="S78" s="102"/>
      <c r="T78" s="101"/>
      <c r="U78" s="99"/>
      <c r="V78" s="102"/>
      <c r="W78" s="101"/>
      <c r="X78" s="99"/>
      <c r="Y78" s="102"/>
      <c r="Z78" s="101"/>
      <c r="AA78" s="99"/>
      <c r="AB78" s="102"/>
      <c r="AC78" s="101"/>
      <c r="AD78" s="99"/>
      <c r="AE78" s="102"/>
      <c r="AF78" s="101"/>
      <c r="AG78" s="99"/>
      <c r="AH78" s="102"/>
      <c r="AI78" s="101"/>
      <c r="AJ78" s="99"/>
      <c r="AK78" s="102"/>
      <c r="AL78" s="101"/>
      <c r="AM78" s="99"/>
      <c r="AN78" s="100"/>
      <c r="AO78" s="104"/>
      <c r="AP78" s="47">
        <f t="shared" si="0"/>
        <v>0</v>
      </c>
      <c r="AQ78" s="46">
        <f t="shared" si="1"/>
        <v>0</v>
      </c>
      <c r="AR78" s="45">
        <f t="shared" si="2"/>
        <v>0</v>
      </c>
      <c r="AS78" s="41">
        <f t="shared" si="16"/>
        <v>0</v>
      </c>
      <c r="BA78" s="22">
        <f t="shared" si="3"/>
        <v>0</v>
      </c>
      <c r="BB78" s="22">
        <f t="shared" si="4"/>
        <v>0</v>
      </c>
      <c r="BC78" s="22">
        <f t="shared" si="5"/>
        <v>0</v>
      </c>
      <c r="BD78" s="22">
        <f t="shared" si="6"/>
        <v>0</v>
      </c>
      <c r="BE78" s="22">
        <f t="shared" si="7"/>
        <v>0</v>
      </c>
      <c r="BF78" s="22">
        <f t="shared" si="8"/>
        <v>0</v>
      </c>
      <c r="BG78" s="22">
        <f t="shared" si="9"/>
        <v>0</v>
      </c>
      <c r="BH78" s="22">
        <f t="shared" si="10"/>
        <v>0</v>
      </c>
      <c r="BI78" s="22">
        <f t="shared" si="11"/>
        <v>0</v>
      </c>
      <c r="BJ78" s="22">
        <f t="shared" si="12"/>
        <v>0</v>
      </c>
      <c r="BK78" s="22">
        <f t="shared" si="13"/>
        <v>0</v>
      </c>
      <c r="BL78" s="22">
        <f t="shared" si="14"/>
        <v>0</v>
      </c>
      <c r="BM78" s="22">
        <f t="shared" si="15"/>
        <v>0</v>
      </c>
    </row>
    <row r="79" spans="2:65" s="18" customFormat="1" ht="21" customHeight="1">
      <c r="B79" s="114">
        <v>22</v>
      </c>
      <c r="C79" s="203"/>
      <c r="D79" s="204"/>
      <c r="E79" s="98"/>
      <c r="F79" s="99"/>
      <c r="G79" s="100"/>
      <c r="H79" s="101"/>
      <c r="I79" s="99"/>
      <c r="J79" s="102"/>
      <c r="K79" s="101"/>
      <c r="L79" s="103"/>
      <c r="M79" s="102"/>
      <c r="N79" s="101"/>
      <c r="O79" s="103"/>
      <c r="P79" s="102"/>
      <c r="Q79" s="101"/>
      <c r="R79" s="99"/>
      <c r="S79" s="102"/>
      <c r="T79" s="101"/>
      <c r="U79" s="99"/>
      <c r="V79" s="102"/>
      <c r="W79" s="101"/>
      <c r="X79" s="99"/>
      <c r="Y79" s="102"/>
      <c r="Z79" s="101"/>
      <c r="AA79" s="99"/>
      <c r="AB79" s="102"/>
      <c r="AC79" s="101"/>
      <c r="AD79" s="99"/>
      <c r="AE79" s="102"/>
      <c r="AF79" s="101"/>
      <c r="AG79" s="99"/>
      <c r="AH79" s="102"/>
      <c r="AI79" s="101"/>
      <c r="AJ79" s="99"/>
      <c r="AK79" s="102"/>
      <c r="AL79" s="101"/>
      <c r="AM79" s="99"/>
      <c r="AN79" s="100"/>
      <c r="AO79" s="104"/>
      <c r="AP79" s="47">
        <f t="shared" si="0"/>
        <v>0</v>
      </c>
      <c r="AQ79" s="46">
        <f t="shared" si="1"/>
        <v>0</v>
      </c>
      <c r="AR79" s="45">
        <f t="shared" si="2"/>
        <v>0</v>
      </c>
      <c r="AS79" s="41">
        <f t="shared" si="16"/>
        <v>0</v>
      </c>
      <c r="BA79" s="22">
        <f t="shared" si="3"/>
        <v>0</v>
      </c>
      <c r="BB79" s="22">
        <f t="shared" si="4"/>
        <v>0</v>
      </c>
      <c r="BC79" s="22">
        <f t="shared" si="5"/>
        <v>0</v>
      </c>
      <c r="BD79" s="22">
        <f t="shared" si="6"/>
        <v>0</v>
      </c>
      <c r="BE79" s="22">
        <f t="shared" si="7"/>
        <v>0</v>
      </c>
      <c r="BF79" s="22">
        <f t="shared" si="8"/>
        <v>0</v>
      </c>
      <c r="BG79" s="22">
        <f t="shared" si="9"/>
        <v>0</v>
      </c>
      <c r="BH79" s="22">
        <f t="shared" si="10"/>
        <v>0</v>
      </c>
      <c r="BI79" s="22">
        <f t="shared" si="11"/>
        <v>0</v>
      </c>
      <c r="BJ79" s="22">
        <f t="shared" si="12"/>
        <v>0</v>
      </c>
      <c r="BK79" s="22">
        <f t="shared" si="13"/>
        <v>0</v>
      </c>
      <c r="BL79" s="22">
        <f t="shared" si="14"/>
        <v>0</v>
      </c>
      <c r="BM79" s="22">
        <f t="shared" si="15"/>
        <v>0</v>
      </c>
    </row>
    <row r="80" spans="2:65" s="18" customFormat="1" ht="21" customHeight="1">
      <c r="B80" s="114">
        <v>23</v>
      </c>
      <c r="C80" s="203"/>
      <c r="D80" s="204"/>
      <c r="E80" s="98"/>
      <c r="F80" s="99"/>
      <c r="G80" s="100"/>
      <c r="H80" s="101"/>
      <c r="I80" s="99"/>
      <c r="J80" s="102"/>
      <c r="K80" s="101"/>
      <c r="L80" s="103"/>
      <c r="M80" s="102"/>
      <c r="N80" s="101"/>
      <c r="O80" s="103"/>
      <c r="P80" s="102"/>
      <c r="Q80" s="101"/>
      <c r="R80" s="99"/>
      <c r="S80" s="102"/>
      <c r="T80" s="101"/>
      <c r="U80" s="99"/>
      <c r="V80" s="102"/>
      <c r="W80" s="101"/>
      <c r="X80" s="99"/>
      <c r="Y80" s="102"/>
      <c r="Z80" s="101"/>
      <c r="AA80" s="99"/>
      <c r="AB80" s="102"/>
      <c r="AC80" s="101"/>
      <c r="AD80" s="99"/>
      <c r="AE80" s="102"/>
      <c r="AF80" s="101"/>
      <c r="AG80" s="99"/>
      <c r="AH80" s="102"/>
      <c r="AI80" s="101"/>
      <c r="AJ80" s="99"/>
      <c r="AK80" s="102"/>
      <c r="AL80" s="101"/>
      <c r="AM80" s="99"/>
      <c r="AN80" s="100"/>
      <c r="AO80" s="104"/>
      <c r="AP80" s="47">
        <f t="shared" si="0"/>
        <v>0</v>
      </c>
      <c r="AQ80" s="46">
        <f t="shared" si="1"/>
        <v>0</v>
      </c>
      <c r="AR80" s="45">
        <f t="shared" si="2"/>
        <v>0</v>
      </c>
      <c r="AS80" s="41">
        <f t="shared" si="16"/>
        <v>0</v>
      </c>
      <c r="BA80" s="22">
        <f t="shared" si="3"/>
        <v>0</v>
      </c>
      <c r="BB80" s="22">
        <f t="shared" si="4"/>
        <v>0</v>
      </c>
      <c r="BC80" s="22">
        <f t="shared" si="5"/>
        <v>0</v>
      </c>
      <c r="BD80" s="22">
        <f t="shared" si="6"/>
        <v>0</v>
      </c>
      <c r="BE80" s="22">
        <f t="shared" si="7"/>
        <v>0</v>
      </c>
      <c r="BF80" s="22">
        <f t="shared" si="8"/>
        <v>0</v>
      </c>
      <c r="BG80" s="22">
        <f t="shared" si="9"/>
        <v>0</v>
      </c>
      <c r="BH80" s="22">
        <f t="shared" si="10"/>
        <v>0</v>
      </c>
      <c r="BI80" s="22">
        <f t="shared" si="11"/>
        <v>0</v>
      </c>
      <c r="BJ80" s="22">
        <f t="shared" si="12"/>
        <v>0</v>
      </c>
      <c r="BK80" s="22">
        <f t="shared" si="13"/>
        <v>0</v>
      </c>
      <c r="BL80" s="22">
        <f t="shared" si="14"/>
        <v>0</v>
      </c>
      <c r="BM80" s="22">
        <f t="shared" si="15"/>
        <v>0</v>
      </c>
    </row>
    <row r="81" spans="2:66" s="18" customFormat="1" ht="21" customHeight="1">
      <c r="B81" s="114">
        <v>24</v>
      </c>
      <c r="C81" s="203"/>
      <c r="D81" s="204"/>
      <c r="E81" s="98"/>
      <c r="F81" s="99"/>
      <c r="G81" s="100"/>
      <c r="H81" s="101"/>
      <c r="I81" s="99"/>
      <c r="J81" s="102"/>
      <c r="K81" s="101"/>
      <c r="L81" s="103"/>
      <c r="M81" s="102"/>
      <c r="N81" s="101"/>
      <c r="O81" s="103"/>
      <c r="P81" s="102"/>
      <c r="Q81" s="101"/>
      <c r="R81" s="99"/>
      <c r="S81" s="102"/>
      <c r="T81" s="101"/>
      <c r="U81" s="99"/>
      <c r="V81" s="102"/>
      <c r="W81" s="101"/>
      <c r="X81" s="99"/>
      <c r="Y81" s="102"/>
      <c r="Z81" s="101"/>
      <c r="AA81" s="99"/>
      <c r="AB81" s="102"/>
      <c r="AC81" s="101"/>
      <c r="AD81" s="99"/>
      <c r="AE81" s="102"/>
      <c r="AF81" s="101"/>
      <c r="AG81" s="99"/>
      <c r="AH81" s="102"/>
      <c r="AI81" s="101"/>
      <c r="AJ81" s="99"/>
      <c r="AK81" s="102"/>
      <c r="AL81" s="101"/>
      <c r="AM81" s="99"/>
      <c r="AN81" s="100"/>
      <c r="AO81" s="104"/>
      <c r="AP81" s="47">
        <f t="shared" si="0"/>
        <v>0</v>
      </c>
      <c r="AQ81" s="46">
        <f t="shared" si="1"/>
        <v>0</v>
      </c>
      <c r="AR81" s="45">
        <f t="shared" si="2"/>
        <v>0</v>
      </c>
      <c r="AS81" s="41">
        <f t="shared" si="16"/>
        <v>0</v>
      </c>
      <c r="BA81" s="22">
        <f t="shared" si="3"/>
        <v>0</v>
      </c>
      <c r="BB81" s="22">
        <f t="shared" si="4"/>
        <v>0</v>
      </c>
      <c r="BC81" s="22">
        <f t="shared" si="5"/>
        <v>0</v>
      </c>
      <c r="BD81" s="22">
        <f t="shared" si="6"/>
        <v>0</v>
      </c>
      <c r="BE81" s="22">
        <f t="shared" si="7"/>
        <v>0</v>
      </c>
      <c r="BF81" s="22">
        <f t="shared" si="8"/>
        <v>0</v>
      </c>
      <c r="BG81" s="22">
        <f t="shared" si="9"/>
        <v>0</v>
      </c>
      <c r="BH81" s="22">
        <f t="shared" si="10"/>
        <v>0</v>
      </c>
      <c r="BI81" s="22">
        <f t="shared" si="11"/>
        <v>0</v>
      </c>
      <c r="BJ81" s="22">
        <f t="shared" si="12"/>
        <v>0</v>
      </c>
      <c r="BK81" s="22">
        <f t="shared" si="13"/>
        <v>0</v>
      </c>
      <c r="BL81" s="22">
        <f t="shared" si="14"/>
        <v>0</v>
      </c>
      <c r="BM81" s="22">
        <f t="shared" si="15"/>
        <v>0</v>
      </c>
    </row>
    <row r="82" spans="2:66" s="18" customFormat="1" ht="21" customHeight="1">
      <c r="B82" s="114">
        <v>25</v>
      </c>
      <c r="C82" s="203"/>
      <c r="D82" s="204"/>
      <c r="E82" s="98"/>
      <c r="F82" s="99"/>
      <c r="G82" s="100"/>
      <c r="H82" s="101"/>
      <c r="I82" s="99"/>
      <c r="J82" s="102"/>
      <c r="K82" s="101"/>
      <c r="L82" s="103"/>
      <c r="M82" s="102"/>
      <c r="N82" s="101"/>
      <c r="O82" s="103"/>
      <c r="P82" s="102"/>
      <c r="Q82" s="101"/>
      <c r="R82" s="99"/>
      <c r="S82" s="102"/>
      <c r="T82" s="101"/>
      <c r="U82" s="99"/>
      <c r="V82" s="102"/>
      <c r="W82" s="101"/>
      <c r="X82" s="99"/>
      <c r="Y82" s="102"/>
      <c r="Z82" s="101"/>
      <c r="AA82" s="99"/>
      <c r="AB82" s="102"/>
      <c r="AC82" s="101"/>
      <c r="AD82" s="99"/>
      <c r="AE82" s="102"/>
      <c r="AF82" s="101"/>
      <c r="AG82" s="99"/>
      <c r="AH82" s="102"/>
      <c r="AI82" s="101"/>
      <c r="AJ82" s="99"/>
      <c r="AK82" s="102"/>
      <c r="AL82" s="101"/>
      <c r="AM82" s="99"/>
      <c r="AN82" s="100"/>
      <c r="AO82" s="104"/>
      <c r="AP82" s="47">
        <f t="shared" si="0"/>
        <v>0</v>
      </c>
      <c r="AQ82" s="46">
        <f t="shared" si="1"/>
        <v>0</v>
      </c>
      <c r="AR82" s="45">
        <f t="shared" si="2"/>
        <v>0</v>
      </c>
      <c r="AS82" s="41">
        <f t="shared" si="16"/>
        <v>0</v>
      </c>
      <c r="BA82" s="22">
        <f t="shared" si="3"/>
        <v>0</v>
      </c>
      <c r="BB82" s="22">
        <f t="shared" si="4"/>
        <v>0</v>
      </c>
      <c r="BC82" s="22">
        <f t="shared" si="5"/>
        <v>0</v>
      </c>
      <c r="BD82" s="22">
        <f t="shared" si="6"/>
        <v>0</v>
      </c>
      <c r="BE82" s="22">
        <f t="shared" si="7"/>
        <v>0</v>
      </c>
      <c r="BF82" s="22">
        <f t="shared" si="8"/>
        <v>0</v>
      </c>
      <c r="BG82" s="22">
        <f t="shared" si="9"/>
        <v>0</v>
      </c>
      <c r="BH82" s="22">
        <f t="shared" si="10"/>
        <v>0</v>
      </c>
      <c r="BI82" s="22">
        <f t="shared" si="11"/>
        <v>0</v>
      </c>
      <c r="BJ82" s="22">
        <f t="shared" si="12"/>
        <v>0</v>
      </c>
      <c r="BK82" s="22">
        <f t="shared" si="13"/>
        <v>0</v>
      </c>
      <c r="BL82" s="22">
        <f t="shared" si="14"/>
        <v>0</v>
      </c>
      <c r="BM82" s="22">
        <f t="shared" si="15"/>
        <v>0</v>
      </c>
    </row>
    <row r="83" spans="2:66" s="18" customFormat="1" ht="21" customHeight="1">
      <c r="B83" s="114">
        <v>26</v>
      </c>
      <c r="C83" s="203"/>
      <c r="D83" s="204"/>
      <c r="E83" s="98"/>
      <c r="F83" s="99"/>
      <c r="G83" s="100"/>
      <c r="H83" s="101"/>
      <c r="I83" s="99"/>
      <c r="J83" s="102"/>
      <c r="K83" s="101"/>
      <c r="L83" s="103"/>
      <c r="M83" s="102"/>
      <c r="N83" s="101"/>
      <c r="O83" s="103"/>
      <c r="P83" s="102"/>
      <c r="Q83" s="101"/>
      <c r="R83" s="99"/>
      <c r="S83" s="102"/>
      <c r="T83" s="101"/>
      <c r="U83" s="99"/>
      <c r="V83" s="102"/>
      <c r="W83" s="101"/>
      <c r="X83" s="99"/>
      <c r="Y83" s="102"/>
      <c r="Z83" s="101"/>
      <c r="AA83" s="99"/>
      <c r="AB83" s="102"/>
      <c r="AC83" s="101"/>
      <c r="AD83" s="99"/>
      <c r="AE83" s="102"/>
      <c r="AF83" s="101"/>
      <c r="AG83" s="99"/>
      <c r="AH83" s="102"/>
      <c r="AI83" s="101"/>
      <c r="AJ83" s="99"/>
      <c r="AK83" s="102"/>
      <c r="AL83" s="101"/>
      <c r="AM83" s="99"/>
      <c r="AN83" s="100"/>
      <c r="AO83" s="104"/>
      <c r="AP83" s="47">
        <f t="shared" si="0"/>
        <v>0</v>
      </c>
      <c r="AQ83" s="46">
        <f t="shared" si="1"/>
        <v>0</v>
      </c>
      <c r="AR83" s="45">
        <f t="shared" si="2"/>
        <v>0</v>
      </c>
      <c r="AS83" s="41">
        <f t="shared" si="16"/>
        <v>0</v>
      </c>
      <c r="BA83" s="22">
        <f t="shared" si="3"/>
        <v>0</v>
      </c>
      <c r="BB83" s="22">
        <f t="shared" si="4"/>
        <v>0</v>
      </c>
      <c r="BC83" s="22">
        <f t="shared" si="5"/>
        <v>0</v>
      </c>
      <c r="BD83" s="22">
        <f t="shared" si="6"/>
        <v>0</v>
      </c>
      <c r="BE83" s="22">
        <f t="shared" si="7"/>
        <v>0</v>
      </c>
      <c r="BF83" s="22">
        <f t="shared" si="8"/>
        <v>0</v>
      </c>
      <c r="BG83" s="22">
        <f t="shared" si="9"/>
        <v>0</v>
      </c>
      <c r="BH83" s="22">
        <f t="shared" si="10"/>
        <v>0</v>
      </c>
      <c r="BI83" s="22">
        <f t="shared" si="11"/>
        <v>0</v>
      </c>
      <c r="BJ83" s="22">
        <f t="shared" si="12"/>
        <v>0</v>
      </c>
      <c r="BK83" s="22">
        <f t="shared" si="13"/>
        <v>0</v>
      </c>
      <c r="BL83" s="22">
        <f t="shared" si="14"/>
        <v>0</v>
      </c>
      <c r="BM83" s="22">
        <f t="shared" si="15"/>
        <v>0</v>
      </c>
    </row>
    <row r="84" spans="2:66" s="18" customFormat="1" ht="21" customHeight="1">
      <c r="B84" s="114">
        <v>27</v>
      </c>
      <c r="C84" s="203"/>
      <c r="D84" s="204"/>
      <c r="E84" s="98"/>
      <c r="F84" s="99"/>
      <c r="G84" s="100"/>
      <c r="H84" s="101"/>
      <c r="I84" s="99"/>
      <c r="J84" s="102"/>
      <c r="K84" s="101"/>
      <c r="L84" s="103"/>
      <c r="M84" s="102"/>
      <c r="N84" s="101"/>
      <c r="O84" s="103"/>
      <c r="P84" s="102"/>
      <c r="Q84" s="101"/>
      <c r="R84" s="99"/>
      <c r="S84" s="102"/>
      <c r="T84" s="101"/>
      <c r="U84" s="99"/>
      <c r="V84" s="102"/>
      <c r="W84" s="101"/>
      <c r="X84" s="99"/>
      <c r="Y84" s="102"/>
      <c r="Z84" s="101"/>
      <c r="AA84" s="99"/>
      <c r="AB84" s="102"/>
      <c r="AC84" s="101"/>
      <c r="AD84" s="99"/>
      <c r="AE84" s="102"/>
      <c r="AF84" s="101"/>
      <c r="AG84" s="99"/>
      <c r="AH84" s="102"/>
      <c r="AI84" s="101"/>
      <c r="AJ84" s="99"/>
      <c r="AK84" s="102"/>
      <c r="AL84" s="101"/>
      <c r="AM84" s="99"/>
      <c r="AN84" s="100"/>
      <c r="AO84" s="104"/>
      <c r="AP84" s="47">
        <f t="shared" si="0"/>
        <v>0</v>
      </c>
      <c r="AQ84" s="46">
        <f t="shared" si="1"/>
        <v>0</v>
      </c>
      <c r="AR84" s="45">
        <f t="shared" si="2"/>
        <v>0</v>
      </c>
      <c r="AS84" s="41">
        <f t="shared" si="16"/>
        <v>0</v>
      </c>
      <c r="BA84" s="22">
        <f t="shared" si="3"/>
        <v>0</v>
      </c>
      <c r="BB84" s="22">
        <f t="shared" si="4"/>
        <v>0</v>
      </c>
      <c r="BC84" s="22">
        <f t="shared" si="5"/>
        <v>0</v>
      </c>
      <c r="BD84" s="22">
        <f t="shared" si="6"/>
        <v>0</v>
      </c>
      <c r="BE84" s="22">
        <f t="shared" si="7"/>
        <v>0</v>
      </c>
      <c r="BF84" s="22">
        <f t="shared" si="8"/>
        <v>0</v>
      </c>
      <c r="BG84" s="22">
        <f t="shared" si="9"/>
        <v>0</v>
      </c>
      <c r="BH84" s="22">
        <f t="shared" si="10"/>
        <v>0</v>
      </c>
      <c r="BI84" s="22">
        <f t="shared" si="11"/>
        <v>0</v>
      </c>
      <c r="BJ84" s="22">
        <f t="shared" si="12"/>
        <v>0</v>
      </c>
      <c r="BK84" s="22">
        <f t="shared" si="13"/>
        <v>0</v>
      </c>
      <c r="BL84" s="22">
        <f t="shared" si="14"/>
        <v>0</v>
      </c>
      <c r="BM84" s="22">
        <f t="shared" si="15"/>
        <v>0</v>
      </c>
    </row>
    <row r="85" spans="2:66" s="18" customFormat="1" ht="21" customHeight="1">
      <c r="B85" s="114">
        <v>28</v>
      </c>
      <c r="C85" s="203"/>
      <c r="D85" s="204"/>
      <c r="E85" s="98"/>
      <c r="F85" s="99"/>
      <c r="G85" s="100"/>
      <c r="H85" s="101"/>
      <c r="I85" s="99"/>
      <c r="J85" s="102"/>
      <c r="K85" s="101"/>
      <c r="L85" s="103"/>
      <c r="M85" s="102"/>
      <c r="N85" s="101"/>
      <c r="O85" s="103"/>
      <c r="P85" s="102"/>
      <c r="Q85" s="101"/>
      <c r="R85" s="99"/>
      <c r="S85" s="102"/>
      <c r="T85" s="101"/>
      <c r="U85" s="99"/>
      <c r="V85" s="102"/>
      <c r="W85" s="101"/>
      <c r="X85" s="99"/>
      <c r="Y85" s="102"/>
      <c r="Z85" s="101"/>
      <c r="AA85" s="99"/>
      <c r="AB85" s="102"/>
      <c r="AC85" s="101"/>
      <c r="AD85" s="99"/>
      <c r="AE85" s="102"/>
      <c r="AF85" s="101"/>
      <c r="AG85" s="99"/>
      <c r="AH85" s="102"/>
      <c r="AI85" s="101"/>
      <c r="AJ85" s="99"/>
      <c r="AK85" s="102"/>
      <c r="AL85" s="101"/>
      <c r="AM85" s="99"/>
      <c r="AN85" s="100"/>
      <c r="AO85" s="104"/>
      <c r="AP85" s="47">
        <f t="shared" si="0"/>
        <v>0</v>
      </c>
      <c r="AQ85" s="46">
        <f t="shared" si="1"/>
        <v>0</v>
      </c>
      <c r="AR85" s="45">
        <f t="shared" si="2"/>
        <v>0</v>
      </c>
      <c r="AS85" s="41">
        <f t="shared" si="16"/>
        <v>0</v>
      </c>
      <c r="BA85" s="22">
        <f t="shared" si="3"/>
        <v>0</v>
      </c>
      <c r="BB85" s="22">
        <f t="shared" si="4"/>
        <v>0</v>
      </c>
      <c r="BC85" s="22">
        <f t="shared" si="5"/>
        <v>0</v>
      </c>
      <c r="BD85" s="22">
        <f t="shared" si="6"/>
        <v>0</v>
      </c>
      <c r="BE85" s="22">
        <f t="shared" si="7"/>
        <v>0</v>
      </c>
      <c r="BF85" s="22">
        <f t="shared" si="8"/>
        <v>0</v>
      </c>
      <c r="BG85" s="22">
        <f t="shared" si="9"/>
        <v>0</v>
      </c>
      <c r="BH85" s="22">
        <f t="shared" si="10"/>
        <v>0</v>
      </c>
      <c r="BI85" s="22">
        <f t="shared" si="11"/>
        <v>0</v>
      </c>
      <c r="BJ85" s="22">
        <f t="shared" si="12"/>
        <v>0</v>
      </c>
      <c r="BK85" s="22">
        <f t="shared" si="13"/>
        <v>0</v>
      </c>
      <c r="BL85" s="22">
        <f t="shared" si="14"/>
        <v>0</v>
      </c>
      <c r="BM85" s="22">
        <f t="shared" si="15"/>
        <v>0</v>
      </c>
    </row>
    <row r="86" spans="2:66" s="18" customFormat="1" ht="21" customHeight="1">
      <c r="B86" s="114">
        <v>29</v>
      </c>
      <c r="C86" s="203"/>
      <c r="D86" s="204"/>
      <c r="E86" s="98"/>
      <c r="F86" s="99"/>
      <c r="G86" s="100"/>
      <c r="H86" s="101"/>
      <c r="I86" s="99"/>
      <c r="J86" s="102"/>
      <c r="K86" s="101"/>
      <c r="L86" s="103"/>
      <c r="M86" s="102"/>
      <c r="N86" s="101"/>
      <c r="O86" s="103"/>
      <c r="P86" s="102"/>
      <c r="Q86" s="101"/>
      <c r="R86" s="99"/>
      <c r="S86" s="102"/>
      <c r="T86" s="101"/>
      <c r="U86" s="99"/>
      <c r="V86" s="102"/>
      <c r="W86" s="101"/>
      <c r="X86" s="99"/>
      <c r="Y86" s="102"/>
      <c r="Z86" s="101"/>
      <c r="AA86" s="99"/>
      <c r="AB86" s="102"/>
      <c r="AC86" s="101"/>
      <c r="AD86" s="99"/>
      <c r="AE86" s="102"/>
      <c r="AF86" s="101"/>
      <c r="AG86" s="99"/>
      <c r="AH86" s="102"/>
      <c r="AI86" s="101"/>
      <c r="AJ86" s="99"/>
      <c r="AK86" s="102"/>
      <c r="AL86" s="101"/>
      <c r="AM86" s="99"/>
      <c r="AN86" s="100"/>
      <c r="AO86" s="104"/>
      <c r="AP86" s="47">
        <f t="shared" si="0"/>
        <v>0</v>
      </c>
      <c r="AQ86" s="46">
        <f t="shared" si="1"/>
        <v>0</v>
      </c>
      <c r="AR86" s="45">
        <f t="shared" si="2"/>
        <v>0</v>
      </c>
      <c r="AS86" s="41">
        <f t="shared" si="16"/>
        <v>0</v>
      </c>
      <c r="BA86" s="22">
        <f t="shared" si="3"/>
        <v>0</v>
      </c>
      <c r="BB86" s="22">
        <f t="shared" si="4"/>
        <v>0</v>
      </c>
      <c r="BC86" s="22">
        <f t="shared" si="5"/>
        <v>0</v>
      </c>
      <c r="BD86" s="22">
        <f t="shared" si="6"/>
        <v>0</v>
      </c>
      <c r="BE86" s="22">
        <f t="shared" si="7"/>
        <v>0</v>
      </c>
      <c r="BF86" s="22">
        <f t="shared" si="8"/>
        <v>0</v>
      </c>
      <c r="BG86" s="22">
        <f t="shared" si="9"/>
        <v>0</v>
      </c>
      <c r="BH86" s="22">
        <f t="shared" si="10"/>
        <v>0</v>
      </c>
      <c r="BI86" s="22">
        <f t="shared" si="11"/>
        <v>0</v>
      </c>
      <c r="BJ86" s="22">
        <f t="shared" si="12"/>
        <v>0</v>
      </c>
      <c r="BK86" s="22">
        <f t="shared" si="13"/>
        <v>0</v>
      </c>
      <c r="BL86" s="22">
        <f t="shared" si="14"/>
        <v>0</v>
      </c>
      <c r="BM86" s="22">
        <f t="shared" si="15"/>
        <v>0</v>
      </c>
    </row>
    <row r="87" spans="2:66" s="18" customFormat="1" ht="21" customHeight="1">
      <c r="B87" s="114">
        <v>30</v>
      </c>
      <c r="C87" s="203"/>
      <c r="D87" s="204"/>
      <c r="E87" s="98"/>
      <c r="F87" s="99"/>
      <c r="G87" s="100"/>
      <c r="H87" s="101"/>
      <c r="I87" s="99"/>
      <c r="J87" s="102"/>
      <c r="K87" s="101"/>
      <c r="L87" s="103"/>
      <c r="M87" s="102"/>
      <c r="N87" s="101"/>
      <c r="O87" s="103"/>
      <c r="P87" s="102"/>
      <c r="Q87" s="101"/>
      <c r="R87" s="99"/>
      <c r="S87" s="102"/>
      <c r="T87" s="101"/>
      <c r="U87" s="99"/>
      <c r="V87" s="102"/>
      <c r="W87" s="101"/>
      <c r="X87" s="99"/>
      <c r="Y87" s="102"/>
      <c r="Z87" s="101"/>
      <c r="AA87" s="99"/>
      <c r="AB87" s="102"/>
      <c r="AC87" s="101"/>
      <c r="AD87" s="99"/>
      <c r="AE87" s="102"/>
      <c r="AF87" s="101"/>
      <c r="AG87" s="99"/>
      <c r="AH87" s="102"/>
      <c r="AI87" s="101"/>
      <c r="AJ87" s="99"/>
      <c r="AK87" s="102"/>
      <c r="AL87" s="101"/>
      <c r="AM87" s="99"/>
      <c r="AN87" s="100"/>
      <c r="AO87" s="104"/>
      <c r="AP87" s="47">
        <f t="shared" si="0"/>
        <v>0</v>
      </c>
      <c r="AQ87" s="46">
        <f t="shared" si="1"/>
        <v>0</v>
      </c>
      <c r="AR87" s="45">
        <f t="shared" si="2"/>
        <v>0</v>
      </c>
      <c r="AS87" s="41">
        <f t="shared" si="16"/>
        <v>0</v>
      </c>
      <c r="BA87" s="22">
        <f t="shared" si="3"/>
        <v>0</v>
      </c>
      <c r="BB87" s="22">
        <f t="shared" si="4"/>
        <v>0</v>
      </c>
      <c r="BC87" s="22">
        <f t="shared" si="5"/>
        <v>0</v>
      </c>
      <c r="BD87" s="22">
        <f t="shared" si="6"/>
        <v>0</v>
      </c>
      <c r="BE87" s="22">
        <f t="shared" si="7"/>
        <v>0</v>
      </c>
      <c r="BF87" s="22">
        <f t="shared" si="8"/>
        <v>0</v>
      </c>
      <c r="BG87" s="22">
        <f t="shared" si="9"/>
        <v>0</v>
      </c>
      <c r="BH87" s="22">
        <f t="shared" si="10"/>
        <v>0</v>
      </c>
      <c r="BI87" s="22">
        <f t="shared" si="11"/>
        <v>0</v>
      </c>
      <c r="BJ87" s="22">
        <f t="shared" si="12"/>
        <v>0</v>
      </c>
      <c r="BK87" s="22">
        <f t="shared" si="13"/>
        <v>0</v>
      </c>
      <c r="BL87" s="22">
        <f t="shared" si="14"/>
        <v>0</v>
      </c>
      <c r="BM87" s="22">
        <f t="shared" si="15"/>
        <v>0</v>
      </c>
    </row>
    <row r="88" spans="2:66" s="18" customFormat="1" ht="21" customHeight="1">
      <c r="B88" s="114">
        <v>31</v>
      </c>
      <c r="C88" s="203"/>
      <c r="D88" s="204"/>
      <c r="E88" s="98"/>
      <c r="F88" s="99"/>
      <c r="G88" s="100"/>
      <c r="H88" s="101"/>
      <c r="I88" s="99"/>
      <c r="J88" s="102"/>
      <c r="K88" s="101"/>
      <c r="L88" s="103"/>
      <c r="M88" s="102"/>
      <c r="N88" s="101"/>
      <c r="O88" s="103"/>
      <c r="P88" s="102"/>
      <c r="Q88" s="101"/>
      <c r="R88" s="99"/>
      <c r="S88" s="102"/>
      <c r="T88" s="101"/>
      <c r="U88" s="99"/>
      <c r="V88" s="102"/>
      <c r="W88" s="101"/>
      <c r="X88" s="99"/>
      <c r="Y88" s="102"/>
      <c r="Z88" s="101"/>
      <c r="AA88" s="99"/>
      <c r="AB88" s="102"/>
      <c r="AC88" s="101"/>
      <c r="AD88" s="99"/>
      <c r="AE88" s="102"/>
      <c r="AF88" s="101"/>
      <c r="AG88" s="99"/>
      <c r="AH88" s="102"/>
      <c r="AI88" s="101"/>
      <c r="AJ88" s="99"/>
      <c r="AK88" s="102"/>
      <c r="AL88" s="101"/>
      <c r="AM88" s="99"/>
      <c r="AN88" s="100"/>
      <c r="AO88" s="104"/>
      <c r="AP88" s="47">
        <f t="shared" si="0"/>
        <v>0</v>
      </c>
      <c r="AQ88" s="46">
        <f t="shared" si="1"/>
        <v>0</v>
      </c>
      <c r="AR88" s="45">
        <f t="shared" si="2"/>
        <v>0</v>
      </c>
      <c r="AS88" s="41">
        <f t="shared" si="16"/>
        <v>0</v>
      </c>
      <c r="BA88" s="22">
        <f t="shared" si="3"/>
        <v>0</v>
      </c>
      <c r="BB88" s="22">
        <f t="shared" si="4"/>
        <v>0</v>
      </c>
      <c r="BC88" s="22">
        <f t="shared" si="5"/>
        <v>0</v>
      </c>
      <c r="BD88" s="22">
        <f t="shared" si="6"/>
        <v>0</v>
      </c>
      <c r="BE88" s="22">
        <f t="shared" si="7"/>
        <v>0</v>
      </c>
      <c r="BF88" s="22">
        <f t="shared" si="8"/>
        <v>0</v>
      </c>
      <c r="BG88" s="22">
        <f t="shared" si="9"/>
        <v>0</v>
      </c>
      <c r="BH88" s="22">
        <f t="shared" si="10"/>
        <v>0</v>
      </c>
      <c r="BI88" s="22">
        <f t="shared" si="11"/>
        <v>0</v>
      </c>
      <c r="BJ88" s="22">
        <f t="shared" si="12"/>
        <v>0</v>
      </c>
      <c r="BK88" s="22">
        <f t="shared" si="13"/>
        <v>0</v>
      </c>
      <c r="BL88" s="22">
        <f t="shared" si="14"/>
        <v>0</v>
      </c>
      <c r="BM88" s="22">
        <f t="shared" si="15"/>
        <v>0</v>
      </c>
      <c r="BN88" s="17"/>
    </row>
    <row r="89" spans="2:66" s="18" customFormat="1" ht="21" customHeight="1">
      <c r="B89" s="114">
        <v>32</v>
      </c>
      <c r="C89" s="203"/>
      <c r="D89" s="204"/>
      <c r="E89" s="98"/>
      <c r="F89" s="99"/>
      <c r="G89" s="100"/>
      <c r="H89" s="101"/>
      <c r="I89" s="99"/>
      <c r="J89" s="102"/>
      <c r="K89" s="101"/>
      <c r="L89" s="103"/>
      <c r="M89" s="102"/>
      <c r="N89" s="101"/>
      <c r="O89" s="103"/>
      <c r="P89" s="102"/>
      <c r="Q89" s="101"/>
      <c r="R89" s="99"/>
      <c r="S89" s="102"/>
      <c r="T89" s="101"/>
      <c r="U89" s="99"/>
      <c r="V89" s="102"/>
      <c r="W89" s="101"/>
      <c r="X89" s="99"/>
      <c r="Y89" s="102"/>
      <c r="Z89" s="101"/>
      <c r="AA89" s="99"/>
      <c r="AB89" s="102"/>
      <c r="AC89" s="101"/>
      <c r="AD89" s="99"/>
      <c r="AE89" s="102"/>
      <c r="AF89" s="101"/>
      <c r="AG89" s="99"/>
      <c r="AH89" s="102"/>
      <c r="AI89" s="101"/>
      <c r="AJ89" s="99"/>
      <c r="AK89" s="102"/>
      <c r="AL89" s="101"/>
      <c r="AM89" s="99"/>
      <c r="AN89" s="100"/>
      <c r="AO89" s="104"/>
      <c r="AP89" s="47">
        <f t="shared" si="0"/>
        <v>0</v>
      </c>
      <c r="AQ89" s="46">
        <f t="shared" si="1"/>
        <v>0</v>
      </c>
      <c r="AR89" s="45">
        <f t="shared" si="2"/>
        <v>0</v>
      </c>
      <c r="AS89" s="41">
        <f t="shared" si="16"/>
        <v>0</v>
      </c>
      <c r="BA89" s="22">
        <f t="shared" si="3"/>
        <v>0</v>
      </c>
      <c r="BB89" s="22">
        <f t="shared" si="4"/>
        <v>0</v>
      </c>
      <c r="BC89" s="22">
        <f t="shared" si="5"/>
        <v>0</v>
      </c>
      <c r="BD89" s="22">
        <f t="shared" si="6"/>
        <v>0</v>
      </c>
      <c r="BE89" s="22">
        <f t="shared" si="7"/>
        <v>0</v>
      </c>
      <c r="BF89" s="22">
        <f t="shared" si="8"/>
        <v>0</v>
      </c>
      <c r="BG89" s="22">
        <f t="shared" si="9"/>
        <v>0</v>
      </c>
      <c r="BH89" s="22">
        <f t="shared" si="10"/>
        <v>0</v>
      </c>
      <c r="BI89" s="22">
        <f t="shared" si="11"/>
        <v>0</v>
      </c>
      <c r="BJ89" s="22">
        <f t="shared" si="12"/>
        <v>0</v>
      </c>
      <c r="BK89" s="22">
        <f t="shared" si="13"/>
        <v>0</v>
      </c>
      <c r="BL89" s="22">
        <f t="shared" si="14"/>
        <v>0</v>
      </c>
      <c r="BM89" s="22">
        <f t="shared" si="15"/>
        <v>0</v>
      </c>
      <c r="BN89" s="5"/>
    </row>
    <row r="90" spans="2:66" s="18" customFormat="1" ht="21" customHeight="1">
      <c r="B90" s="114">
        <f>B89+1</f>
        <v>33</v>
      </c>
      <c r="C90" s="203"/>
      <c r="D90" s="204"/>
      <c r="E90" s="98"/>
      <c r="F90" s="99"/>
      <c r="G90" s="100"/>
      <c r="H90" s="101"/>
      <c r="I90" s="99"/>
      <c r="J90" s="102"/>
      <c r="K90" s="101"/>
      <c r="L90" s="103"/>
      <c r="M90" s="102"/>
      <c r="N90" s="101"/>
      <c r="O90" s="103"/>
      <c r="P90" s="102"/>
      <c r="Q90" s="101"/>
      <c r="R90" s="99"/>
      <c r="S90" s="102"/>
      <c r="T90" s="101"/>
      <c r="U90" s="99"/>
      <c r="V90" s="102"/>
      <c r="W90" s="101"/>
      <c r="X90" s="99"/>
      <c r="Y90" s="102"/>
      <c r="Z90" s="101"/>
      <c r="AA90" s="99"/>
      <c r="AB90" s="102"/>
      <c r="AC90" s="101"/>
      <c r="AD90" s="99"/>
      <c r="AE90" s="102"/>
      <c r="AF90" s="101"/>
      <c r="AG90" s="99"/>
      <c r="AH90" s="102"/>
      <c r="AI90" s="101"/>
      <c r="AJ90" s="99"/>
      <c r="AK90" s="102"/>
      <c r="AL90" s="101"/>
      <c r="AM90" s="99"/>
      <c r="AN90" s="100"/>
      <c r="AO90" s="104"/>
      <c r="AP90" s="47">
        <f t="shared" si="0"/>
        <v>0</v>
      </c>
      <c r="AQ90" s="46">
        <f t="shared" si="1"/>
        <v>0</v>
      </c>
      <c r="AR90" s="45">
        <f t="shared" si="2"/>
        <v>0</v>
      </c>
      <c r="AS90" s="41">
        <f t="shared" si="16"/>
        <v>0</v>
      </c>
      <c r="BA90" s="22">
        <f t="shared" si="3"/>
        <v>0</v>
      </c>
      <c r="BB90" s="22">
        <f t="shared" si="4"/>
        <v>0</v>
      </c>
      <c r="BC90" s="22">
        <f t="shared" si="5"/>
        <v>0</v>
      </c>
      <c r="BD90" s="22">
        <f t="shared" si="6"/>
        <v>0</v>
      </c>
      <c r="BE90" s="22">
        <f t="shared" si="7"/>
        <v>0</v>
      </c>
      <c r="BF90" s="22">
        <f t="shared" si="8"/>
        <v>0</v>
      </c>
      <c r="BG90" s="22">
        <f t="shared" si="9"/>
        <v>0</v>
      </c>
      <c r="BH90" s="22">
        <f t="shared" si="10"/>
        <v>0</v>
      </c>
      <c r="BI90" s="22">
        <f t="shared" si="11"/>
        <v>0</v>
      </c>
      <c r="BJ90" s="22">
        <f t="shared" si="12"/>
        <v>0</v>
      </c>
      <c r="BK90" s="22">
        <f t="shared" si="13"/>
        <v>0</v>
      </c>
      <c r="BL90" s="22">
        <f t="shared" si="14"/>
        <v>0</v>
      </c>
      <c r="BM90" s="22">
        <f t="shared" si="15"/>
        <v>0</v>
      </c>
      <c r="BN90" s="5"/>
    </row>
    <row r="91" spans="2:66" s="18" customFormat="1" ht="21" customHeight="1">
      <c r="B91" s="114">
        <f>B90+1</f>
        <v>34</v>
      </c>
      <c r="C91" s="203"/>
      <c r="D91" s="204"/>
      <c r="E91" s="98"/>
      <c r="F91" s="99"/>
      <c r="G91" s="100"/>
      <c r="H91" s="101"/>
      <c r="I91" s="99"/>
      <c r="J91" s="102"/>
      <c r="K91" s="101"/>
      <c r="L91" s="103"/>
      <c r="M91" s="102"/>
      <c r="N91" s="101"/>
      <c r="O91" s="103"/>
      <c r="P91" s="102"/>
      <c r="Q91" s="101"/>
      <c r="R91" s="99"/>
      <c r="S91" s="102"/>
      <c r="T91" s="101"/>
      <c r="U91" s="99"/>
      <c r="V91" s="102"/>
      <c r="W91" s="101"/>
      <c r="X91" s="99"/>
      <c r="Y91" s="102"/>
      <c r="Z91" s="101"/>
      <c r="AA91" s="99"/>
      <c r="AB91" s="102"/>
      <c r="AC91" s="101"/>
      <c r="AD91" s="99"/>
      <c r="AE91" s="102"/>
      <c r="AF91" s="101"/>
      <c r="AG91" s="99"/>
      <c r="AH91" s="102"/>
      <c r="AI91" s="101"/>
      <c r="AJ91" s="99"/>
      <c r="AK91" s="102"/>
      <c r="AL91" s="101"/>
      <c r="AM91" s="99"/>
      <c r="AN91" s="100"/>
      <c r="AO91" s="104"/>
      <c r="AP91" s="47">
        <f t="shared" si="0"/>
        <v>0</v>
      </c>
      <c r="AQ91" s="46">
        <f t="shared" si="1"/>
        <v>0</v>
      </c>
      <c r="AR91" s="45">
        <f t="shared" si="2"/>
        <v>0</v>
      </c>
      <c r="AS91" s="41">
        <f t="shared" si="16"/>
        <v>0</v>
      </c>
      <c r="BA91" s="22">
        <f t="shared" si="3"/>
        <v>0</v>
      </c>
      <c r="BB91" s="22">
        <f t="shared" si="4"/>
        <v>0</v>
      </c>
      <c r="BC91" s="22">
        <f t="shared" si="5"/>
        <v>0</v>
      </c>
      <c r="BD91" s="22">
        <f t="shared" si="6"/>
        <v>0</v>
      </c>
      <c r="BE91" s="22">
        <f t="shared" si="7"/>
        <v>0</v>
      </c>
      <c r="BF91" s="22">
        <f t="shared" si="8"/>
        <v>0</v>
      </c>
      <c r="BG91" s="22">
        <f t="shared" si="9"/>
        <v>0</v>
      </c>
      <c r="BH91" s="22">
        <f t="shared" si="10"/>
        <v>0</v>
      </c>
      <c r="BI91" s="22">
        <f t="shared" si="11"/>
        <v>0</v>
      </c>
      <c r="BJ91" s="22">
        <f t="shared" si="12"/>
        <v>0</v>
      </c>
      <c r="BK91" s="22">
        <f t="shared" si="13"/>
        <v>0</v>
      </c>
      <c r="BL91" s="22">
        <f t="shared" si="14"/>
        <v>0</v>
      </c>
      <c r="BM91" s="22">
        <f t="shared" si="15"/>
        <v>0</v>
      </c>
      <c r="BN91" s="5"/>
    </row>
    <row r="92" spans="2:66" s="18" customFormat="1" ht="21" customHeight="1">
      <c r="B92" s="114">
        <f>B91+1</f>
        <v>35</v>
      </c>
      <c r="C92" s="203"/>
      <c r="D92" s="204"/>
      <c r="E92" s="98"/>
      <c r="F92" s="99"/>
      <c r="G92" s="100"/>
      <c r="H92" s="101"/>
      <c r="I92" s="99"/>
      <c r="J92" s="102"/>
      <c r="K92" s="101"/>
      <c r="L92" s="103"/>
      <c r="M92" s="102"/>
      <c r="N92" s="101"/>
      <c r="O92" s="103"/>
      <c r="P92" s="102"/>
      <c r="Q92" s="101"/>
      <c r="R92" s="99"/>
      <c r="S92" s="102"/>
      <c r="T92" s="101"/>
      <c r="U92" s="99"/>
      <c r="V92" s="102"/>
      <c r="W92" s="101"/>
      <c r="X92" s="99"/>
      <c r="Y92" s="102"/>
      <c r="Z92" s="101"/>
      <c r="AA92" s="99"/>
      <c r="AB92" s="102"/>
      <c r="AC92" s="101"/>
      <c r="AD92" s="99"/>
      <c r="AE92" s="102"/>
      <c r="AF92" s="101"/>
      <c r="AG92" s="99"/>
      <c r="AH92" s="102"/>
      <c r="AI92" s="101"/>
      <c r="AJ92" s="99"/>
      <c r="AK92" s="102"/>
      <c r="AL92" s="101"/>
      <c r="AM92" s="99"/>
      <c r="AN92" s="100"/>
      <c r="AO92" s="104"/>
      <c r="AP92" s="47">
        <f t="shared" si="0"/>
        <v>0</v>
      </c>
      <c r="AQ92" s="46">
        <f t="shared" si="1"/>
        <v>0</v>
      </c>
      <c r="AR92" s="45">
        <f t="shared" si="2"/>
        <v>0</v>
      </c>
      <c r="AS92" s="41">
        <f t="shared" si="16"/>
        <v>0</v>
      </c>
      <c r="BA92" s="22">
        <f t="shared" si="3"/>
        <v>0</v>
      </c>
      <c r="BB92" s="22">
        <f t="shared" si="4"/>
        <v>0</v>
      </c>
      <c r="BC92" s="22">
        <f t="shared" si="5"/>
        <v>0</v>
      </c>
      <c r="BD92" s="22">
        <f t="shared" si="6"/>
        <v>0</v>
      </c>
      <c r="BE92" s="22">
        <f t="shared" si="7"/>
        <v>0</v>
      </c>
      <c r="BF92" s="22">
        <f t="shared" si="8"/>
        <v>0</v>
      </c>
      <c r="BG92" s="22">
        <f t="shared" si="9"/>
        <v>0</v>
      </c>
      <c r="BH92" s="22">
        <f t="shared" si="10"/>
        <v>0</v>
      </c>
      <c r="BI92" s="22">
        <f t="shared" si="11"/>
        <v>0</v>
      </c>
      <c r="BJ92" s="22">
        <f t="shared" si="12"/>
        <v>0</v>
      </c>
      <c r="BK92" s="22">
        <f t="shared" si="13"/>
        <v>0</v>
      </c>
      <c r="BL92" s="22">
        <f t="shared" si="14"/>
        <v>0</v>
      </c>
      <c r="BM92" s="22">
        <f t="shared" si="15"/>
        <v>0</v>
      </c>
      <c r="BN92" s="5"/>
    </row>
    <row r="93" spans="2:66" s="18" customFormat="1" ht="21" customHeight="1">
      <c r="B93" s="114">
        <v>36</v>
      </c>
      <c r="C93" s="203"/>
      <c r="D93" s="204"/>
      <c r="E93" s="98"/>
      <c r="F93" s="99"/>
      <c r="G93" s="100"/>
      <c r="H93" s="101"/>
      <c r="I93" s="99"/>
      <c r="J93" s="102"/>
      <c r="K93" s="101"/>
      <c r="L93" s="103"/>
      <c r="M93" s="102"/>
      <c r="N93" s="101"/>
      <c r="O93" s="103"/>
      <c r="P93" s="102"/>
      <c r="Q93" s="101"/>
      <c r="R93" s="99"/>
      <c r="S93" s="102"/>
      <c r="T93" s="101"/>
      <c r="U93" s="99"/>
      <c r="V93" s="102"/>
      <c r="W93" s="101"/>
      <c r="X93" s="99"/>
      <c r="Y93" s="102"/>
      <c r="Z93" s="101"/>
      <c r="AA93" s="99"/>
      <c r="AB93" s="102"/>
      <c r="AC93" s="101"/>
      <c r="AD93" s="99"/>
      <c r="AE93" s="102"/>
      <c r="AF93" s="101"/>
      <c r="AG93" s="99"/>
      <c r="AH93" s="102"/>
      <c r="AI93" s="101"/>
      <c r="AJ93" s="99"/>
      <c r="AK93" s="102"/>
      <c r="AL93" s="101"/>
      <c r="AM93" s="99"/>
      <c r="AN93" s="100"/>
      <c r="AO93" s="104"/>
      <c r="AP93" s="47">
        <f t="shared" si="0"/>
        <v>0</v>
      </c>
      <c r="AQ93" s="46">
        <f t="shared" si="1"/>
        <v>0</v>
      </c>
      <c r="AR93" s="45">
        <f t="shared" si="2"/>
        <v>0</v>
      </c>
      <c r="AS93" s="41">
        <f t="shared" si="16"/>
        <v>0</v>
      </c>
      <c r="BA93" s="22">
        <f t="shared" si="3"/>
        <v>0</v>
      </c>
      <c r="BB93" s="22">
        <f t="shared" si="4"/>
        <v>0</v>
      </c>
      <c r="BC93" s="22">
        <f t="shared" si="5"/>
        <v>0</v>
      </c>
      <c r="BD93" s="22">
        <f t="shared" si="6"/>
        <v>0</v>
      </c>
      <c r="BE93" s="22">
        <f t="shared" si="7"/>
        <v>0</v>
      </c>
      <c r="BF93" s="22">
        <f t="shared" si="8"/>
        <v>0</v>
      </c>
      <c r="BG93" s="22">
        <f t="shared" si="9"/>
        <v>0</v>
      </c>
      <c r="BH93" s="22">
        <f t="shared" si="10"/>
        <v>0</v>
      </c>
      <c r="BI93" s="22">
        <f t="shared" si="11"/>
        <v>0</v>
      </c>
      <c r="BJ93" s="22">
        <f t="shared" si="12"/>
        <v>0</v>
      </c>
      <c r="BK93" s="22">
        <f t="shared" si="13"/>
        <v>0</v>
      </c>
      <c r="BL93" s="22">
        <f t="shared" si="14"/>
        <v>0</v>
      </c>
      <c r="BM93" s="22">
        <f t="shared" si="15"/>
        <v>0</v>
      </c>
      <c r="BN93" s="5"/>
    </row>
    <row r="94" spans="2:66" s="18" customFormat="1" ht="21" customHeight="1">
      <c r="B94" s="114">
        <f>B93+1</f>
        <v>37</v>
      </c>
      <c r="C94" s="203"/>
      <c r="D94" s="204"/>
      <c r="E94" s="98"/>
      <c r="F94" s="99"/>
      <c r="G94" s="100"/>
      <c r="H94" s="101"/>
      <c r="I94" s="99"/>
      <c r="J94" s="102"/>
      <c r="K94" s="101"/>
      <c r="L94" s="103"/>
      <c r="M94" s="102"/>
      <c r="N94" s="101"/>
      <c r="O94" s="103"/>
      <c r="P94" s="102"/>
      <c r="Q94" s="101"/>
      <c r="R94" s="99"/>
      <c r="S94" s="102"/>
      <c r="T94" s="101"/>
      <c r="U94" s="99"/>
      <c r="V94" s="102"/>
      <c r="W94" s="101"/>
      <c r="X94" s="99"/>
      <c r="Y94" s="102"/>
      <c r="Z94" s="101"/>
      <c r="AA94" s="99"/>
      <c r="AB94" s="102"/>
      <c r="AC94" s="101"/>
      <c r="AD94" s="99"/>
      <c r="AE94" s="102"/>
      <c r="AF94" s="101"/>
      <c r="AG94" s="99"/>
      <c r="AH94" s="102"/>
      <c r="AI94" s="101"/>
      <c r="AJ94" s="99"/>
      <c r="AK94" s="102"/>
      <c r="AL94" s="101"/>
      <c r="AM94" s="99"/>
      <c r="AN94" s="100"/>
      <c r="AO94" s="104"/>
      <c r="AP94" s="47">
        <f t="shared" si="0"/>
        <v>0</v>
      </c>
      <c r="AQ94" s="46">
        <f t="shared" si="1"/>
        <v>0</v>
      </c>
      <c r="AR94" s="45">
        <f t="shared" si="2"/>
        <v>0</v>
      </c>
      <c r="AS94" s="41">
        <f t="shared" si="16"/>
        <v>0</v>
      </c>
      <c r="BA94" s="22">
        <f t="shared" si="3"/>
        <v>0</v>
      </c>
      <c r="BB94" s="22">
        <f t="shared" si="4"/>
        <v>0</v>
      </c>
      <c r="BC94" s="22">
        <f t="shared" si="5"/>
        <v>0</v>
      </c>
      <c r="BD94" s="22">
        <f t="shared" si="6"/>
        <v>0</v>
      </c>
      <c r="BE94" s="22">
        <f t="shared" si="7"/>
        <v>0</v>
      </c>
      <c r="BF94" s="22">
        <f t="shared" si="8"/>
        <v>0</v>
      </c>
      <c r="BG94" s="22">
        <f t="shared" si="9"/>
        <v>0</v>
      </c>
      <c r="BH94" s="22">
        <f t="shared" si="10"/>
        <v>0</v>
      </c>
      <c r="BI94" s="22">
        <f t="shared" si="11"/>
        <v>0</v>
      </c>
      <c r="BJ94" s="22">
        <f t="shared" si="12"/>
        <v>0</v>
      </c>
      <c r="BK94" s="22">
        <f t="shared" si="13"/>
        <v>0</v>
      </c>
      <c r="BL94" s="22">
        <f t="shared" si="14"/>
        <v>0</v>
      </c>
      <c r="BM94" s="22">
        <f t="shared" si="15"/>
        <v>0</v>
      </c>
      <c r="BN94" s="5"/>
    </row>
    <row r="95" spans="2:66" s="18" customFormat="1" ht="21" customHeight="1">
      <c r="B95" s="114">
        <f>B94+1</f>
        <v>38</v>
      </c>
      <c r="C95" s="203"/>
      <c r="D95" s="204"/>
      <c r="E95" s="98"/>
      <c r="F95" s="99"/>
      <c r="G95" s="100"/>
      <c r="H95" s="101"/>
      <c r="I95" s="99"/>
      <c r="J95" s="102"/>
      <c r="K95" s="101"/>
      <c r="L95" s="103"/>
      <c r="M95" s="102"/>
      <c r="N95" s="101"/>
      <c r="O95" s="103"/>
      <c r="P95" s="102"/>
      <c r="Q95" s="101"/>
      <c r="R95" s="99"/>
      <c r="S95" s="102"/>
      <c r="T95" s="101"/>
      <c r="U95" s="99"/>
      <c r="V95" s="102"/>
      <c r="W95" s="101"/>
      <c r="X95" s="99"/>
      <c r="Y95" s="102"/>
      <c r="Z95" s="101"/>
      <c r="AA95" s="99"/>
      <c r="AB95" s="102"/>
      <c r="AC95" s="101"/>
      <c r="AD95" s="99"/>
      <c r="AE95" s="102"/>
      <c r="AF95" s="101"/>
      <c r="AG95" s="99"/>
      <c r="AH95" s="102"/>
      <c r="AI95" s="101"/>
      <c r="AJ95" s="99"/>
      <c r="AK95" s="102"/>
      <c r="AL95" s="101"/>
      <c r="AM95" s="99"/>
      <c r="AN95" s="100"/>
      <c r="AO95" s="104"/>
      <c r="AP95" s="47">
        <f t="shared" si="0"/>
        <v>0</v>
      </c>
      <c r="AQ95" s="46">
        <f t="shared" si="1"/>
        <v>0</v>
      </c>
      <c r="AR95" s="45">
        <f t="shared" si="2"/>
        <v>0</v>
      </c>
      <c r="AS95" s="41">
        <f t="shared" si="16"/>
        <v>0</v>
      </c>
      <c r="BA95" s="22">
        <f t="shared" si="3"/>
        <v>0</v>
      </c>
      <c r="BB95" s="22">
        <f t="shared" si="4"/>
        <v>0</v>
      </c>
      <c r="BC95" s="22">
        <f t="shared" si="5"/>
        <v>0</v>
      </c>
      <c r="BD95" s="22">
        <f t="shared" si="6"/>
        <v>0</v>
      </c>
      <c r="BE95" s="22">
        <f t="shared" si="7"/>
        <v>0</v>
      </c>
      <c r="BF95" s="22">
        <f t="shared" si="8"/>
        <v>0</v>
      </c>
      <c r="BG95" s="22">
        <f t="shared" si="9"/>
        <v>0</v>
      </c>
      <c r="BH95" s="22">
        <f t="shared" si="10"/>
        <v>0</v>
      </c>
      <c r="BI95" s="22">
        <f t="shared" si="11"/>
        <v>0</v>
      </c>
      <c r="BJ95" s="22">
        <f t="shared" si="12"/>
        <v>0</v>
      </c>
      <c r="BK95" s="22">
        <f t="shared" si="13"/>
        <v>0</v>
      </c>
      <c r="BL95" s="22">
        <f t="shared" si="14"/>
        <v>0</v>
      </c>
      <c r="BM95" s="22">
        <f t="shared" si="15"/>
        <v>0</v>
      </c>
      <c r="BN95" s="5"/>
    </row>
    <row r="96" spans="2:66" s="18" customFormat="1" ht="21" customHeight="1">
      <c r="B96" s="114">
        <f>B95+1</f>
        <v>39</v>
      </c>
      <c r="C96" s="203"/>
      <c r="D96" s="204"/>
      <c r="E96" s="98"/>
      <c r="F96" s="99"/>
      <c r="G96" s="100"/>
      <c r="H96" s="101"/>
      <c r="I96" s="99"/>
      <c r="J96" s="102"/>
      <c r="K96" s="101"/>
      <c r="L96" s="103"/>
      <c r="M96" s="102"/>
      <c r="N96" s="101"/>
      <c r="O96" s="103"/>
      <c r="P96" s="102"/>
      <c r="Q96" s="101"/>
      <c r="R96" s="99"/>
      <c r="S96" s="102"/>
      <c r="T96" s="101"/>
      <c r="U96" s="99"/>
      <c r="V96" s="102"/>
      <c r="W96" s="101"/>
      <c r="X96" s="99"/>
      <c r="Y96" s="102"/>
      <c r="Z96" s="101"/>
      <c r="AA96" s="99"/>
      <c r="AB96" s="102"/>
      <c r="AC96" s="101"/>
      <c r="AD96" s="99"/>
      <c r="AE96" s="102"/>
      <c r="AF96" s="101"/>
      <c r="AG96" s="99"/>
      <c r="AH96" s="102"/>
      <c r="AI96" s="101"/>
      <c r="AJ96" s="99"/>
      <c r="AK96" s="102"/>
      <c r="AL96" s="101"/>
      <c r="AM96" s="99"/>
      <c r="AN96" s="100"/>
      <c r="AO96" s="104"/>
      <c r="AP96" s="47">
        <f t="shared" si="0"/>
        <v>0</v>
      </c>
      <c r="AQ96" s="46">
        <f t="shared" si="1"/>
        <v>0</v>
      </c>
      <c r="AR96" s="45">
        <f t="shared" si="2"/>
        <v>0</v>
      </c>
      <c r="AS96" s="41">
        <f t="shared" si="16"/>
        <v>0</v>
      </c>
      <c r="BA96" s="22">
        <f t="shared" si="3"/>
        <v>0</v>
      </c>
      <c r="BB96" s="22">
        <f t="shared" si="4"/>
        <v>0</v>
      </c>
      <c r="BC96" s="22">
        <f t="shared" si="5"/>
        <v>0</v>
      </c>
      <c r="BD96" s="22">
        <f t="shared" si="6"/>
        <v>0</v>
      </c>
      <c r="BE96" s="22">
        <f t="shared" si="7"/>
        <v>0</v>
      </c>
      <c r="BF96" s="22">
        <f t="shared" si="8"/>
        <v>0</v>
      </c>
      <c r="BG96" s="22">
        <f t="shared" si="9"/>
        <v>0</v>
      </c>
      <c r="BH96" s="22">
        <f t="shared" si="10"/>
        <v>0</v>
      </c>
      <c r="BI96" s="22">
        <f t="shared" si="11"/>
        <v>0</v>
      </c>
      <c r="BJ96" s="22">
        <f t="shared" si="12"/>
        <v>0</v>
      </c>
      <c r="BK96" s="22">
        <f t="shared" si="13"/>
        <v>0</v>
      </c>
      <c r="BL96" s="22">
        <f t="shared" si="14"/>
        <v>0</v>
      </c>
      <c r="BM96" s="22">
        <f t="shared" si="15"/>
        <v>0</v>
      </c>
      <c r="BN96" s="5"/>
    </row>
    <row r="97" spans="1:66" s="18" customFormat="1" ht="21" customHeight="1" thickBot="1">
      <c r="B97" s="115">
        <f>B96+1</f>
        <v>40</v>
      </c>
      <c r="C97" s="205"/>
      <c r="D97" s="206"/>
      <c r="E97" s="106"/>
      <c r="F97" s="107"/>
      <c r="G97" s="108"/>
      <c r="H97" s="109"/>
      <c r="I97" s="107"/>
      <c r="J97" s="110"/>
      <c r="K97" s="109"/>
      <c r="L97" s="111"/>
      <c r="M97" s="110"/>
      <c r="N97" s="109"/>
      <c r="O97" s="111"/>
      <c r="P97" s="110"/>
      <c r="Q97" s="109"/>
      <c r="R97" s="107"/>
      <c r="S97" s="110"/>
      <c r="T97" s="109"/>
      <c r="U97" s="107"/>
      <c r="V97" s="110"/>
      <c r="W97" s="109"/>
      <c r="X97" s="107"/>
      <c r="Y97" s="110"/>
      <c r="Z97" s="109"/>
      <c r="AA97" s="107"/>
      <c r="AB97" s="110"/>
      <c r="AC97" s="109"/>
      <c r="AD97" s="107"/>
      <c r="AE97" s="110"/>
      <c r="AF97" s="109"/>
      <c r="AG97" s="107"/>
      <c r="AH97" s="110"/>
      <c r="AI97" s="109"/>
      <c r="AJ97" s="107"/>
      <c r="AK97" s="110"/>
      <c r="AL97" s="109"/>
      <c r="AM97" s="107"/>
      <c r="AN97" s="108"/>
      <c r="AO97" s="112"/>
      <c r="AP97" s="44">
        <f t="shared" si="0"/>
        <v>0</v>
      </c>
      <c r="AQ97" s="43">
        <f t="shared" si="1"/>
        <v>0</v>
      </c>
      <c r="AR97" s="42">
        <f t="shared" si="2"/>
        <v>0</v>
      </c>
      <c r="AS97" s="41">
        <f t="shared" si="16"/>
        <v>0</v>
      </c>
      <c r="BA97" s="22">
        <f t="shared" si="3"/>
        <v>0</v>
      </c>
      <c r="BB97" s="22">
        <f t="shared" si="4"/>
        <v>0</v>
      </c>
      <c r="BC97" s="22">
        <f t="shared" si="5"/>
        <v>0</v>
      </c>
      <c r="BD97" s="22">
        <f t="shared" si="6"/>
        <v>0</v>
      </c>
      <c r="BE97" s="22">
        <f t="shared" si="7"/>
        <v>0</v>
      </c>
      <c r="BF97" s="22">
        <f t="shared" si="8"/>
        <v>0</v>
      </c>
      <c r="BG97" s="22">
        <f t="shared" si="9"/>
        <v>0</v>
      </c>
      <c r="BH97" s="22">
        <f t="shared" si="10"/>
        <v>0</v>
      </c>
      <c r="BI97" s="22">
        <f t="shared" si="11"/>
        <v>0</v>
      </c>
      <c r="BJ97" s="22">
        <f t="shared" si="12"/>
        <v>0</v>
      </c>
      <c r="BK97" s="22">
        <f t="shared" si="13"/>
        <v>0</v>
      </c>
      <c r="BL97" s="22">
        <f t="shared" si="14"/>
        <v>0</v>
      </c>
      <c r="BM97" s="22">
        <f t="shared" si="15"/>
        <v>0</v>
      </c>
      <c r="BN97" s="5"/>
    </row>
    <row r="98" spans="1:66" s="17" customFormat="1" ht="39" customHeight="1" thickTop="1" thickBot="1">
      <c r="B98" s="207" t="s">
        <v>1</v>
      </c>
      <c r="C98" s="208"/>
      <c r="D98" s="209"/>
      <c r="E98" s="40">
        <f t="shared" ref="E98:AS98" si="17">SUM(E58:E97)</f>
        <v>0</v>
      </c>
      <c r="F98" s="77">
        <f t="shared" si="17"/>
        <v>0</v>
      </c>
      <c r="G98" s="34">
        <f t="shared" si="17"/>
        <v>0</v>
      </c>
      <c r="H98" s="38">
        <f t="shared" si="17"/>
        <v>0</v>
      </c>
      <c r="I98" s="77">
        <f t="shared" si="17"/>
        <v>0</v>
      </c>
      <c r="J98" s="39">
        <f t="shared" si="17"/>
        <v>0</v>
      </c>
      <c r="K98" s="38">
        <f t="shared" si="17"/>
        <v>0</v>
      </c>
      <c r="L98" s="78">
        <f t="shared" si="17"/>
        <v>0</v>
      </c>
      <c r="M98" s="39">
        <f t="shared" si="17"/>
        <v>0</v>
      </c>
      <c r="N98" s="38">
        <f t="shared" si="17"/>
        <v>0</v>
      </c>
      <c r="O98" s="78">
        <f t="shared" si="17"/>
        <v>0</v>
      </c>
      <c r="P98" s="39">
        <f t="shared" si="17"/>
        <v>0</v>
      </c>
      <c r="Q98" s="38">
        <f t="shared" si="17"/>
        <v>0</v>
      </c>
      <c r="R98" s="77">
        <f t="shared" si="17"/>
        <v>0</v>
      </c>
      <c r="S98" s="39">
        <f t="shared" si="17"/>
        <v>0</v>
      </c>
      <c r="T98" s="38">
        <f t="shared" si="17"/>
        <v>0</v>
      </c>
      <c r="U98" s="77">
        <f t="shared" si="17"/>
        <v>0</v>
      </c>
      <c r="V98" s="39">
        <f t="shared" si="17"/>
        <v>0</v>
      </c>
      <c r="W98" s="38">
        <f t="shared" si="17"/>
        <v>0</v>
      </c>
      <c r="X98" s="77">
        <f t="shared" si="17"/>
        <v>0</v>
      </c>
      <c r="Y98" s="39">
        <f t="shared" si="17"/>
        <v>0</v>
      </c>
      <c r="Z98" s="38">
        <f t="shared" si="17"/>
        <v>0</v>
      </c>
      <c r="AA98" s="77">
        <f t="shared" si="17"/>
        <v>0</v>
      </c>
      <c r="AB98" s="39">
        <f t="shared" si="17"/>
        <v>0</v>
      </c>
      <c r="AC98" s="38">
        <f t="shared" si="17"/>
        <v>0</v>
      </c>
      <c r="AD98" s="77">
        <f t="shared" si="17"/>
        <v>0</v>
      </c>
      <c r="AE98" s="39">
        <f t="shared" si="17"/>
        <v>0</v>
      </c>
      <c r="AF98" s="38">
        <f t="shared" si="17"/>
        <v>0</v>
      </c>
      <c r="AG98" s="77">
        <f t="shared" si="17"/>
        <v>0</v>
      </c>
      <c r="AH98" s="39">
        <f t="shared" si="17"/>
        <v>0</v>
      </c>
      <c r="AI98" s="38">
        <f t="shared" si="17"/>
        <v>0</v>
      </c>
      <c r="AJ98" s="77">
        <f t="shared" si="17"/>
        <v>0</v>
      </c>
      <c r="AK98" s="39">
        <f t="shared" si="17"/>
        <v>0</v>
      </c>
      <c r="AL98" s="38">
        <f t="shared" si="17"/>
        <v>0</v>
      </c>
      <c r="AM98" s="77">
        <f t="shared" si="17"/>
        <v>0</v>
      </c>
      <c r="AN98" s="34">
        <f t="shared" si="17"/>
        <v>0</v>
      </c>
      <c r="AO98" s="37">
        <f t="shared" si="17"/>
        <v>0</v>
      </c>
      <c r="AP98" s="36">
        <f t="shared" si="17"/>
        <v>0</v>
      </c>
      <c r="AQ98" s="35">
        <f t="shared" si="17"/>
        <v>0</v>
      </c>
      <c r="AR98" s="34">
        <f>SUM(AR58:AR97)</f>
        <v>0</v>
      </c>
      <c r="AS98" s="33">
        <f t="shared" si="17"/>
        <v>0</v>
      </c>
      <c r="AT98" s="18"/>
      <c r="AU98" s="18"/>
      <c r="BA98" s="5"/>
      <c r="BB98" s="5"/>
      <c r="BC98" s="5"/>
      <c r="BD98" s="5"/>
      <c r="BE98" s="5"/>
      <c r="BF98" s="5"/>
      <c r="BG98" s="5"/>
      <c r="BH98" s="5"/>
      <c r="BI98" s="5"/>
      <c r="BJ98" s="5"/>
      <c r="BK98" s="5"/>
      <c r="BL98" s="5"/>
      <c r="BM98" s="5"/>
      <c r="BN98" s="5"/>
    </row>
    <row r="99" spans="1:66" s="5" customFormat="1">
      <c r="A99" s="4"/>
      <c r="B99" s="88" t="s">
        <v>23</v>
      </c>
      <c r="C99" s="32" t="s">
        <v>30</v>
      </c>
      <c r="D99" s="27"/>
      <c r="E99" s="28"/>
      <c r="F99" s="28"/>
      <c r="G99" s="28"/>
      <c r="H99" s="28"/>
      <c r="I99" s="28"/>
      <c r="J99" s="28"/>
      <c r="K99" s="28"/>
      <c r="L99" s="28"/>
      <c r="M99" s="28"/>
      <c r="N99" s="28"/>
      <c r="O99" s="28"/>
      <c r="P99" s="28"/>
      <c r="Q99" s="28"/>
      <c r="R99" s="28"/>
      <c r="S99" s="28"/>
      <c r="T99" s="28"/>
      <c r="U99" s="26"/>
      <c r="V99" s="26"/>
      <c r="W99" s="26"/>
      <c r="X99" s="26"/>
      <c r="Y99" s="14"/>
      <c r="Z99" s="14"/>
      <c r="AA99" s="14"/>
      <c r="AB99" s="14"/>
      <c r="AC99" s="14"/>
      <c r="AD99" s="14"/>
      <c r="AE99" s="14"/>
      <c r="AF99" s="14"/>
      <c r="AG99" s="14"/>
      <c r="AH99" s="14"/>
      <c r="AI99" s="14"/>
      <c r="AJ99" s="14"/>
      <c r="AK99" s="14"/>
      <c r="AL99" s="14"/>
      <c r="AM99" s="14"/>
      <c r="AN99" s="14"/>
      <c r="AO99" s="14"/>
      <c r="AP99" s="14"/>
      <c r="AQ99" s="14"/>
      <c r="AR99" s="14"/>
      <c r="AS99" s="4"/>
      <c r="AT99" s="4"/>
      <c r="AU99" s="4"/>
      <c r="AV99" s="4"/>
      <c r="AW99" s="4"/>
    </row>
    <row r="100" spans="1:66" s="5" customFormat="1">
      <c r="A100" s="4"/>
      <c r="B100" s="88" t="s">
        <v>24</v>
      </c>
      <c r="C100" s="65" t="s">
        <v>1635</v>
      </c>
      <c r="D100" s="27"/>
      <c r="E100" s="28"/>
      <c r="F100" s="28"/>
      <c r="G100" s="28"/>
      <c r="H100" s="28"/>
      <c r="I100" s="28"/>
      <c r="J100" s="28"/>
      <c r="K100" s="28"/>
      <c r="L100" s="28"/>
      <c r="M100" s="28"/>
      <c r="N100" s="28"/>
      <c r="O100" s="28"/>
      <c r="P100" s="28"/>
      <c r="Q100" s="28"/>
      <c r="R100" s="28"/>
      <c r="S100" s="28"/>
      <c r="T100" s="28"/>
      <c r="U100" s="26"/>
      <c r="V100" s="26"/>
      <c r="W100" s="26"/>
      <c r="X100" s="26"/>
      <c r="Y100" s="14"/>
      <c r="Z100" s="14"/>
      <c r="AA100" s="14"/>
      <c r="AB100" s="14"/>
      <c r="AC100" s="14"/>
      <c r="AD100" s="14"/>
      <c r="AE100" s="14"/>
      <c r="AF100" s="14"/>
      <c r="AG100" s="14"/>
      <c r="AH100" s="14"/>
      <c r="AI100" s="14"/>
      <c r="AJ100" s="14"/>
      <c r="AK100" s="14"/>
      <c r="AL100" s="14"/>
      <c r="AM100" s="14"/>
      <c r="AN100" s="14"/>
      <c r="AO100" s="14"/>
      <c r="AP100" s="14"/>
      <c r="AQ100" s="14"/>
      <c r="AR100" s="14"/>
      <c r="AS100" s="4"/>
      <c r="AT100" s="4"/>
      <c r="AU100" s="4"/>
      <c r="AV100" s="4"/>
      <c r="AW100" s="4"/>
    </row>
    <row r="101" spans="1:66" s="5" customFormat="1">
      <c r="A101" s="4"/>
      <c r="B101" s="152" t="s">
        <v>25</v>
      </c>
      <c r="C101" s="65" t="s">
        <v>1639</v>
      </c>
      <c r="D101" s="27"/>
      <c r="E101" s="28"/>
      <c r="F101" s="28"/>
      <c r="G101" s="28"/>
      <c r="H101" s="28"/>
      <c r="I101" s="28"/>
      <c r="J101" s="28"/>
      <c r="K101" s="28"/>
      <c r="L101" s="28"/>
      <c r="M101" s="28"/>
      <c r="N101" s="28"/>
      <c r="O101" s="28"/>
      <c r="P101" s="28"/>
      <c r="Q101" s="28"/>
      <c r="R101" s="28"/>
      <c r="S101" s="28"/>
      <c r="T101" s="28"/>
      <c r="U101" s="26"/>
      <c r="V101" s="26"/>
      <c r="W101" s="26"/>
      <c r="X101" s="26"/>
      <c r="Y101" s="14"/>
      <c r="Z101" s="14"/>
      <c r="AA101" s="14"/>
      <c r="AB101" s="14"/>
      <c r="AC101" s="14"/>
      <c r="AD101" s="14"/>
      <c r="AE101" s="14"/>
      <c r="AF101" s="14"/>
      <c r="AG101" s="14"/>
      <c r="AH101" s="14"/>
      <c r="AI101" s="14"/>
      <c r="AJ101" s="14"/>
      <c r="AK101" s="14"/>
      <c r="AL101" s="14"/>
      <c r="AM101" s="14"/>
      <c r="AN101" s="14"/>
      <c r="AO101" s="14"/>
      <c r="AP101" s="14"/>
      <c r="AQ101" s="14"/>
      <c r="AR101" s="14"/>
      <c r="AS101" s="4"/>
      <c r="AT101" s="4"/>
      <c r="AU101" s="4"/>
      <c r="AV101" s="4"/>
      <c r="AW101" s="4"/>
    </row>
    <row r="102" spans="1:66" s="5" customFormat="1">
      <c r="A102" s="4"/>
      <c r="B102" s="152" t="s">
        <v>26</v>
      </c>
      <c r="C102" s="65" t="s">
        <v>1636</v>
      </c>
      <c r="D102" s="27"/>
      <c r="E102" s="28"/>
      <c r="F102" s="28"/>
      <c r="G102" s="28"/>
      <c r="H102" s="28"/>
      <c r="I102" s="28"/>
      <c r="J102" s="28"/>
      <c r="K102" s="28"/>
      <c r="L102" s="28"/>
      <c r="M102" s="28"/>
      <c r="N102" s="28"/>
      <c r="O102" s="28"/>
      <c r="P102" s="28"/>
      <c r="Q102" s="28"/>
      <c r="R102" s="28"/>
      <c r="S102" s="28"/>
      <c r="T102" s="28"/>
      <c r="U102" s="26"/>
      <c r="V102" s="26"/>
      <c r="W102" s="26"/>
      <c r="X102" s="26"/>
      <c r="Y102" s="14"/>
      <c r="Z102" s="14"/>
      <c r="AA102" s="14"/>
      <c r="AB102" s="14"/>
      <c r="AC102" s="14"/>
      <c r="AD102" s="14"/>
      <c r="AE102" s="14"/>
      <c r="AF102" s="14"/>
      <c r="AG102" s="14"/>
      <c r="AH102" s="14"/>
      <c r="AI102" s="14"/>
      <c r="AJ102" s="14"/>
      <c r="AK102" s="14"/>
      <c r="AL102" s="14"/>
      <c r="AM102" s="14"/>
      <c r="AN102" s="14"/>
      <c r="AO102" s="14"/>
      <c r="AP102" s="14"/>
      <c r="AQ102" s="14"/>
      <c r="AR102" s="14"/>
      <c r="AS102" s="4"/>
      <c r="AT102" s="4"/>
      <c r="AU102" s="4"/>
      <c r="AV102" s="4"/>
      <c r="AW102" s="4"/>
    </row>
    <row r="103" spans="1:66" s="5" customFormat="1">
      <c r="A103" s="4"/>
      <c r="B103" s="152" t="s">
        <v>27</v>
      </c>
      <c r="C103" s="32" t="s">
        <v>1494</v>
      </c>
      <c r="D103" s="27"/>
      <c r="E103" s="28"/>
      <c r="F103" s="28"/>
      <c r="G103" s="28"/>
      <c r="H103" s="28"/>
      <c r="I103" s="28"/>
      <c r="J103" s="28"/>
      <c r="K103" s="28"/>
      <c r="L103" s="28"/>
      <c r="M103" s="28"/>
      <c r="N103" s="28"/>
      <c r="O103" s="28"/>
      <c r="P103" s="28"/>
      <c r="Q103" s="28"/>
      <c r="R103" s="28"/>
      <c r="S103" s="28"/>
      <c r="T103" s="28"/>
      <c r="U103" s="26"/>
      <c r="V103" s="26"/>
      <c r="W103" s="26"/>
      <c r="X103" s="26"/>
      <c r="Y103" s="14"/>
      <c r="Z103" s="14"/>
      <c r="AA103" s="14"/>
      <c r="AB103" s="14"/>
      <c r="AC103" s="14"/>
      <c r="AD103" s="14"/>
      <c r="AE103" s="14"/>
      <c r="AF103" s="14"/>
      <c r="AG103" s="14"/>
      <c r="AH103" s="14"/>
      <c r="AI103" s="14"/>
      <c r="AJ103" s="14"/>
      <c r="AK103" s="14"/>
      <c r="AL103" s="14"/>
      <c r="AM103" s="14"/>
      <c r="AN103" s="14"/>
      <c r="AO103" s="14"/>
      <c r="AP103" s="14"/>
      <c r="AQ103" s="14"/>
      <c r="AR103" s="14"/>
      <c r="AS103" s="4"/>
      <c r="AT103" s="4"/>
      <c r="AU103" s="4"/>
      <c r="AV103" s="4"/>
      <c r="AW103" s="4"/>
      <c r="AZ103" s="1"/>
      <c r="BA103" s="1"/>
      <c r="BB103" s="1"/>
      <c r="BC103" s="1"/>
      <c r="BD103" s="1"/>
      <c r="BE103" s="1"/>
      <c r="BF103" s="1"/>
      <c r="BG103" s="1"/>
      <c r="BH103" s="1"/>
      <c r="BI103" s="1"/>
      <c r="BJ103" s="1"/>
      <c r="BK103" s="1"/>
      <c r="BL103" s="1"/>
      <c r="BM103" s="1"/>
    </row>
    <row r="104" spans="1:66" s="5" customFormat="1">
      <c r="A104" s="4"/>
      <c r="B104" s="152" t="s">
        <v>28</v>
      </c>
      <c r="C104" s="32" t="s">
        <v>1495</v>
      </c>
      <c r="D104" s="27"/>
      <c r="E104" s="28"/>
      <c r="F104" s="28"/>
      <c r="G104" s="28"/>
      <c r="H104" s="28"/>
      <c r="I104" s="28"/>
      <c r="J104" s="28"/>
      <c r="K104" s="28"/>
      <c r="L104" s="28"/>
      <c r="M104" s="28"/>
      <c r="N104" s="28"/>
      <c r="O104" s="28"/>
      <c r="P104" s="28"/>
      <c r="Q104" s="28"/>
      <c r="R104" s="28"/>
      <c r="S104" s="28"/>
      <c r="T104" s="28"/>
      <c r="U104" s="26"/>
      <c r="V104" s="26"/>
      <c r="W104" s="26"/>
      <c r="X104" s="26"/>
      <c r="Y104" s="14"/>
      <c r="Z104" s="14"/>
      <c r="AA104" s="14"/>
      <c r="AB104" s="14"/>
      <c r="AC104" s="14"/>
      <c r="AD104" s="14"/>
      <c r="AE104" s="14"/>
      <c r="AF104" s="14"/>
      <c r="AG104" s="14"/>
      <c r="AH104" s="14"/>
      <c r="AI104" s="14"/>
      <c r="AJ104" s="14"/>
      <c r="AK104" s="14"/>
      <c r="AL104" s="14"/>
      <c r="AM104" s="14"/>
      <c r="AN104" s="14"/>
      <c r="AO104" s="14"/>
      <c r="AP104" s="14"/>
      <c r="AQ104" s="14"/>
      <c r="AR104" s="14"/>
      <c r="AS104" s="4"/>
      <c r="AT104" s="4"/>
      <c r="AU104" s="4"/>
      <c r="AV104" s="4"/>
      <c r="AW104" s="4"/>
      <c r="AZ104" s="1"/>
      <c r="BA104" s="1"/>
      <c r="BB104" s="1"/>
      <c r="BC104" s="1"/>
      <c r="BD104" s="1"/>
      <c r="BE104" s="1"/>
      <c r="BF104" s="1"/>
      <c r="BG104" s="1"/>
      <c r="BH104" s="1"/>
      <c r="BI104" s="1"/>
      <c r="BJ104" s="1"/>
      <c r="BK104" s="1"/>
      <c r="BL104" s="1"/>
      <c r="BM104" s="1"/>
    </row>
    <row r="105" spans="1:66" s="5" customFormat="1">
      <c r="A105" s="4"/>
      <c r="B105" s="88"/>
      <c r="C105" s="32"/>
      <c r="D105" s="27"/>
      <c r="E105" s="28"/>
      <c r="F105" s="28"/>
      <c r="G105" s="28"/>
      <c r="H105" s="28"/>
      <c r="I105" s="28"/>
      <c r="J105" s="28"/>
      <c r="K105" s="28"/>
      <c r="L105" s="28"/>
      <c r="M105" s="28"/>
      <c r="N105" s="28"/>
      <c r="O105" s="28"/>
      <c r="P105" s="28"/>
      <c r="Q105" s="28"/>
      <c r="R105" s="28"/>
      <c r="S105" s="28"/>
      <c r="T105" s="28"/>
      <c r="U105" s="26"/>
      <c r="V105" s="26"/>
      <c r="W105" s="26"/>
      <c r="X105" s="26"/>
      <c r="Y105" s="14"/>
      <c r="Z105" s="14"/>
      <c r="AA105" s="14"/>
      <c r="AB105" s="14"/>
      <c r="AC105" s="14"/>
      <c r="AD105" s="14"/>
      <c r="AE105" s="14"/>
      <c r="AF105" s="14"/>
      <c r="AG105" s="14"/>
      <c r="AH105" s="14"/>
      <c r="AI105" s="14"/>
      <c r="AJ105" s="14"/>
      <c r="AK105" s="14"/>
      <c r="AL105" s="14"/>
      <c r="AM105" s="14"/>
      <c r="AN105" s="14"/>
      <c r="AO105" s="14"/>
      <c r="AP105" s="14"/>
      <c r="AQ105" s="14"/>
      <c r="AR105" s="14"/>
      <c r="AS105" s="4"/>
      <c r="AT105" s="4"/>
      <c r="AU105" s="4"/>
      <c r="AV105" s="4"/>
      <c r="AW105" s="4"/>
      <c r="AZ105" s="1"/>
      <c r="BA105" s="1"/>
      <c r="BB105" s="1"/>
      <c r="BC105" s="1"/>
      <c r="BD105" s="1"/>
      <c r="BE105" s="1"/>
      <c r="BF105" s="1"/>
      <c r="BG105" s="1"/>
      <c r="BH105" s="1"/>
      <c r="BI105" s="1"/>
      <c r="BJ105" s="1"/>
      <c r="BK105" s="1"/>
      <c r="BL105" s="1"/>
      <c r="BM105" s="1"/>
    </row>
    <row r="106" spans="1:66" s="5" customFormat="1">
      <c r="A106" s="4"/>
      <c r="B106" s="88"/>
      <c r="C106" s="32"/>
      <c r="D106" s="27"/>
      <c r="E106" s="28"/>
      <c r="F106" s="28"/>
      <c r="G106" s="28"/>
      <c r="H106" s="28"/>
      <c r="I106" s="28"/>
      <c r="J106" s="28"/>
      <c r="K106" s="28"/>
      <c r="L106" s="28"/>
      <c r="M106" s="28"/>
      <c r="N106" s="28"/>
      <c r="O106" s="28"/>
      <c r="P106" s="28"/>
      <c r="Q106" s="28"/>
      <c r="R106" s="28"/>
      <c r="S106" s="28"/>
      <c r="T106" s="28"/>
      <c r="U106" s="26"/>
      <c r="V106" s="26"/>
      <c r="W106" s="26"/>
      <c r="X106" s="26"/>
      <c r="Y106" s="14"/>
      <c r="Z106" s="14"/>
      <c r="AA106" s="14"/>
      <c r="AB106" s="14"/>
      <c r="AC106" s="14"/>
      <c r="AD106" s="14"/>
      <c r="AE106" s="14"/>
      <c r="AF106" s="14"/>
      <c r="AG106" s="14"/>
      <c r="AH106" s="14"/>
      <c r="AI106" s="14"/>
      <c r="AJ106" s="14"/>
      <c r="AK106" s="14"/>
      <c r="AL106" s="14"/>
      <c r="AM106" s="14"/>
      <c r="AN106" s="14"/>
      <c r="AO106" s="14"/>
      <c r="AP106" s="14"/>
      <c r="AQ106" s="14"/>
      <c r="AR106" s="14"/>
      <c r="AS106" s="4"/>
      <c r="AT106" s="4"/>
      <c r="AU106" s="4"/>
      <c r="AV106" s="4"/>
      <c r="AW106" s="4"/>
      <c r="AZ106" s="1"/>
      <c r="BA106" s="1"/>
      <c r="BB106" s="1"/>
      <c r="BC106" s="1"/>
      <c r="BD106" s="1"/>
      <c r="BE106" s="1"/>
      <c r="BF106" s="1"/>
      <c r="BG106" s="1"/>
      <c r="BH106" s="1"/>
      <c r="BI106" s="1"/>
      <c r="BJ106" s="1"/>
      <c r="BK106" s="1"/>
      <c r="BL106" s="1"/>
      <c r="BM106" s="1"/>
    </row>
    <row r="107" spans="1:66" s="5" customFormat="1">
      <c r="A107" s="4"/>
      <c r="B107" s="31"/>
      <c r="C107" s="31"/>
      <c r="D107" s="30"/>
      <c r="E107" s="29"/>
      <c r="F107" s="29"/>
      <c r="G107" s="29"/>
      <c r="H107" s="29"/>
      <c r="I107" s="29"/>
      <c r="J107" s="29"/>
      <c r="K107" s="29"/>
      <c r="L107" s="29"/>
      <c r="M107" s="29"/>
      <c r="N107" s="29"/>
      <c r="O107" s="29"/>
      <c r="P107" s="29"/>
      <c r="Q107" s="28"/>
      <c r="R107" s="28"/>
      <c r="S107" s="28"/>
      <c r="T107" s="28"/>
      <c r="U107" s="28"/>
      <c r="V107" s="26"/>
      <c r="W107" s="26"/>
      <c r="X107" s="26"/>
      <c r="Y107" s="26"/>
      <c r="Z107" s="14"/>
      <c r="AA107" s="14"/>
      <c r="AB107" s="14"/>
      <c r="AC107" s="14"/>
      <c r="AD107" s="14"/>
      <c r="AE107" s="14"/>
      <c r="AF107" s="14"/>
      <c r="AG107" s="14"/>
      <c r="AH107" s="14"/>
      <c r="AI107" s="14"/>
      <c r="AJ107" s="14"/>
      <c r="AK107" s="14"/>
      <c r="AL107" s="14"/>
      <c r="AM107" s="14"/>
      <c r="AN107" s="14"/>
      <c r="AO107" s="14"/>
      <c r="AP107" s="14"/>
      <c r="AQ107" s="14"/>
      <c r="AR107" s="14"/>
      <c r="AS107" s="14"/>
      <c r="AT107" s="4"/>
      <c r="AU107" s="4"/>
      <c r="AV107" s="4"/>
      <c r="AW107" s="4"/>
      <c r="AX107" s="4"/>
      <c r="BA107" s="1"/>
      <c r="BB107" s="1"/>
      <c r="BC107" s="1"/>
      <c r="BD107" s="1"/>
      <c r="BE107" s="1"/>
      <c r="BF107" s="1"/>
      <c r="BG107" s="1"/>
      <c r="BH107" s="1"/>
      <c r="BI107" s="1"/>
      <c r="BJ107" s="1"/>
      <c r="BK107" s="1"/>
      <c r="BL107" s="1"/>
      <c r="BM107" s="1"/>
      <c r="BN107" s="1"/>
    </row>
    <row r="108" spans="1:66" s="5" customFormat="1" ht="24" customHeight="1">
      <c r="A108" s="4"/>
      <c r="B108" s="20"/>
      <c r="C108" s="20"/>
      <c r="D108" s="16"/>
      <c r="E108" s="15"/>
      <c r="F108" s="15"/>
      <c r="G108" s="15"/>
      <c r="H108" s="15"/>
      <c r="I108" s="15"/>
      <c r="J108" s="15"/>
      <c r="K108" s="15"/>
      <c r="L108" s="15"/>
      <c r="M108" s="15"/>
      <c r="N108" s="15"/>
      <c r="O108" s="15"/>
      <c r="P108" s="15"/>
      <c r="Q108" s="15"/>
      <c r="R108" s="15"/>
      <c r="S108" s="15"/>
      <c r="T108" s="15"/>
      <c r="U108" s="15"/>
      <c r="V108" s="14"/>
      <c r="W108" s="14"/>
      <c r="X108" s="14"/>
      <c r="Y108" s="14"/>
      <c r="Z108" s="14"/>
      <c r="AA108" s="14"/>
      <c r="AB108" s="14"/>
      <c r="AC108" s="14"/>
      <c r="AD108" s="14"/>
      <c r="AE108" s="14"/>
      <c r="AF108" s="14"/>
      <c r="AG108" s="14"/>
      <c r="AH108" s="14"/>
      <c r="AI108" s="14"/>
      <c r="AJ108" s="14"/>
      <c r="AK108" s="14"/>
      <c r="AL108" s="14"/>
      <c r="AM108" s="14"/>
      <c r="AN108" s="14"/>
      <c r="AO108" s="14"/>
      <c r="AP108" s="14"/>
      <c r="AQ108" s="14"/>
      <c r="AR108" s="14"/>
      <c r="AS108" s="14"/>
      <c r="AT108" s="4"/>
      <c r="AU108" s="4"/>
      <c r="AV108" s="4"/>
      <c r="AW108" s="4"/>
      <c r="AX108" s="4"/>
      <c r="BA108" s="1"/>
      <c r="BB108" s="1"/>
      <c r="BC108" s="1"/>
      <c r="BD108" s="1"/>
      <c r="BE108" s="1"/>
      <c r="BF108" s="1"/>
      <c r="BG108" s="1"/>
      <c r="BH108" s="1"/>
      <c r="BI108" s="1"/>
      <c r="BJ108" s="1"/>
      <c r="BK108" s="1"/>
      <c r="BL108" s="1"/>
      <c r="BM108" s="1"/>
      <c r="BN108" s="1"/>
    </row>
    <row r="109" spans="1:66" s="5" customFormat="1" ht="33" customHeight="1">
      <c r="A109" s="4"/>
      <c r="B109" s="20"/>
      <c r="C109" s="20"/>
      <c r="D109" s="16"/>
      <c r="E109" s="15"/>
      <c r="F109" s="15"/>
      <c r="G109" s="15"/>
      <c r="H109" s="15"/>
      <c r="I109" s="15"/>
      <c r="J109" s="15"/>
      <c r="K109" s="15"/>
      <c r="L109" s="15"/>
      <c r="M109" s="15"/>
      <c r="N109" s="15"/>
      <c r="O109" s="15"/>
      <c r="P109" s="15"/>
      <c r="Q109" s="15"/>
      <c r="R109" s="15"/>
      <c r="S109" s="15"/>
      <c r="T109" s="15"/>
      <c r="U109" s="15"/>
      <c r="V109" s="14"/>
      <c r="W109" s="14"/>
      <c r="X109" s="14"/>
      <c r="Y109" s="14"/>
      <c r="Z109" s="14"/>
      <c r="AA109" s="14"/>
      <c r="AB109" s="14"/>
      <c r="AC109" s="14"/>
      <c r="AD109" s="14"/>
      <c r="AE109" s="14"/>
      <c r="AF109" s="14"/>
      <c r="AG109" s="14"/>
      <c r="AH109" s="14"/>
      <c r="AI109" s="14"/>
      <c r="AJ109" s="14"/>
      <c r="AK109" s="14"/>
      <c r="AL109" s="14"/>
      <c r="AM109" s="14"/>
      <c r="AN109" s="14"/>
      <c r="AO109" s="14"/>
      <c r="AP109" s="14"/>
      <c r="AQ109" s="14"/>
      <c r="AR109" s="14"/>
      <c r="AS109" s="14"/>
      <c r="AT109" s="4"/>
      <c r="AU109" s="4"/>
      <c r="AV109" s="4"/>
      <c r="AW109" s="4"/>
      <c r="AX109" s="4"/>
      <c r="BA109" s="1"/>
      <c r="BB109" s="1"/>
      <c r="BC109" s="1"/>
      <c r="BD109" s="1"/>
      <c r="BE109" s="1"/>
      <c r="BF109" s="1"/>
      <c r="BG109" s="1"/>
      <c r="BH109" s="1"/>
      <c r="BI109" s="1"/>
      <c r="BJ109" s="1"/>
      <c r="BK109" s="1"/>
      <c r="BL109" s="1"/>
      <c r="BM109" s="1"/>
      <c r="BN109" s="1"/>
    </row>
    <row r="110" spans="1:66">
      <c r="AK110" s="202"/>
      <c r="AL110" s="202"/>
      <c r="AM110" s="202"/>
      <c r="AN110" s="202"/>
      <c r="AO110" s="202"/>
    </row>
    <row r="111" spans="1:66">
      <c r="AF111" s="23"/>
    </row>
  </sheetData>
  <sheetProtection formatCells="0" formatColumns="0" formatRows="0" insertColumns="0" insertRows="0" insertHyperlinks="0" deleteColumns="0" deleteRows="0"/>
  <mergeCells count="197">
    <mergeCell ref="X17:Z17"/>
    <mergeCell ref="H19:J19"/>
    <mergeCell ref="AL19:AM19"/>
    <mergeCell ref="AR19:AS19"/>
    <mergeCell ref="C17:V17"/>
    <mergeCell ref="C7:D7"/>
    <mergeCell ref="C8:D8"/>
    <mergeCell ref="K2:AH2"/>
    <mergeCell ref="C5:D5"/>
    <mergeCell ref="C6:D6"/>
    <mergeCell ref="E5:L5"/>
    <mergeCell ref="M5:P5"/>
    <mergeCell ref="Q5:Z5"/>
    <mergeCell ref="E6:L6"/>
    <mergeCell ref="M6:P6"/>
    <mergeCell ref="C9:D9"/>
    <mergeCell ref="R13:T13"/>
    <mergeCell ref="T14:W14"/>
    <mergeCell ref="AI14:AL14"/>
    <mergeCell ref="AG7:AK7"/>
    <mergeCell ref="AG8:AK8"/>
    <mergeCell ref="AG9:AK9"/>
    <mergeCell ref="D38:I38"/>
    <mergeCell ref="J38:K38"/>
    <mergeCell ref="M38:AO38"/>
    <mergeCell ref="P20:X20"/>
    <mergeCell ref="P21:X21"/>
    <mergeCell ref="P22:X22"/>
    <mergeCell ref="P23:X23"/>
    <mergeCell ref="Y20:AA20"/>
    <mergeCell ref="Y21:Z21"/>
    <mergeCell ref="Y22:Z22"/>
    <mergeCell ref="Y23:Z23"/>
    <mergeCell ref="AB20:AS20"/>
    <mergeCell ref="AB21:AS21"/>
    <mergeCell ref="AB22:AS22"/>
    <mergeCell ref="AB23:AS23"/>
    <mergeCell ref="AH26:AS27"/>
    <mergeCell ref="AH30:AS31"/>
    <mergeCell ref="D35:I35"/>
    <mergeCell ref="J35:L35"/>
    <mergeCell ref="M35:AO35"/>
    <mergeCell ref="D46:I46"/>
    <mergeCell ref="J46:K46"/>
    <mergeCell ref="D39:I39"/>
    <mergeCell ref="J39:K39"/>
    <mergeCell ref="M39:AO39"/>
    <mergeCell ref="D36:I36"/>
    <mergeCell ref="J36:K36"/>
    <mergeCell ref="M36:AO36"/>
    <mergeCell ref="D37:I37"/>
    <mergeCell ref="J37:K37"/>
    <mergeCell ref="M37:AO37"/>
    <mergeCell ref="D42:I42"/>
    <mergeCell ref="J42:K42"/>
    <mergeCell ref="M42:AO42"/>
    <mergeCell ref="D43:I43"/>
    <mergeCell ref="J43:K43"/>
    <mergeCell ref="M43:AO43"/>
    <mergeCell ref="D40:I40"/>
    <mergeCell ref="J40:K40"/>
    <mergeCell ref="M40:AO40"/>
    <mergeCell ref="D41:I41"/>
    <mergeCell ref="J41:K41"/>
    <mergeCell ref="M41:AO41"/>
    <mergeCell ref="M46:AO46"/>
    <mergeCell ref="J47:K47"/>
    <mergeCell ref="M47:AE47"/>
    <mergeCell ref="B49:E49"/>
    <mergeCell ref="F49:K49"/>
    <mergeCell ref="L49:P49"/>
    <mergeCell ref="Q49:V49"/>
    <mergeCell ref="W49:AB49"/>
    <mergeCell ref="AD49:AH49"/>
    <mergeCell ref="AI49:AM49"/>
    <mergeCell ref="I48:AB48"/>
    <mergeCell ref="D44:I44"/>
    <mergeCell ref="J44:K44"/>
    <mergeCell ref="M44:AO44"/>
    <mergeCell ref="D45:I45"/>
    <mergeCell ref="J45:K45"/>
    <mergeCell ref="M45:AO45"/>
    <mergeCell ref="B55:D57"/>
    <mergeCell ref="E55:G55"/>
    <mergeCell ref="H55:J55"/>
    <mergeCell ref="K55:M55"/>
    <mergeCell ref="AF55:AH55"/>
    <mergeCell ref="AI55:AK55"/>
    <mergeCell ref="AL55:AN55"/>
    <mergeCell ref="N56:O56"/>
    <mergeCell ref="P56:P57"/>
    <mergeCell ref="Q56:R56"/>
    <mergeCell ref="S56:S57"/>
    <mergeCell ref="T56:U56"/>
    <mergeCell ref="AO55:AO57"/>
    <mergeCell ref="B50:E50"/>
    <mergeCell ref="F50:K50"/>
    <mergeCell ref="L50:P50"/>
    <mergeCell ref="AN49:AR49"/>
    <mergeCell ref="AP55:AS55"/>
    <mergeCell ref="AB56:AB57"/>
    <mergeCell ref="AC56:AD56"/>
    <mergeCell ref="M56:M57"/>
    <mergeCell ref="E56:F56"/>
    <mergeCell ref="G56:G57"/>
    <mergeCell ref="H56:I56"/>
    <mergeCell ref="J56:J57"/>
    <mergeCell ref="K56:L56"/>
    <mergeCell ref="N55:P55"/>
    <mergeCell ref="Q55:S55"/>
    <mergeCell ref="T55:V55"/>
    <mergeCell ref="W55:Y55"/>
    <mergeCell ref="C60:D60"/>
    <mergeCell ref="C61:D61"/>
    <mergeCell ref="C62:D62"/>
    <mergeCell ref="C63:D63"/>
    <mergeCell ref="C64:D64"/>
    <mergeCell ref="C65:D65"/>
    <mergeCell ref="Z55:AB55"/>
    <mergeCell ref="AC55:AE55"/>
    <mergeCell ref="AS56:AS57"/>
    <mergeCell ref="AN56:AN57"/>
    <mergeCell ref="AP56:AQ56"/>
    <mergeCell ref="AR56:AR57"/>
    <mergeCell ref="C58:D58"/>
    <mergeCell ref="C59:D59"/>
    <mergeCell ref="AE56:AE57"/>
    <mergeCell ref="AF56:AG56"/>
    <mergeCell ref="AH56:AH57"/>
    <mergeCell ref="AI56:AJ56"/>
    <mergeCell ref="AK56:AK57"/>
    <mergeCell ref="AL56:AM56"/>
    <mergeCell ref="V56:V57"/>
    <mergeCell ref="W56:X56"/>
    <mergeCell ref="Y56:Y57"/>
    <mergeCell ref="Z56:AA56"/>
    <mergeCell ref="C72:D72"/>
    <mergeCell ref="C73:D73"/>
    <mergeCell ref="C74:D74"/>
    <mergeCell ref="C75:D75"/>
    <mergeCell ref="C76:D76"/>
    <mergeCell ref="C77:D77"/>
    <mergeCell ref="C66:D66"/>
    <mergeCell ref="C67:D67"/>
    <mergeCell ref="C68:D68"/>
    <mergeCell ref="C69:D69"/>
    <mergeCell ref="C70:D70"/>
    <mergeCell ref="C71:D71"/>
    <mergeCell ref="C84:D84"/>
    <mergeCell ref="C85:D85"/>
    <mergeCell ref="C86:D86"/>
    <mergeCell ref="C87:D87"/>
    <mergeCell ref="C88:D88"/>
    <mergeCell ref="C89:D89"/>
    <mergeCell ref="C78:D78"/>
    <mergeCell ref="C79:D79"/>
    <mergeCell ref="C80:D80"/>
    <mergeCell ref="C81:D81"/>
    <mergeCell ref="C82:D82"/>
    <mergeCell ref="C83:D83"/>
    <mergeCell ref="AK110:AO110"/>
    <mergeCell ref="C96:D96"/>
    <mergeCell ref="C97:D97"/>
    <mergeCell ref="B98:D98"/>
    <mergeCell ref="C90:D90"/>
    <mergeCell ref="C91:D91"/>
    <mergeCell ref="C92:D92"/>
    <mergeCell ref="C93:D93"/>
    <mergeCell ref="C94:D94"/>
    <mergeCell ref="C95:D95"/>
    <mergeCell ref="B51:AB52"/>
    <mergeCell ref="Q50:V50"/>
    <mergeCell ref="W50:AB50"/>
    <mergeCell ref="AD50:AE50"/>
    <mergeCell ref="AF50:AH50"/>
    <mergeCell ref="AI50:AJ50"/>
    <mergeCell ref="AK50:AM50"/>
    <mergeCell ref="AN50:AO50"/>
    <mergeCell ref="AP50:AR50"/>
    <mergeCell ref="AD51:AE51"/>
    <mergeCell ref="AF51:AH51"/>
    <mergeCell ref="AI51:AJ51"/>
    <mergeCell ref="AK51:AM51"/>
    <mergeCell ref="AN51:AO51"/>
    <mergeCell ref="AP51:AR51"/>
    <mergeCell ref="AG10:AK10"/>
    <mergeCell ref="K9:L9"/>
    <mergeCell ref="Q6:Z6"/>
    <mergeCell ref="E7:L7"/>
    <mergeCell ref="M7:P7"/>
    <mergeCell ref="Q7:Z7"/>
    <mergeCell ref="E8:L8"/>
    <mergeCell ref="M8:P8"/>
    <mergeCell ref="Q8:Z8"/>
    <mergeCell ref="M9:P9"/>
    <mergeCell ref="Q9:Z9"/>
    <mergeCell ref="E9:J9"/>
  </mergeCells>
  <phoneticPr fontId="2"/>
  <conditionalFormatting sqref="N58:N78 N89:N97 Q58:Q97 T58:T97 W58:W97 Z58:Z97 AC58:AC97 AF58:AF97 AI58:AI97 AL58:AL97 H58:H97 K58:K97 E58:E97">
    <cfRule type="expression" dxfId="12" priority="7" stopIfTrue="1">
      <formula>#REF!=$AW$59</formula>
    </cfRule>
    <cfRule type="expression" dxfId="11" priority="8" stopIfTrue="1">
      <formula>#REF!=$AW$57</formula>
    </cfRule>
  </conditionalFormatting>
  <conditionalFormatting sqref="N79:N88">
    <cfRule type="expression" dxfId="10" priority="1" stopIfTrue="1">
      <formula>#REF!=$AW$59</formula>
    </cfRule>
    <cfRule type="expression" dxfId="9" priority="2" stopIfTrue="1">
      <formula>#REF!=$AW$57</formula>
    </cfRule>
  </conditionalFormatting>
  <dataValidations xWindow="252" yWindow="729" count="5">
    <dataValidation type="list" allowBlank="1" showInputMessage="1" showErrorMessage="1" sqref="R13 X17">
      <formula1>"〇,×"</formula1>
    </dataValidation>
    <dataValidation type="decimal" operator="greaterThanOrEqual" allowBlank="1" showInputMessage="1" showErrorMessage="1" sqref="J58:J97 M58:M97 P58:P97 S58:S97 V58:V97 Y58:Y97 AE58:AE97 AH58:AH97 AK58:AK97 AN58:AO97 G58:G97 AB58:AB97 E58:F97 H58:I97 K58:L97 N58:O97 Q58:R96 T58:U97 W58:X97 Z58:AA97 AC58:AD97 AF58:AG97 AI58:AJ97 AL58:AM97">
      <formula1>0</formula1>
    </dataValidation>
    <dataValidation type="decimal" operator="greaterThanOrEqual" allowBlank="1" showInputMessage="1" showErrorMessage="1" promptTitle="就労実績" prompt="日給者は、「就労日数」及び「就労時間数」を記入。時給者及び月給者は、「就労時間数」を記入。" sqref="Q97:R97">
      <formula1>0</formula1>
    </dataValidation>
    <dataValidation type="list" allowBlank="1" showInputMessage="1" showErrorMessage="1" sqref="D25:D27 P25:P27 D29:D31 P29:P31 AC25:AC26 AC29:AC30">
      <formula1>"〇"</formula1>
    </dataValidation>
    <dataValidation type="list" allowBlank="1" showInputMessage="1" showErrorMessage="1" sqref="E9:J9">
      <formula1>$AV$2:$AV$7</formula1>
    </dataValidation>
  </dataValidations>
  <printOptions horizontalCentered="1"/>
  <pageMargins left="0.59055118110236227" right="0.59055118110236227" top="0.59055118110236227" bottom="0.19685039370078741" header="0.31496062992125984" footer="0.51181102362204722"/>
  <pageSetup paperSize="8" scale="57" orientation="portrait" cellComments="asDisplayed"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pageSetUpPr fitToPage="1"/>
  </sheetPr>
  <dimension ref="A1:BN109"/>
  <sheetViews>
    <sheetView showGridLines="0" view="pageBreakPreview" zoomScale="85" zoomScaleNormal="85" zoomScaleSheetLayoutView="85" workbookViewId="0">
      <selection activeCell="AI82" sqref="AI82"/>
    </sheetView>
  </sheetViews>
  <sheetFormatPr defaultColWidth="9" defaultRowHeight="13.5"/>
  <cols>
    <col min="1" max="1" width="0.625" style="2" customWidth="1"/>
    <col min="2" max="2" width="5.625" style="2" customWidth="1"/>
    <col min="3" max="3" width="6" style="2" customWidth="1"/>
    <col min="4" max="4" width="7.5" style="2" customWidth="1"/>
    <col min="5" max="6" width="4.625" style="2" customWidth="1"/>
    <col min="7" max="7" width="5.875" style="2" customWidth="1"/>
    <col min="8" max="9" width="4.625" style="2" customWidth="1"/>
    <col min="10" max="10" width="6" style="2" customWidth="1"/>
    <col min="11" max="12" width="4.625" style="2" customWidth="1"/>
    <col min="13" max="13" width="6" style="2" customWidth="1"/>
    <col min="14" max="15" width="4.625" style="2" customWidth="1"/>
    <col min="16" max="16" width="6" style="2" customWidth="1"/>
    <col min="17" max="18" width="4.625" style="2" customWidth="1"/>
    <col min="19" max="19" width="6" style="2" customWidth="1"/>
    <col min="20" max="21" width="4.625" style="2" customWidth="1"/>
    <col min="22" max="22" width="6" style="2" customWidth="1"/>
    <col min="23" max="24" width="4.625" style="2" customWidth="1"/>
    <col min="25" max="25" width="6" style="2" customWidth="1"/>
    <col min="26" max="28" width="5.125" style="2" customWidth="1"/>
    <col min="29" max="29" width="5.375" style="2" customWidth="1"/>
    <col min="30" max="30" width="4.625" style="2" customWidth="1"/>
    <col min="31" max="31" width="6" style="2" customWidth="1"/>
    <col min="32" max="33" width="4.625" style="2" customWidth="1"/>
    <col min="34" max="34" width="6" style="2" customWidth="1"/>
    <col min="35" max="36" width="4.625" style="2" customWidth="1"/>
    <col min="37" max="37" width="6" style="2" customWidth="1"/>
    <col min="38" max="39" width="4.625" style="2" customWidth="1"/>
    <col min="40" max="40" width="6" style="2" customWidth="1"/>
    <col min="41" max="41" width="7.25" style="2" customWidth="1"/>
    <col min="42" max="43" width="4.625" style="2" customWidth="1"/>
    <col min="44" max="44" width="7" style="2" customWidth="1"/>
    <col min="45" max="45" width="5.75" style="3" customWidth="1"/>
    <col min="46" max="46" width="3" style="2" bestFit="1" customWidth="1"/>
    <col min="47" max="48" width="4.5" style="2" customWidth="1"/>
    <col min="49" max="49" width="5.875" style="2" customWidth="1"/>
    <col min="50" max="50" width="9" style="2"/>
    <col min="51" max="51" width="4.5" style="1" bestFit="1" customWidth="1"/>
    <col min="52" max="52" width="3.375" style="1" bestFit="1" customWidth="1"/>
    <col min="53" max="65" width="1.5" style="1" customWidth="1"/>
    <col min="66" max="16384" width="9" style="1"/>
  </cols>
  <sheetData>
    <row r="1" spans="3:50" ht="35.450000000000003" customHeight="1">
      <c r="D1" s="21"/>
      <c r="J1" s="7"/>
      <c r="K1" s="294" t="s">
        <v>1629</v>
      </c>
      <c r="L1" s="294"/>
      <c r="M1" s="294"/>
      <c r="N1" s="294"/>
      <c r="O1" s="294"/>
      <c r="P1" s="294"/>
      <c r="Q1" s="294"/>
      <c r="R1" s="294"/>
      <c r="S1" s="294"/>
      <c r="T1" s="294"/>
      <c r="U1" s="294"/>
      <c r="V1" s="294"/>
      <c r="W1" s="294"/>
      <c r="X1" s="294"/>
      <c r="Y1" s="294"/>
      <c r="Z1" s="294"/>
      <c r="AA1" s="294"/>
      <c r="AB1" s="294"/>
      <c r="AC1" s="294"/>
      <c r="AD1" s="294"/>
      <c r="AE1" s="294"/>
      <c r="AF1" s="294"/>
      <c r="AG1" s="294"/>
      <c r="AH1" s="294"/>
      <c r="AV1" s="2" t="s">
        <v>55</v>
      </c>
      <c r="AX1" s="2">
        <v>1</v>
      </c>
    </row>
    <row r="2" spans="3:50" ht="21" customHeight="1">
      <c r="D2" s="21"/>
      <c r="J2" s="7"/>
      <c r="K2" s="69"/>
      <c r="L2" s="69"/>
      <c r="M2" s="69"/>
      <c r="N2" s="69"/>
      <c r="O2" s="69"/>
      <c r="P2" s="69"/>
      <c r="Q2" s="69"/>
      <c r="R2" s="69"/>
      <c r="S2" s="69"/>
      <c r="T2" s="69"/>
      <c r="U2" s="69"/>
      <c r="V2" s="69"/>
      <c r="W2" s="69"/>
      <c r="X2" s="69"/>
      <c r="Y2" s="69"/>
      <c r="Z2" s="69"/>
      <c r="AA2" s="69"/>
      <c r="AB2" s="69"/>
      <c r="AC2" s="69"/>
      <c r="AD2" s="69"/>
      <c r="AE2" s="69"/>
      <c r="AF2" s="69"/>
      <c r="AG2" s="69"/>
      <c r="AH2" s="69"/>
      <c r="AV2" s="2" t="s">
        <v>54</v>
      </c>
      <c r="AX2" s="2">
        <v>2</v>
      </c>
    </row>
    <row r="3" spans="3:50" ht="21" customHeight="1">
      <c r="C3" s="19" t="s">
        <v>53</v>
      </c>
      <c r="D3" s="19"/>
      <c r="J3" s="7"/>
      <c r="K3" s="69"/>
      <c r="L3" s="69"/>
      <c r="M3" s="69"/>
      <c r="N3" s="69"/>
      <c r="O3" s="69"/>
      <c r="P3" s="69"/>
      <c r="Q3" s="69"/>
      <c r="R3" s="69"/>
      <c r="S3" s="69"/>
      <c r="T3" s="69"/>
      <c r="U3" s="69"/>
      <c r="V3" s="69"/>
      <c r="W3" s="69"/>
      <c r="X3" s="69"/>
      <c r="Y3" s="69"/>
      <c r="Z3" s="69"/>
      <c r="AA3" s="59" t="s">
        <v>1630</v>
      </c>
      <c r="AB3" s="69"/>
      <c r="AC3" s="69"/>
      <c r="AD3" s="69"/>
      <c r="AE3" s="69"/>
      <c r="AF3" s="69"/>
      <c r="AG3" s="69"/>
      <c r="AH3" s="69"/>
      <c r="AI3" s="6"/>
      <c r="AJ3" s="6"/>
      <c r="AK3" s="6"/>
      <c r="AL3" s="6"/>
      <c r="AM3" s="6"/>
      <c r="AN3" s="6"/>
      <c r="AO3" s="6"/>
      <c r="AP3" s="6"/>
      <c r="AQ3" s="6"/>
      <c r="AR3" s="6"/>
      <c r="AS3" s="6"/>
      <c r="AT3" s="6"/>
      <c r="AV3" s="2" t="s">
        <v>52</v>
      </c>
      <c r="AX3" s="2">
        <v>3</v>
      </c>
    </row>
    <row r="4" spans="3:50" ht="21" customHeight="1">
      <c r="C4" s="295" t="s">
        <v>51</v>
      </c>
      <c r="D4" s="295"/>
      <c r="E4" s="297"/>
      <c r="F4" s="297"/>
      <c r="G4" s="297"/>
      <c r="H4" s="297"/>
      <c r="I4" s="297"/>
      <c r="J4" s="297"/>
      <c r="K4" s="298"/>
      <c r="L4" s="299" t="s">
        <v>50</v>
      </c>
      <c r="M4" s="299"/>
      <c r="N4" s="299"/>
      <c r="O4" s="299"/>
      <c r="P4" s="180" t="s">
        <v>1437</v>
      </c>
      <c r="Q4" s="172"/>
      <c r="R4" s="172"/>
      <c r="S4" s="172"/>
      <c r="T4" s="172"/>
      <c r="U4" s="172"/>
      <c r="V4" s="172"/>
      <c r="W4" s="172"/>
      <c r="X4" s="172"/>
      <c r="Y4" s="173"/>
      <c r="Z4" s="13"/>
      <c r="AA4" s="71" t="s">
        <v>1237</v>
      </c>
      <c r="AB4" s="71"/>
      <c r="AC4" s="71"/>
      <c r="AD4" s="71"/>
      <c r="AE4" s="71"/>
      <c r="AF4" s="71"/>
      <c r="AG4" s="71"/>
      <c r="AH4" s="71"/>
      <c r="AI4" s="71"/>
      <c r="AJ4" s="71"/>
      <c r="AK4" s="71"/>
      <c r="AL4" s="64"/>
      <c r="AM4" s="6"/>
      <c r="AN4" s="6"/>
      <c r="AO4" s="6"/>
      <c r="AP4" s="6"/>
      <c r="AQ4" s="6"/>
      <c r="AR4" s="6"/>
      <c r="AS4" s="6"/>
      <c r="AT4" s="6"/>
      <c r="AV4" s="2" t="s">
        <v>48</v>
      </c>
      <c r="AX4" s="2">
        <v>4</v>
      </c>
    </row>
    <row r="5" spans="3:50" ht="21" customHeight="1">
      <c r="C5" s="184" t="s">
        <v>47</v>
      </c>
      <c r="D5" s="184"/>
      <c r="E5" s="301"/>
      <c r="F5" s="301"/>
      <c r="G5" s="301"/>
      <c r="H5" s="301"/>
      <c r="I5" s="301"/>
      <c r="J5" s="301"/>
      <c r="K5" s="302"/>
      <c r="L5" s="299" t="s">
        <v>46</v>
      </c>
      <c r="M5" s="299"/>
      <c r="N5" s="299"/>
      <c r="O5" s="299"/>
      <c r="P5" s="326" t="s">
        <v>1234</v>
      </c>
      <c r="Q5" s="172"/>
      <c r="R5" s="172"/>
      <c r="S5" s="172"/>
      <c r="T5" s="172"/>
      <c r="U5" s="172"/>
      <c r="V5" s="172"/>
      <c r="W5" s="172"/>
      <c r="X5" s="172"/>
      <c r="Y5" s="173"/>
      <c r="Z5" s="13"/>
      <c r="AA5" s="75" t="s">
        <v>1233</v>
      </c>
      <c r="AB5" s="75"/>
      <c r="AC5" s="75"/>
      <c r="AD5" s="75"/>
      <c r="AE5" s="75"/>
      <c r="AF5" s="76"/>
      <c r="AG5" s="76"/>
      <c r="AH5" s="76"/>
      <c r="AI5" s="76"/>
      <c r="AJ5" s="76"/>
      <c r="AK5" s="73"/>
      <c r="AL5" s="74"/>
      <c r="AM5" s="74"/>
      <c r="AN5" s="74"/>
      <c r="AO5" s="74"/>
      <c r="AP5" s="6"/>
      <c r="AQ5" s="6"/>
      <c r="AR5" s="6"/>
      <c r="AS5" s="6"/>
      <c r="AT5" s="6"/>
      <c r="AV5" s="2" t="s">
        <v>44</v>
      </c>
      <c r="AX5" s="2">
        <v>5</v>
      </c>
    </row>
    <row r="6" spans="3:50" ht="21" customHeight="1">
      <c r="C6" s="184" t="s">
        <v>43</v>
      </c>
      <c r="D6" s="184"/>
      <c r="E6" s="175"/>
      <c r="F6" s="175"/>
      <c r="G6" s="175"/>
      <c r="H6" s="175"/>
      <c r="I6" s="175"/>
      <c r="J6" s="175"/>
      <c r="K6" s="176"/>
      <c r="L6" s="177" t="s">
        <v>42</v>
      </c>
      <c r="M6" s="178"/>
      <c r="N6" s="178"/>
      <c r="O6" s="179"/>
      <c r="P6" s="180" t="s">
        <v>1438</v>
      </c>
      <c r="Q6" s="172"/>
      <c r="R6" s="172"/>
      <c r="S6" s="172"/>
      <c r="T6" s="172"/>
      <c r="U6" s="172"/>
      <c r="V6" s="172"/>
      <c r="W6" s="172"/>
      <c r="X6" s="172"/>
      <c r="Y6" s="173"/>
      <c r="Z6" s="13"/>
      <c r="AA6" s="72" t="s">
        <v>49</v>
      </c>
      <c r="AB6" s="72"/>
      <c r="AC6" s="72"/>
      <c r="AD6" s="72"/>
      <c r="AE6" s="72"/>
      <c r="AF6" s="325">
        <v>10000000</v>
      </c>
      <c r="AG6" s="325"/>
      <c r="AH6" s="325"/>
      <c r="AI6" s="325"/>
      <c r="AJ6" s="325"/>
      <c r="AK6" s="64" t="s">
        <v>6</v>
      </c>
      <c r="AL6" s="64"/>
      <c r="AM6" s="6"/>
      <c r="AN6" s="6"/>
      <c r="AO6" s="6"/>
      <c r="AP6" s="6"/>
      <c r="AQ6" s="6"/>
      <c r="AR6" s="6"/>
      <c r="AS6" s="6"/>
      <c r="AT6" s="6"/>
      <c r="AV6" s="2" t="s">
        <v>40</v>
      </c>
      <c r="AX6" s="2">
        <v>6</v>
      </c>
    </row>
    <row r="7" spans="3:50" ht="21" customHeight="1">
      <c r="C7" s="184" t="s">
        <v>39</v>
      </c>
      <c r="D7" s="184"/>
      <c r="E7" s="182"/>
      <c r="F7" s="182"/>
      <c r="G7" s="182"/>
      <c r="H7" s="182"/>
      <c r="I7" s="182"/>
      <c r="J7" s="182"/>
      <c r="K7" s="183"/>
      <c r="L7" s="184" t="s">
        <v>38</v>
      </c>
      <c r="M7" s="184"/>
      <c r="N7" s="184"/>
      <c r="O7" s="184"/>
      <c r="P7" s="185">
        <v>10</v>
      </c>
      <c r="Q7" s="185"/>
      <c r="R7" s="185"/>
      <c r="S7" s="185"/>
      <c r="T7" s="185"/>
      <c r="U7" s="185"/>
      <c r="V7" s="185"/>
      <c r="W7" s="185"/>
      <c r="X7" s="185"/>
      <c r="Y7" s="185"/>
      <c r="Z7" s="13"/>
      <c r="AA7" s="66" t="s">
        <v>45</v>
      </c>
      <c r="AB7" s="67"/>
      <c r="AC7" s="67"/>
      <c r="AD7" s="67"/>
      <c r="AE7" s="68"/>
      <c r="AF7" s="307">
        <v>5400000</v>
      </c>
      <c r="AG7" s="308"/>
      <c r="AH7" s="308"/>
      <c r="AI7" s="308"/>
      <c r="AJ7" s="309"/>
      <c r="AK7" s="64" t="s">
        <v>6</v>
      </c>
      <c r="AL7" s="64"/>
      <c r="AM7" s="6"/>
      <c r="AN7" s="6"/>
      <c r="AO7" s="6"/>
      <c r="AP7" s="6"/>
      <c r="AQ7" s="6"/>
      <c r="AR7" s="6"/>
      <c r="AS7" s="6"/>
      <c r="AT7" s="6"/>
    </row>
    <row r="8" spans="3:50" ht="21" customHeight="1">
      <c r="C8" s="184" t="s">
        <v>37</v>
      </c>
      <c r="D8" s="184"/>
      <c r="E8" s="189"/>
      <c r="F8" s="189"/>
      <c r="G8" s="189"/>
      <c r="H8" s="189"/>
      <c r="I8" s="189"/>
      <c r="J8" s="190"/>
      <c r="K8" s="86" t="str">
        <f>IFERROR(VLOOKUP(#REF!,AV1:AX6,3,FALSE),"")</f>
        <v/>
      </c>
      <c r="L8" s="177" t="s">
        <v>36</v>
      </c>
      <c r="M8" s="178"/>
      <c r="N8" s="178"/>
      <c r="O8" s="179"/>
      <c r="P8" s="186" t="str">
        <f>IFERROR(VLOOKUP(【記載例】!#REF!,QK_!B2:E295,4,FALSE),"")</f>
        <v/>
      </c>
      <c r="Q8" s="187"/>
      <c r="R8" s="187"/>
      <c r="S8" s="187"/>
      <c r="T8" s="187"/>
      <c r="U8" s="187"/>
      <c r="V8" s="187"/>
      <c r="W8" s="187"/>
      <c r="X8" s="187"/>
      <c r="Y8" s="188"/>
      <c r="Z8" s="13"/>
      <c r="AA8" s="66" t="s">
        <v>41</v>
      </c>
      <c r="AB8" s="67"/>
      <c r="AC8" s="67"/>
      <c r="AD8" s="67"/>
      <c r="AE8" s="68"/>
      <c r="AF8" s="310">
        <f>AF6-AF7</f>
        <v>4600000</v>
      </c>
      <c r="AG8" s="311"/>
      <c r="AH8" s="311"/>
      <c r="AI8" s="311"/>
      <c r="AJ8" s="312"/>
      <c r="AK8" s="64" t="s">
        <v>6</v>
      </c>
      <c r="AL8" s="64"/>
      <c r="AM8" s="6"/>
      <c r="AN8" s="6"/>
      <c r="AO8" s="6"/>
      <c r="AP8" s="6"/>
      <c r="AQ8" s="6"/>
      <c r="AR8" s="6"/>
      <c r="AS8" s="6"/>
      <c r="AT8" s="6"/>
    </row>
    <row r="9" spans="3:50" ht="18.75">
      <c r="D9" s="12"/>
      <c r="J9" s="7"/>
      <c r="K9" s="13"/>
      <c r="L9" s="13"/>
      <c r="M9" s="13"/>
      <c r="N9" s="13"/>
      <c r="O9" s="13"/>
      <c r="P9" s="13"/>
      <c r="Q9" s="13"/>
      <c r="R9" s="13"/>
      <c r="S9" s="13"/>
      <c r="T9" s="13"/>
      <c r="U9" s="13"/>
      <c r="V9" s="13"/>
      <c r="W9" s="13"/>
      <c r="X9" s="13"/>
      <c r="Y9" s="13"/>
      <c r="Z9" s="13"/>
      <c r="AA9" s="13"/>
      <c r="AB9" s="13"/>
      <c r="AC9" s="13"/>
      <c r="AD9" s="13"/>
      <c r="AE9" s="13"/>
      <c r="AF9" s="13"/>
      <c r="AG9" s="13"/>
      <c r="AH9" s="13"/>
      <c r="AI9" s="6"/>
      <c r="AJ9" s="6"/>
      <c r="AK9" s="64"/>
      <c r="AL9" s="64"/>
      <c r="AM9" s="6"/>
      <c r="AN9" s="6"/>
      <c r="AO9" s="6"/>
      <c r="AP9" s="6"/>
      <c r="AQ9" s="6"/>
      <c r="AR9" s="6"/>
      <c r="AS9" s="6"/>
      <c r="AT9" s="6"/>
    </row>
    <row r="10" spans="3:50" ht="18.75">
      <c r="D10" s="12"/>
      <c r="J10" s="7"/>
      <c r="K10" s="13"/>
      <c r="L10" s="13"/>
      <c r="M10" s="13"/>
      <c r="N10" s="13"/>
      <c r="O10" s="13"/>
      <c r="P10" s="13"/>
      <c r="Q10" s="13"/>
      <c r="R10" s="13"/>
      <c r="S10" s="13"/>
      <c r="T10" s="13"/>
      <c r="U10" s="13"/>
      <c r="V10" s="13"/>
      <c r="W10" s="13"/>
      <c r="X10" s="13"/>
      <c r="Y10" s="13"/>
      <c r="Z10" s="13"/>
      <c r="AA10" s="13"/>
      <c r="AB10" s="13"/>
      <c r="AC10" s="13"/>
      <c r="AD10" s="13"/>
      <c r="AE10" s="13"/>
      <c r="AF10" s="13"/>
      <c r="AG10" s="13"/>
      <c r="AH10" s="13"/>
      <c r="AI10" s="6"/>
      <c r="AJ10" s="6"/>
      <c r="AK10" s="64"/>
      <c r="AL10" s="64"/>
      <c r="AM10" s="6"/>
      <c r="AN10" s="6"/>
      <c r="AO10" s="6"/>
      <c r="AP10" s="6"/>
      <c r="AQ10" s="6"/>
      <c r="AR10" s="6"/>
      <c r="AS10" s="6"/>
      <c r="AT10" s="6"/>
    </row>
    <row r="11" spans="3:50" ht="21" customHeight="1">
      <c r="C11" s="59" t="s">
        <v>32</v>
      </c>
      <c r="I11" s="7"/>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6"/>
      <c r="AI11" s="6"/>
      <c r="AJ11" s="64"/>
      <c r="AK11" s="64"/>
      <c r="AL11" s="6"/>
      <c r="AM11" s="6"/>
      <c r="AN11" s="6"/>
      <c r="AO11" s="6"/>
      <c r="AP11" s="6"/>
      <c r="AQ11" s="6"/>
      <c r="AR11" s="6"/>
      <c r="AS11" s="6"/>
      <c r="AT11" s="6"/>
    </row>
    <row r="12" spans="3:50" ht="21" customHeight="1">
      <c r="C12" s="59" t="s">
        <v>1631</v>
      </c>
      <c r="I12" s="7"/>
      <c r="J12" s="13"/>
      <c r="K12" s="13"/>
      <c r="L12" s="13"/>
      <c r="M12" s="13"/>
      <c r="N12" s="13"/>
      <c r="O12" s="13"/>
      <c r="P12" s="13"/>
      <c r="Q12" s="13" t="s">
        <v>35</v>
      </c>
      <c r="R12" s="284" t="s">
        <v>1235</v>
      </c>
      <c r="S12" s="285"/>
      <c r="T12" s="286"/>
      <c r="U12" s="13"/>
      <c r="V12" s="13"/>
      <c r="W12" s="13"/>
      <c r="X12" s="13"/>
      <c r="Y12" s="13"/>
      <c r="Z12" s="13"/>
      <c r="AA12" s="13"/>
      <c r="AB12" s="13"/>
      <c r="AC12" s="13"/>
      <c r="AD12" s="13"/>
      <c r="AE12" s="13"/>
      <c r="AF12" s="13"/>
      <c r="AG12" s="13"/>
      <c r="AH12" s="6"/>
      <c r="AI12" s="6"/>
      <c r="AJ12" s="64"/>
      <c r="AK12" s="64"/>
      <c r="AL12" s="6"/>
      <c r="AM12" s="6"/>
      <c r="AN12" s="6"/>
      <c r="AO12" s="6"/>
      <c r="AP12" s="6"/>
      <c r="AQ12" s="6"/>
      <c r="AR12" s="6"/>
      <c r="AS12" s="6"/>
      <c r="AT12" s="6"/>
    </row>
    <row r="13" spans="3:50" ht="21" customHeight="1">
      <c r="C13" s="59" t="s">
        <v>1254</v>
      </c>
      <c r="I13" s="7"/>
      <c r="J13" s="13"/>
      <c r="K13" s="13"/>
      <c r="L13" s="13"/>
      <c r="M13" s="13"/>
      <c r="N13" s="13"/>
      <c r="O13" s="13"/>
      <c r="P13" s="13"/>
      <c r="Q13" s="13"/>
      <c r="R13" s="13"/>
      <c r="S13" s="13" t="s">
        <v>35</v>
      </c>
      <c r="T13" s="303">
        <v>3000000</v>
      </c>
      <c r="U13" s="304"/>
      <c r="V13" s="304"/>
      <c r="W13" s="305"/>
      <c r="X13" s="63" t="s">
        <v>6</v>
      </c>
      <c r="Y13" s="62"/>
      <c r="Z13" s="61" t="s">
        <v>34</v>
      </c>
      <c r="AA13" s="13"/>
      <c r="AB13" s="13"/>
      <c r="AC13" s="13"/>
      <c r="AD13" s="13"/>
      <c r="AE13" s="13"/>
      <c r="AF13" s="13"/>
      <c r="AG13" s="13"/>
      <c r="AH13" s="6"/>
      <c r="AI13" s="306">
        <f>IFERROR(T13/AF6,"")</f>
        <v>0.3</v>
      </c>
      <c r="AJ13" s="306"/>
      <c r="AK13" s="306"/>
      <c r="AL13" s="306"/>
      <c r="AM13" s="6" t="s">
        <v>33</v>
      </c>
      <c r="AN13" s="6"/>
      <c r="AO13" s="6"/>
      <c r="AP13" s="6"/>
      <c r="AQ13" s="6"/>
      <c r="AR13" s="6"/>
      <c r="AS13" s="6"/>
      <c r="AT13" s="6"/>
    </row>
    <row r="14" spans="3:50" ht="18.75">
      <c r="D14" s="59"/>
      <c r="J14" s="7"/>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6"/>
      <c r="AJ14" s="6"/>
      <c r="AK14" s="6"/>
      <c r="AL14" s="6"/>
      <c r="AM14" s="6"/>
      <c r="AN14" s="6"/>
      <c r="AO14" s="6"/>
      <c r="AP14" s="6"/>
      <c r="AQ14" s="6"/>
      <c r="AR14" s="6"/>
      <c r="AS14" s="6"/>
      <c r="AT14" s="6"/>
    </row>
    <row r="15" spans="3:50" ht="21" customHeight="1">
      <c r="C15" s="59" t="s">
        <v>1236</v>
      </c>
      <c r="I15" s="7"/>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6"/>
      <c r="AI15" s="6"/>
      <c r="AJ15" s="6"/>
      <c r="AK15" s="6"/>
      <c r="AL15" s="6"/>
      <c r="AM15" s="6"/>
      <c r="AN15" s="1"/>
      <c r="AO15" s="6"/>
      <c r="AP15" s="6"/>
      <c r="AQ15" s="6"/>
      <c r="AR15" s="6"/>
      <c r="AS15" s="6"/>
      <c r="AT15" s="6"/>
    </row>
    <row r="16" spans="3:50" ht="21" customHeight="1">
      <c r="C16" s="293" t="s">
        <v>1632</v>
      </c>
      <c r="D16" s="293"/>
      <c r="E16" s="293"/>
      <c r="F16" s="293"/>
      <c r="G16" s="293"/>
      <c r="H16" s="293"/>
      <c r="I16" s="293"/>
      <c r="J16" s="293"/>
      <c r="K16" s="293"/>
      <c r="L16" s="293"/>
      <c r="M16" s="293"/>
      <c r="N16" s="293"/>
      <c r="O16" s="293"/>
      <c r="P16" s="293"/>
      <c r="Q16" s="293"/>
      <c r="R16" s="293"/>
      <c r="S16" s="293"/>
      <c r="T16" s="293"/>
      <c r="U16" s="293"/>
      <c r="V16" s="293"/>
      <c r="W16" s="13" t="s">
        <v>35</v>
      </c>
      <c r="X16" s="284" t="s">
        <v>1235</v>
      </c>
      <c r="Y16" s="285"/>
      <c r="Z16" s="286"/>
      <c r="AA16" s="13"/>
      <c r="AB16" s="13"/>
      <c r="AC16" s="13"/>
      <c r="AD16" s="13"/>
      <c r="AE16" s="13"/>
      <c r="AF16" s="13"/>
      <c r="AG16" s="13"/>
      <c r="AH16" s="6"/>
      <c r="AI16" s="6"/>
      <c r="AJ16" s="6"/>
      <c r="AK16" s="6"/>
      <c r="AL16" s="6"/>
      <c r="AM16" s="6"/>
      <c r="AN16" s="1"/>
      <c r="AO16" s="6"/>
      <c r="AP16" s="6"/>
      <c r="AQ16" s="6"/>
      <c r="AR16" s="6"/>
      <c r="AS16" s="6"/>
      <c r="AT16" s="6"/>
    </row>
    <row r="17" spans="1:50" ht="21" customHeight="1">
      <c r="C17" s="59" t="s">
        <v>1255</v>
      </c>
      <c r="I17" s="7"/>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6"/>
      <c r="AI17" s="6"/>
      <c r="AJ17" s="6"/>
      <c r="AK17" s="6"/>
      <c r="AL17" s="6"/>
      <c r="AM17" s="6"/>
      <c r="AN17" s="1"/>
      <c r="AO17" s="6"/>
      <c r="AP17" s="6"/>
      <c r="AQ17" s="6"/>
      <c r="AR17" s="6"/>
      <c r="AS17" s="6"/>
      <c r="AT17" s="6"/>
    </row>
    <row r="18" spans="1:50" ht="21" customHeight="1">
      <c r="C18" s="59" t="s">
        <v>1638</v>
      </c>
      <c r="H18" s="287">
        <v>10</v>
      </c>
      <c r="I18" s="288"/>
      <c r="J18" s="289"/>
      <c r="K18" s="13" t="s">
        <v>31</v>
      </c>
      <c r="L18" s="13"/>
      <c r="M18" s="59" t="s">
        <v>1634</v>
      </c>
      <c r="N18" s="59"/>
      <c r="O18" s="13"/>
      <c r="P18" s="13"/>
      <c r="Q18" s="13"/>
      <c r="R18" s="13"/>
      <c r="S18" s="13"/>
      <c r="T18" s="13"/>
      <c r="U18" s="13"/>
      <c r="V18" s="13"/>
      <c r="W18" s="13"/>
      <c r="X18" s="13"/>
      <c r="Y18" s="13"/>
      <c r="Z18" s="13"/>
      <c r="AA18" s="13"/>
      <c r="AB18" s="13"/>
      <c r="AC18" s="13"/>
      <c r="AD18" s="13"/>
      <c r="AE18" s="13"/>
      <c r="AF18" s="13"/>
      <c r="AG18" s="13"/>
      <c r="AH18" s="6"/>
      <c r="AI18" s="6"/>
      <c r="AJ18" s="85"/>
      <c r="AK18" s="73"/>
      <c r="AL18" s="290">
        <v>2</v>
      </c>
      <c r="AM18" s="291"/>
      <c r="AN18" s="60" t="s">
        <v>56</v>
      </c>
      <c r="AO18" s="60"/>
      <c r="AP18" s="6"/>
      <c r="AQ18" s="6"/>
      <c r="AR18" s="292">
        <f>IFERROR(AL18/H18,"")</f>
        <v>0.2</v>
      </c>
      <c r="AS18" s="292"/>
      <c r="AT18" s="6" t="s">
        <v>33</v>
      </c>
    </row>
    <row r="19" spans="1:50" ht="21" customHeight="1">
      <c r="C19" s="59" t="s">
        <v>1439</v>
      </c>
      <c r="H19" s="80"/>
      <c r="I19" s="80"/>
      <c r="J19" s="73"/>
      <c r="K19" s="73"/>
      <c r="L19" s="73"/>
      <c r="M19" s="89"/>
      <c r="N19" s="73"/>
      <c r="O19" s="73"/>
      <c r="P19" s="197" t="s">
        <v>1492</v>
      </c>
      <c r="Q19" s="197"/>
      <c r="R19" s="197"/>
      <c r="S19" s="197"/>
      <c r="T19" s="197"/>
      <c r="U19" s="197"/>
      <c r="V19" s="197"/>
      <c r="W19" s="197"/>
      <c r="X19" s="197"/>
      <c r="Y19" s="194" t="s">
        <v>1493</v>
      </c>
      <c r="Z19" s="196"/>
      <c r="AA19" s="195"/>
      <c r="AB19" s="194" t="s">
        <v>1486</v>
      </c>
      <c r="AC19" s="196"/>
      <c r="AD19" s="196"/>
      <c r="AE19" s="196"/>
      <c r="AF19" s="196"/>
      <c r="AG19" s="196"/>
      <c r="AH19" s="196"/>
      <c r="AI19" s="196"/>
      <c r="AJ19" s="196"/>
      <c r="AK19" s="196"/>
      <c r="AL19" s="196"/>
      <c r="AM19" s="196"/>
      <c r="AN19" s="196"/>
      <c r="AO19" s="196"/>
      <c r="AP19" s="196"/>
      <c r="AQ19" s="196"/>
      <c r="AR19" s="196"/>
      <c r="AS19" s="195"/>
      <c r="AT19" s="6"/>
    </row>
    <row r="20" spans="1:50" ht="21" customHeight="1">
      <c r="C20" s="59"/>
      <c r="H20" s="130"/>
      <c r="I20" s="130"/>
      <c r="J20" s="73"/>
      <c r="K20" s="73"/>
      <c r="L20" s="73"/>
      <c r="M20" s="89"/>
      <c r="N20" s="73"/>
      <c r="O20" s="73"/>
      <c r="P20" s="266" t="s">
        <v>1489</v>
      </c>
      <c r="Q20" s="266"/>
      <c r="R20" s="266"/>
      <c r="S20" s="266"/>
      <c r="T20" s="266"/>
      <c r="U20" s="266"/>
      <c r="V20" s="266"/>
      <c r="W20" s="266"/>
      <c r="X20" s="266"/>
      <c r="Y20" s="267">
        <v>1</v>
      </c>
      <c r="Z20" s="268"/>
      <c r="AA20" s="137" t="s">
        <v>31</v>
      </c>
      <c r="AB20" s="269" t="s">
        <v>1488</v>
      </c>
      <c r="AC20" s="270"/>
      <c r="AD20" s="270"/>
      <c r="AE20" s="270"/>
      <c r="AF20" s="270"/>
      <c r="AG20" s="270"/>
      <c r="AH20" s="270"/>
      <c r="AI20" s="270"/>
      <c r="AJ20" s="270"/>
      <c r="AK20" s="270"/>
      <c r="AL20" s="270"/>
      <c r="AM20" s="270"/>
      <c r="AN20" s="270"/>
      <c r="AO20" s="270"/>
      <c r="AP20" s="270"/>
      <c r="AQ20" s="270"/>
      <c r="AR20" s="270"/>
      <c r="AS20" s="271"/>
      <c r="AT20" s="6"/>
    </row>
    <row r="21" spans="1:50" ht="21" customHeight="1">
      <c r="C21" s="59"/>
      <c r="H21" s="130"/>
      <c r="I21" s="130"/>
      <c r="J21" s="73"/>
      <c r="K21" s="73"/>
      <c r="L21" s="73"/>
      <c r="M21" s="89"/>
      <c r="N21" s="73"/>
      <c r="O21" s="73"/>
      <c r="P21" s="266" t="s">
        <v>1490</v>
      </c>
      <c r="Q21" s="266"/>
      <c r="R21" s="266"/>
      <c r="S21" s="266"/>
      <c r="T21" s="266"/>
      <c r="U21" s="266"/>
      <c r="V21" s="266"/>
      <c r="W21" s="266"/>
      <c r="X21" s="266"/>
      <c r="Y21" s="267"/>
      <c r="Z21" s="268"/>
      <c r="AA21" s="137" t="s">
        <v>31</v>
      </c>
      <c r="AB21" s="269"/>
      <c r="AC21" s="270"/>
      <c r="AD21" s="270"/>
      <c r="AE21" s="270"/>
      <c r="AF21" s="270"/>
      <c r="AG21" s="270"/>
      <c r="AH21" s="270"/>
      <c r="AI21" s="270"/>
      <c r="AJ21" s="270"/>
      <c r="AK21" s="270"/>
      <c r="AL21" s="270"/>
      <c r="AM21" s="270"/>
      <c r="AN21" s="270"/>
      <c r="AO21" s="270"/>
      <c r="AP21" s="270"/>
      <c r="AQ21" s="270"/>
      <c r="AR21" s="270"/>
      <c r="AS21" s="271"/>
      <c r="AT21" s="6"/>
    </row>
    <row r="22" spans="1:50" ht="21" customHeight="1">
      <c r="C22" s="59"/>
      <c r="H22" s="130"/>
      <c r="I22" s="130"/>
      <c r="J22" s="73"/>
      <c r="K22" s="73"/>
      <c r="L22" s="73"/>
      <c r="M22" s="89"/>
      <c r="N22" s="73"/>
      <c r="O22" s="73"/>
      <c r="P22" s="266" t="s">
        <v>1491</v>
      </c>
      <c r="Q22" s="266"/>
      <c r="R22" s="266"/>
      <c r="S22" s="266"/>
      <c r="T22" s="266"/>
      <c r="U22" s="266"/>
      <c r="V22" s="266"/>
      <c r="W22" s="266"/>
      <c r="X22" s="266"/>
      <c r="Y22" s="267">
        <v>1</v>
      </c>
      <c r="Z22" s="268"/>
      <c r="AA22" s="136" t="s">
        <v>31</v>
      </c>
      <c r="AB22" s="269" t="s">
        <v>1487</v>
      </c>
      <c r="AC22" s="270"/>
      <c r="AD22" s="270"/>
      <c r="AE22" s="270"/>
      <c r="AF22" s="270"/>
      <c r="AG22" s="270"/>
      <c r="AH22" s="270"/>
      <c r="AI22" s="270"/>
      <c r="AJ22" s="270"/>
      <c r="AK22" s="270"/>
      <c r="AL22" s="270"/>
      <c r="AM22" s="270"/>
      <c r="AN22" s="270"/>
      <c r="AO22" s="270"/>
      <c r="AP22" s="270"/>
      <c r="AQ22" s="270"/>
      <c r="AR22" s="270"/>
      <c r="AS22" s="271"/>
      <c r="AT22" s="6"/>
    </row>
    <row r="23" spans="1:50" s="122" customFormat="1" ht="21" customHeight="1">
      <c r="A23" s="121"/>
      <c r="B23" s="121"/>
      <c r="C23" s="59" t="s">
        <v>1442</v>
      </c>
      <c r="D23" s="121"/>
      <c r="E23" s="121"/>
      <c r="F23" s="121"/>
      <c r="G23" s="121"/>
      <c r="H23" s="80"/>
      <c r="I23" s="80"/>
      <c r="J23" s="73"/>
      <c r="K23" s="73"/>
      <c r="L23" s="73"/>
      <c r="M23" s="89"/>
      <c r="N23" s="89"/>
      <c r="O23" s="89"/>
      <c r="P23" s="89"/>
      <c r="Q23" s="89"/>
      <c r="R23" s="89"/>
      <c r="S23" s="89"/>
      <c r="T23" s="89"/>
      <c r="U23" s="89"/>
      <c r="V23" s="89"/>
      <c r="W23" s="89"/>
      <c r="X23" s="89"/>
      <c r="Y23" s="89"/>
      <c r="Z23" s="89"/>
      <c r="AA23" s="89"/>
      <c r="AB23" s="89"/>
      <c r="AC23" s="89"/>
      <c r="AD23" s="89"/>
      <c r="AE23" s="89"/>
      <c r="AF23" s="89"/>
      <c r="AG23" s="89"/>
      <c r="AH23" s="89"/>
      <c r="AI23" s="89"/>
      <c r="AJ23" s="89"/>
      <c r="AK23" s="89"/>
      <c r="AL23" s="89"/>
      <c r="AM23" s="89"/>
      <c r="AN23" s="89"/>
      <c r="AO23" s="89"/>
      <c r="AP23" s="84"/>
      <c r="AQ23" s="6"/>
      <c r="AR23" s="129"/>
      <c r="AS23" s="79"/>
      <c r="AT23" s="6"/>
      <c r="AU23" s="121"/>
      <c r="AV23" s="121"/>
      <c r="AW23" s="121"/>
      <c r="AX23" s="121"/>
    </row>
    <row r="24" spans="1:50" s="122" customFormat="1" ht="21" customHeight="1">
      <c r="A24" s="121"/>
      <c r="B24" s="121"/>
      <c r="C24" s="59"/>
      <c r="D24" s="120" t="s">
        <v>1235</v>
      </c>
      <c r="E24" s="19" t="s">
        <v>1932</v>
      </c>
      <c r="F24" s="19"/>
      <c r="G24" s="19"/>
      <c r="H24" s="90"/>
      <c r="I24" s="90"/>
      <c r="J24" s="60"/>
      <c r="K24" s="60"/>
      <c r="L24" s="60"/>
      <c r="M24" s="117"/>
      <c r="N24" s="117"/>
      <c r="O24" s="117"/>
      <c r="P24" s="120" t="s">
        <v>1235</v>
      </c>
      <c r="Q24" s="19" t="s">
        <v>1447</v>
      </c>
      <c r="R24" s="117"/>
      <c r="S24" s="117"/>
      <c r="T24" s="117"/>
      <c r="U24" s="117"/>
      <c r="V24" s="117"/>
      <c r="W24" s="117"/>
      <c r="X24" s="117"/>
      <c r="Y24" s="117"/>
      <c r="Z24" s="117"/>
      <c r="AA24" s="117"/>
      <c r="AB24" s="117"/>
      <c r="AC24" s="120"/>
      <c r="AD24" s="19" t="s">
        <v>1450</v>
      </c>
      <c r="AE24" s="117"/>
      <c r="AF24" s="117"/>
      <c r="AG24" s="117"/>
      <c r="AH24" s="117"/>
      <c r="AI24" s="117"/>
      <c r="AJ24" s="117"/>
      <c r="AK24" s="117"/>
      <c r="AL24" s="117"/>
      <c r="AM24" s="117"/>
      <c r="AN24" s="117"/>
      <c r="AO24" s="117"/>
      <c r="AP24" s="118"/>
      <c r="AQ24" s="12"/>
      <c r="AR24" s="119"/>
      <c r="AS24" s="119"/>
      <c r="AT24" s="12"/>
      <c r="AU24" s="121"/>
      <c r="AV24" s="121"/>
      <c r="AW24" s="121"/>
      <c r="AX24" s="121"/>
    </row>
    <row r="25" spans="1:50" s="122" customFormat="1" ht="21" customHeight="1">
      <c r="A25" s="121"/>
      <c r="B25" s="121"/>
      <c r="C25" s="59"/>
      <c r="D25" s="120"/>
      <c r="E25" s="19" t="s">
        <v>1933</v>
      </c>
      <c r="F25" s="19"/>
      <c r="G25" s="19"/>
      <c r="H25" s="90"/>
      <c r="I25" s="90"/>
      <c r="J25" s="60"/>
      <c r="K25" s="60"/>
      <c r="L25" s="60"/>
      <c r="M25" s="117"/>
      <c r="N25" s="117"/>
      <c r="O25" s="117"/>
      <c r="P25" s="120"/>
      <c r="Q25" s="19" t="s">
        <v>1448</v>
      </c>
      <c r="R25" s="117"/>
      <c r="S25" s="117"/>
      <c r="T25" s="117"/>
      <c r="U25" s="117"/>
      <c r="V25" s="117"/>
      <c r="W25" s="117"/>
      <c r="X25" s="117"/>
      <c r="Y25" s="117"/>
      <c r="Z25" s="117"/>
      <c r="AA25" s="117"/>
      <c r="AB25" s="117"/>
      <c r="AC25" s="120"/>
      <c r="AD25" s="19" t="s">
        <v>1451</v>
      </c>
      <c r="AE25" s="117"/>
      <c r="AF25" s="117"/>
      <c r="AG25" s="117"/>
      <c r="AH25" s="272"/>
      <c r="AI25" s="272"/>
      <c r="AJ25" s="272"/>
      <c r="AK25" s="272"/>
      <c r="AL25" s="272"/>
      <c r="AM25" s="272"/>
      <c r="AN25" s="272"/>
      <c r="AO25" s="272"/>
      <c r="AP25" s="272"/>
      <c r="AQ25" s="272"/>
      <c r="AR25" s="272"/>
      <c r="AS25" s="272"/>
      <c r="AT25" s="12"/>
      <c r="AU25" s="121"/>
      <c r="AV25" s="121"/>
      <c r="AW25" s="121"/>
      <c r="AX25" s="121"/>
    </row>
    <row r="26" spans="1:50" s="122" customFormat="1" ht="21" customHeight="1">
      <c r="A26" s="121"/>
      <c r="B26" s="121"/>
      <c r="C26" s="59"/>
      <c r="D26" s="120"/>
      <c r="E26" s="19" t="s">
        <v>1934</v>
      </c>
      <c r="F26" s="19"/>
      <c r="G26" s="19"/>
      <c r="H26" s="90"/>
      <c r="I26" s="90"/>
      <c r="J26" s="60"/>
      <c r="K26" s="60"/>
      <c r="L26" s="60"/>
      <c r="M26" s="117"/>
      <c r="N26" s="117"/>
      <c r="O26" s="117"/>
      <c r="P26" s="120"/>
      <c r="Q26" s="19" t="s">
        <v>1449</v>
      </c>
      <c r="R26" s="117"/>
      <c r="S26" s="117"/>
      <c r="T26" s="117"/>
      <c r="U26" s="117"/>
      <c r="V26" s="117"/>
      <c r="W26" s="117"/>
      <c r="X26" s="117"/>
      <c r="Y26" s="117"/>
      <c r="Z26" s="117"/>
      <c r="AA26" s="117"/>
      <c r="AB26" s="117"/>
      <c r="AC26" s="60"/>
      <c r="AD26" s="60"/>
      <c r="AE26" s="117"/>
      <c r="AF26" s="117"/>
      <c r="AG26" s="117"/>
      <c r="AH26" s="272"/>
      <c r="AI26" s="272"/>
      <c r="AJ26" s="272"/>
      <c r="AK26" s="272"/>
      <c r="AL26" s="272"/>
      <c r="AM26" s="272"/>
      <c r="AN26" s="272"/>
      <c r="AO26" s="272"/>
      <c r="AP26" s="272"/>
      <c r="AQ26" s="272"/>
      <c r="AR26" s="272"/>
      <c r="AS26" s="272"/>
      <c r="AT26" s="12"/>
      <c r="AU26" s="121"/>
      <c r="AV26" s="121"/>
      <c r="AW26" s="121"/>
      <c r="AX26" s="121"/>
    </row>
    <row r="27" spans="1:50" s="122" customFormat="1" ht="21" customHeight="1">
      <c r="A27" s="121"/>
      <c r="B27" s="121"/>
      <c r="C27" s="59" t="s">
        <v>1452</v>
      </c>
      <c r="D27" s="121"/>
      <c r="E27" s="121"/>
      <c r="F27" s="121"/>
      <c r="G27" s="121"/>
      <c r="H27" s="121"/>
      <c r="I27" s="12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6"/>
      <c r="AI27" s="6"/>
      <c r="AJ27" s="6"/>
      <c r="AK27" s="6"/>
      <c r="AL27" s="6"/>
      <c r="AM27" s="6"/>
      <c r="AO27" s="6"/>
      <c r="AP27" s="6"/>
      <c r="AQ27" s="6"/>
      <c r="AR27" s="6"/>
      <c r="AS27" s="6"/>
      <c r="AT27" s="6"/>
      <c r="AU27" s="121"/>
      <c r="AV27" s="121"/>
      <c r="AW27" s="121"/>
      <c r="AX27" s="121"/>
    </row>
    <row r="28" spans="1:50" s="122" customFormat="1" ht="21" customHeight="1">
      <c r="A28" s="121"/>
      <c r="B28" s="121"/>
      <c r="C28" s="59"/>
      <c r="D28" s="120"/>
      <c r="E28" s="19" t="s">
        <v>1935</v>
      </c>
      <c r="F28" s="19"/>
      <c r="G28" s="19"/>
      <c r="H28" s="90"/>
      <c r="I28" s="90"/>
      <c r="J28" s="60"/>
      <c r="K28" s="60"/>
      <c r="L28" s="60"/>
      <c r="M28" s="117"/>
      <c r="N28" s="117"/>
      <c r="O28" s="117"/>
      <c r="P28" s="120"/>
      <c r="Q28" s="19" t="s">
        <v>1443</v>
      </c>
      <c r="R28" s="117"/>
      <c r="S28" s="117"/>
      <c r="T28" s="117"/>
      <c r="U28" s="117"/>
      <c r="V28" s="117"/>
      <c r="W28" s="117"/>
      <c r="X28" s="117"/>
      <c r="Y28" s="117"/>
      <c r="Z28" s="117"/>
      <c r="AA28" s="117"/>
      <c r="AB28" s="117"/>
      <c r="AC28" s="120"/>
      <c r="AD28" s="19" t="s">
        <v>1445</v>
      </c>
      <c r="AE28" s="117"/>
      <c r="AF28" s="117"/>
      <c r="AG28" s="117"/>
      <c r="AH28" s="117"/>
      <c r="AI28" s="117"/>
      <c r="AJ28" s="117"/>
      <c r="AK28" s="117"/>
      <c r="AL28" s="117"/>
      <c r="AM28" s="117"/>
      <c r="AN28" s="117"/>
      <c r="AO28" s="117"/>
      <c r="AP28" s="118"/>
      <c r="AQ28" s="12"/>
      <c r="AR28" s="119"/>
      <c r="AS28" s="119"/>
      <c r="AT28" s="12"/>
      <c r="AU28" s="121"/>
      <c r="AV28" s="121"/>
      <c r="AW28" s="121"/>
      <c r="AX28" s="121"/>
    </row>
    <row r="29" spans="1:50" s="122" customFormat="1" ht="21" customHeight="1">
      <c r="A29" s="121"/>
      <c r="B29" s="121"/>
      <c r="C29" s="59"/>
      <c r="D29" s="120"/>
      <c r="E29" s="19" t="s">
        <v>1936</v>
      </c>
      <c r="F29" s="19"/>
      <c r="G29" s="19"/>
      <c r="H29" s="90"/>
      <c r="I29" s="90"/>
      <c r="J29" s="60"/>
      <c r="K29" s="60"/>
      <c r="L29" s="60"/>
      <c r="M29" s="117"/>
      <c r="N29" s="117"/>
      <c r="O29" s="117"/>
      <c r="P29" s="120"/>
      <c r="Q29" s="19" t="s">
        <v>1444</v>
      </c>
      <c r="R29" s="117"/>
      <c r="S29" s="117"/>
      <c r="T29" s="117"/>
      <c r="U29" s="117"/>
      <c r="V29" s="117"/>
      <c r="W29" s="117"/>
      <c r="X29" s="117"/>
      <c r="Y29" s="117"/>
      <c r="Z29" s="117"/>
      <c r="AA29" s="117"/>
      <c r="AB29" s="117"/>
      <c r="AC29" s="120"/>
      <c r="AD29" s="19" t="s">
        <v>1451</v>
      </c>
      <c r="AE29" s="117"/>
      <c r="AF29" s="117"/>
      <c r="AG29" s="117"/>
      <c r="AH29" s="273"/>
      <c r="AI29" s="274"/>
      <c r="AJ29" s="274"/>
      <c r="AK29" s="274"/>
      <c r="AL29" s="274"/>
      <c r="AM29" s="274"/>
      <c r="AN29" s="274"/>
      <c r="AO29" s="274"/>
      <c r="AP29" s="274"/>
      <c r="AQ29" s="274"/>
      <c r="AR29" s="274"/>
      <c r="AS29" s="275"/>
      <c r="AT29" s="12"/>
      <c r="AU29" s="121"/>
      <c r="AV29" s="121"/>
      <c r="AW29" s="121"/>
      <c r="AX29" s="121"/>
    </row>
    <row r="30" spans="1:50" s="122" customFormat="1" ht="21" customHeight="1">
      <c r="A30" s="121"/>
      <c r="B30" s="121"/>
      <c r="C30" s="59"/>
      <c r="D30" s="120"/>
      <c r="E30" s="19" t="s">
        <v>1937</v>
      </c>
      <c r="F30" s="19"/>
      <c r="G30" s="19"/>
      <c r="H30" s="90"/>
      <c r="I30" s="90"/>
      <c r="J30" s="60"/>
      <c r="K30" s="60"/>
      <c r="L30" s="60"/>
      <c r="M30" s="117"/>
      <c r="N30" s="117"/>
      <c r="O30" s="117"/>
      <c r="P30" s="120"/>
      <c r="Q30" s="19" t="s">
        <v>1483</v>
      </c>
      <c r="R30" s="117"/>
      <c r="S30" s="117"/>
      <c r="T30" s="117"/>
      <c r="U30" s="117"/>
      <c r="V30" s="117"/>
      <c r="W30" s="117"/>
      <c r="X30" s="117"/>
      <c r="Y30" s="117"/>
      <c r="Z30" s="117"/>
      <c r="AA30" s="117"/>
      <c r="AB30" s="117"/>
      <c r="AC30" s="60"/>
      <c r="AD30" s="60"/>
      <c r="AE30" s="117"/>
      <c r="AF30" s="117"/>
      <c r="AG30" s="117"/>
      <c r="AH30" s="276"/>
      <c r="AI30" s="277"/>
      <c r="AJ30" s="277"/>
      <c r="AK30" s="277"/>
      <c r="AL30" s="277"/>
      <c r="AM30" s="277"/>
      <c r="AN30" s="277"/>
      <c r="AO30" s="277"/>
      <c r="AP30" s="277"/>
      <c r="AQ30" s="277"/>
      <c r="AR30" s="277"/>
      <c r="AS30" s="278"/>
      <c r="AT30" s="90"/>
      <c r="AU30" s="125"/>
      <c r="AV30" s="125"/>
      <c r="AW30" s="121"/>
      <c r="AX30" s="121"/>
    </row>
    <row r="31" spans="1:50" s="122" customFormat="1" ht="21" customHeight="1">
      <c r="A31" s="121"/>
      <c r="B31" s="121"/>
      <c r="C31" s="121"/>
      <c r="D31" s="59"/>
      <c r="E31" s="19"/>
      <c r="F31" s="19"/>
      <c r="G31" s="19"/>
      <c r="H31" s="19"/>
      <c r="I31" s="19"/>
      <c r="J31" s="124"/>
      <c r="K31" s="63"/>
      <c r="L31" s="63"/>
      <c r="M31" s="63"/>
      <c r="N31" s="63"/>
      <c r="O31" s="63"/>
      <c r="P31" s="63"/>
      <c r="Q31" s="63"/>
      <c r="R31" s="63"/>
      <c r="S31" s="63"/>
      <c r="T31" s="63"/>
      <c r="U31" s="63"/>
      <c r="V31" s="63"/>
      <c r="W31" s="63"/>
      <c r="X31" s="63"/>
      <c r="Y31" s="63"/>
      <c r="Z31" s="63"/>
      <c r="AA31" s="63"/>
      <c r="AB31" s="63"/>
      <c r="AC31" s="63"/>
      <c r="AD31" s="63"/>
      <c r="AE31" s="63"/>
      <c r="AF31" s="63"/>
      <c r="AG31" s="63"/>
      <c r="AH31" s="63"/>
      <c r="AI31" s="12"/>
      <c r="AJ31" s="12"/>
      <c r="AK31" s="12"/>
      <c r="AL31" s="12"/>
      <c r="AM31" s="12"/>
      <c r="AN31" s="12"/>
      <c r="AO31" s="12"/>
      <c r="AP31" s="12"/>
      <c r="AQ31" s="12"/>
      <c r="AR31" s="12"/>
      <c r="AS31" s="12"/>
      <c r="AT31" s="12"/>
      <c r="AU31" s="121"/>
      <c r="AV31" s="121"/>
      <c r="AW31" s="121"/>
      <c r="AX31" s="121"/>
    </row>
    <row r="32" spans="1:50" ht="21" customHeight="1">
      <c r="C32" s="59" t="s">
        <v>1238</v>
      </c>
      <c r="J32" s="7"/>
      <c r="K32" s="13"/>
      <c r="L32" s="13"/>
      <c r="M32" s="13"/>
      <c r="N32" s="13"/>
      <c r="O32" s="13"/>
      <c r="P32" s="13"/>
      <c r="Q32" s="13"/>
      <c r="R32" s="13"/>
      <c r="S32" s="13"/>
      <c r="T32" s="13"/>
      <c r="U32" s="13"/>
      <c r="V32" s="13"/>
      <c r="W32" s="13"/>
      <c r="X32" s="13"/>
      <c r="Y32" s="13"/>
      <c r="Z32" s="13"/>
      <c r="AA32" s="13"/>
      <c r="AB32" s="13"/>
      <c r="AC32" s="13"/>
      <c r="AD32" s="13"/>
      <c r="AE32" s="19"/>
      <c r="AF32" s="13"/>
      <c r="AG32" s="13"/>
      <c r="AH32" s="13"/>
      <c r="AI32" s="6"/>
      <c r="AJ32" s="6"/>
      <c r="AK32" s="6"/>
      <c r="AL32" s="6"/>
      <c r="AM32" s="6"/>
      <c r="AN32" s="6"/>
      <c r="AO32" s="6"/>
      <c r="AP32" s="6"/>
      <c r="AQ32" s="6"/>
      <c r="AR32" s="6"/>
      <c r="AS32" s="6"/>
      <c r="AT32" s="6"/>
    </row>
    <row r="33" spans="2:46" ht="21" customHeight="1">
      <c r="C33" s="59" t="s">
        <v>1441</v>
      </c>
      <c r="J33" s="7"/>
      <c r="K33" s="13"/>
      <c r="L33" s="13"/>
      <c r="M33" s="13"/>
      <c r="N33" s="13"/>
      <c r="O33" s="13"/>
      <c r="P33" s="13"/>
      <c r="Q33" s="13"/>
      <c r="R33" s="13"/>
      <c r="S33" s="13"/>
      <c r="T33" s="13"/>
      <c r="U33" s="13"/>
      <c r="V33" s="13"/>
      <c r="W33" s="13"/>
      <c r="X33" s="13"/>
      <c r="Y33" s="13"/>
      <c r="Z33" s="13"/>
      <c r="AA33" s="13"/>
      <c r="AB33" s="13"/>
      <c r="AC33" s="13"/>
      <c r="AD33" s="13"/>
      <c r="AE33" s="13"/>
      <c r="AF33" s="13"/>
      <c r="AG33" s="13"/>
      <c r="AH33" s="13"/>
      <c r="AI33" s="6"/>
      <c r="AJ33" s="6"/>
      <c r="AK33" s="6"/>
      <c r="AL33" s="6"/>
      <c r="AM33" s="6"/>
      <c r="AN33" s="6"/>
      <c r="AO33" s="6"/>
      <c r="AP33" s="6"/>
      <c r="AQ33" s="6"/>
      <c r="AR33" s="6"/>
      <c r="AS33" s="6"/>
      <c r="AT33" s="6"/>
    </row>
    <row r="34" spans="2:46" ht="21" customHeight="1">
      <c r="C34" s="86" t="s">
        <v>1256</v>
      </c>
      <c r="D34" s="279" t="s">
        <v>1239</v>
      </c>
      <c r="E34" s="280"/>
      <c r="F34" s="280"/>
      <c r="G34" s="280"/>
      <c r="H34" s="280"/>
      <c r="I34" s="281"/>
      <c r="J34" s="282" t="s">
        <v>1240</v>
      </c>
      <c r="K34" s="282"/>
      <c r="L34" s="282"/>
      <c r="M34" s="283" t="s">
        <v>1242</v>
      </c>
      <c r="N34" s="283"/>
      <c r="O34" s="283"/>
      <c r="P34" s="283"/>
      <c r="Q34" s="283"/>
      <c r="R34" s="283"/>
      <c r="S34" s="283"/>
      <c r="T34" s="283"/>
      <c r="U34" s="283"/>
      <c r="V34" s="283"/>
      <c r="W34" s="283"/>
      <c r="X34" s="283"/>
      <c r="Y34" s="283"/>
      <c r="Z34" s="283"/>
      <c r="AA34" s="283"/>
      <c r="AB34" s="283"/>
      <c r="AC34" s="283"/>
      <c r="AD34" s="283"/>
      <c r="AE34" s="283"/>
      <c r="AF34" s="283"/>
      <c r="AG34" s="283"/>
      <c r="AH34" s="283"/>
      <c r="AI34" s="283"/>
      <c r="AJ34" s="283"/>
      <c r="AK34" s="283"/>
      <c r="AL34" s="283"/>
      <c r="AM34" s="283"/>
      <c r="AN34" s="283"/>
      <c r="AO34" s="283"/>
      <c r="AP34" s="6"/>
      <c r="AQ34" s="6"/>
      <c r="AR34" s="6"/>
      <c r="AS34" s="6"/>
      <c r="AT34" s="6"/>
    </row>
    <row r="35" spans="2:46" ht="21" customHeight="1">
      <c r="C35" s="86" t="s">
        <v>1257</v>
      </c>
      <c r="D35" s="257" t="s">
        <v>1243</v>
      </c>
      <c r="E35" s="257"/>
      <c r="F35" s="257"/>
      <c r="G35" s="257"/>
      <c r="H35" s="257"/>
      <c r="I35" s="257"/>
      <c r="J35" s="258"/>
      <c r="K35" s="259"/>
      <c r="L35" s="81" t="s">
        <v>1241</v>
      </c>
      <c r="M35" s="229"/>
      <c r="N35" s="230"/>
      <c r="O35" s="230"/>
      <c r="P35" s="230"/>
      <c r="Q35" s="230"/>
      <c r="R35" s="230"/>
      <c r="S35" s="230"/>
      <c r="T35" s="230"/>
      <c r="U35" s="230"/>
      <c r="V35" s="230"/>
      <c r="W35" s="230"/>
      <c r="X35" s="230"/>
      <c r="Y35" s="230"/>
      <c r="Z35" s="230"/>
      <c r="AA35" s="230"/>
      <c r="AB35" s="230"/>
      <c r="AC35" s="230"/>
      <c r="AD35" s="230"/>
      <c r="AE35" s="230"/>
      <c r="AF35" s="230"/>
      <c r="AG35" s="230"/>
      <c r="AH35" s="230"/>
      <c r="AI35" s="230"/>
      <c r="AJ35" s="230"/>
      <c r="AK35" s="230"/>
      <c r="AL35" s="230"/>
      <c r="AM35" s="230"/>
      <c r="AN35" s="230"/>
      <c r="AO35" s="231"/>
      <c r="AP35" s="6"/>
      <c r="AQ35" s="6"/>
      <c r="AR35" s="6"/>
      <c r="AS35" s="6"/>
      <c r="AT35" s="6"/>
    </row>
    <row r="36" spans="2:46" ht="21" customHeight="1">
      <c r="C36" s="86" t="s">
        <v>1258</v>
      </c>
      <c r="D36" s="257" t="s">
        <v>1244</v>
      </c>
      <c r="E36" s="257"/>
      <c r="F36" s="257"/>
      <c r="G36" s="257"/>
      <c r="H36" s="257"/>
      <c r="I36" s="257"/>
      <c r="J36" s="258"/>
      <c r="K36" s="259"/>
      <c r="L36" s="81" t="s">
        <v>1241</v>
      </c>
      <c r="M36" s="229"/>
      <c r="N36" s="230"/>
      <c r="O36" s="230"/>
      <c r="P36" s="230"/>
      <c r="Q36" s="230"/>
      <c r="R36" s="230"/>
      <c r="S36" s="230"/>
      <c r="T36" s="230"/>
      <c r="U36" s="230"/>
      <c r="V36" s="230"/>
      <c r="W36" s="230"/>
      <c r="X36" s="230"/>
      <c r="Y36" s="230"/>
      <c r="Z36" s="230"/>
      <c r="AA36" s="230"/>
      <c r="AB36" s="230"/>
      <c r="AC36" s="230"/>
      <c r="AD36" s="230"/>
      <c r="AE36" s="230"/>
      <c r="AF36" s="230"/>
      <c r="AG36" s="230"/>
      <c r="AH36" s="230"/>
      <c r="AI36" s="230"/>
      <c r="AJ36" s="230"/>
      <c r="AK36" s="230"/>
      <c r="AL36" s="230"/>
      <c r="AM36" s="230"/>
      <c r="AN36" s="230"/>
      <c r="AO36" s="231"/>
      <c r="AP36" s="6"/>
      <c r="AQ36" s="6"/>
      <c r="AR36" s="6"/>
      <c r="AS36" s="6"/>
      <c r="AT36" s="6"/>
    </row>
    <row r="37" spans="2:46" ht="21" customHeight="1">
      <c r="C37" s="86" t="s">
        <v>1259</v>
      </c>
      <c r="D37" s="257" t="s">
        <v>1245</v>
      </c>
      <c r="E37" s="257"/>
      <c r="F37" s="257"/>
      <c r="G37" s="257"/>
      <c r="H37" s="257"/>
      <c r="I37" s="257"/>
      <c r="J37" s="258"/>
      <c r="K37" s="259"/>
      <c r="L37" s="81" t="s">
        <v>1241</v>
      </c>
      <c r="M37" s="229"/>
      <c r="N37" s="230"/>
      <c r="O37" s="230"/>
      <c r="P37" s="230"/>
      <c r="Q37" s="230"/>
      <c r="R37" s="230"/>
      <c r="S37" s="230"/>
      <c r="T37" s="230"/>
      <c r="U37" s="230"/>
      <c r="V37" s="230"/>
      <c r="W37" s="230"/>
      <c r="X37" s="230"/>
      <c r="Y37" s="230"/>
      <c r="Z37" s="230"/>
      <c r="AA37" s="230"/>
      <c r="AB37" s="230"/>
      <c r="AC37" s="230"/>
      <c r="AD37" s="230"/>
      <c r="AE37" s="230"/>
      <c r="AF37" s="230"/>
      <c r="AG37" s="230"/>
      <c r="AH37" s="230"/>
      <c r="AI37" s="230"/>
      <c r="AJ37" s="230"/>
      <c r="AK37" s="230"/>
      <c r="AL37" s="230"/>
      <c r="AM37" s="230"/>
      <c r="AN37" s="230"/>
      <c r="AO37" s="231"/>
      <c r="AP37" s="6"/>
      <c r="AQ37" s="6"/>
      <c r="AR37" s="6"/>
      <c r="AS37" s="6"/>
      <c r="AT37" s="6"/>
    </row>
    <row r="38" spans="2:46" ht="21" customHeight="1">
      <c r="C38" s="86" t="s">
        <v>1260</v>
      </c>
      <c r="D38" s="257" t="s">
        <v>1246</v>
      </c>
      <c r="E38" s="257"/>
      <c r="F38" s="257"/>
      <c r="G38" s="257"/>
      <c r="H38" s="257"/>
      <c r="I38" s="257"/>
      <c r="J38" s="258">
        <v>30</v>
      </c>
      <c r="K38" s="259"/>
      <c r="L38" s="81" t="s">
        <v>1241</v>
      </c>
      <c r="M38" s="229" t="s">
        <v>1470</v>
      </c>
      <c r="N38" s="230"/>
      <c r="O38" s="230"/>
      <c r="P38" s="230"/>
      <c r="Q38" s="230"/>
      <c r="R38" s="230"/>
      <c r="S38" s="230"/>
      <c r="T38" s="230"/>
      <c r="U38" s="230"/>
      <c r="V38" s="230"/>
      <c r="W38" s="230"/>
      <c r="X38" s="230"/>
      <c r="Y38" s="230"/>
      <c r="Z38" s="230"/>
      <c r="AA38" s="230"/>
      <c r="AB38" s="230"/>
      <c r="AC38" s="230"/>
      <c r="AD38" s="230"/>
      <c r="AE38" s="230"/>
      <c r="AF38" s="230"/>
      <c r="AG38" s="230"/>
      <c r="AH38" s="230"/>
      <c r="AI38" s="230"/>
      <c r="AJ38" s="230"/>
      <c r="AK38" s="230"/>
      <c r="AL38" s="230"/>
      <c r="AM38" s="230"/>
      <c r="AN38" s="230"/>
      <c r="AO38" s="231"/>
      <c r="AP38" s="6"/>
      <c r="AQ38" s="6"/>
      <c r="AR38" s="6"/>
      <c r="AS38" s="6"/>
      <c r="AT38" s="6"/>
    </row>
    <row r="39" spans="2:46" ht="21" customHeight="1">
      <c r="C39" s="86" t="s">
        <v>1261</v>
      </c>
      <c r="D39" s="224" t="s">
        <v>1247</v>
      </c>
      <c r="E39" s="225"/>
      <c r="F39" s="225"/>
      <c r="G39" s="225"/>
      <c r="H39" s="225"/>
      <c r="I39" s="226"/>
      <c r="J39" s="258"/>
      <c r="K39" s="259"/>
      <c r="L39" s="81" t="s">
        <v>1241</v>
      </c>
      <c r="M39" s="229"/>
      <c r="N39" s="230"/>
      <c r="O39" s="230"/>
      <c r="P39" s="230"/>
      <c r="Q39" s="230"/>
      <c r="R39" s="230"/>
      <c r="S39" s="230"/>
      <c r="T39" s="230"/>
      <c r="U39" s="230"/>
      <c r="V39" s="230"/>
      <c r="W39" s="230"/>
      <c r="X39" s="230"/>
      <c r="Y39" s="230"/>
      <c r="Z39" s="230"/>
      <c r="AA39" s="230"/>
      <c r="AB39" s="230"/>
      <c r="AC39" s="230"/>
      <c r="AD39" s="230"/>
      <c r="AE39" s="230"/>
      <c r="AF39" s="230"/>
      <c r="AG39" s="230"/>
      <c r="AH39" s="230"/>
      <c r="AI39" s="230"/>
      <c r="AJ39" s="230"/>
      <c r="AK39" s="230"/>
      <c r="AL39" s="230"/>
      <c r="AM39" s="230"/>
      <c r="AN39" s="230"/>
      <c r="AO39" s="231"/>
      <c r="AP39" s="6"/>
      <c r="AQ39" s="6"/>
      <c r="AR39" s="6"/>
      <c r="AS39" s="6"/>
      <c r="AT39" s="6"/>
    </row>
    <row r="40" spans="2:46" ht="21" customHeight="1">
      <c r="C40" s="86" t="s">
        <v>1262</v>
      </c>
      <c r="D40" s="263" t="s">
        <v>1248</v>
      </c>
      <c r="E40" s="264"/>
      <c r="F40" s="264"/>
      <c r="G40" s="264"/>
      <c r="H40" s="264"/>
      <c r="I40" s="265"/>
      <c r="J40" s="255">
        <v>35</v>
      </c>
      <c r="K40" s="256"/>
      <c r="L40" s="82" t="s">
        <v>1241</v>
      </c>
      <c r="M40" s="229" t="s">
        <v>1468</v>
      </c>
      <c r="N40" s="230"/>
      <c r="O40" s="230"/>
      <c r="P40" s="230"/>
      <c r="Q40" s="230"/>
      <c r="R40" s="230"/>
      <c r="S40" s="230"/>
      <c r="T40" s="230"/>
      <c r="U40" s="230"/>
      <c r="V40" s="230"/>
      <c r="W40" s="230"/>
      <c r="X40" s="230"/>
      <c r="Y40" s="230"/>
      <c r="Z40" s="230"/>
      <c r="AA40" s="230"/>
      <c r="AB40" s="230"/>
      <c r="AC40" s="230"/>
      <c r="AD40" s="230"/>
      <c r="AE40" s="230"/>
      <c r="AF40" s="230"/>
      <c r="AG40" s="230"/>
      <c r="AH40" s="230"/>
      <c r="AI40" s="230"/>
      <c r="AJ40" s="230"/>
      <c r="AK40" s="230"/>
      <c r="AL40" s="230"/>
      <c r="AM40" s="230"/>
      <c r="AN40" s="230"/>
      <c r="AO40" s="231"/>
      <c r="AP40" s="6"/>
      <c r="AQ40" s="6"/>
      <c r="AR40" s="6"/>
      <c r="AS40" s="6"/>
      <c r="AT40" s="6"/>
    </row>
    <row r="41" spans="2:46" ht="21" customHeight="1">
      <c r="C41" s="86" t="s">
        <v>1263</v>
      </c>
      <c r="D41" s="224" t="s">
        <v>1249</v>
      </c>
      <c r="E41" s="225"/>
      <c r="F41" s="225"/>
      <c r="G41" s="225"/>
      <c r="H41" s="225"/>
      <c r="I41" s="226"/>
      <c r="J41" s="227"/>
      <c r="K41" s="228"/>
      <c r="L41" s="83" t="s">
        <v>1241</v>
      </c>
      <c r="M41" s="229"/>
      <c r="N41" s="230"/>
      <c r="O41" s="230"/>
      <c r="P41" s="230"/>
      <c r="Q41" s="230"/>
      <c r="R41" s="230"/>
      <c r="S41" s="230"/>
      <c r="T41" s="230"/>
      <c r="U41" s="230"/>
      <c r="V41" s="230"/>
      <c r="W41" s="230"/>
      <c r="X41" s="230"/>
      <c r="Y41" s="230"/>
      <c r="Z41" s="230"/>
      <c r="AA41" s="230"/>
      <c r="AB41" s="230"/>
      <c r="AC41" s="230"/>
      <c r="AD41" s="230"/>
      <c r="AE41" s="230"/>
      <c r="AF41" s="230"/>
      <c r="AG41" s="230"/>
      <c r="AH41" s="230"/>
      <c r="AI41" s="230"/>
      <c r="AJ41" s="230"/>
      <c r="AK41" s="230"/>
      <c r="AL41" s="230"/>
      <c r="AM41" s="230"/>
      <c r="AN41" s="230"/>
      <c r="AO41" s="231"/>
      <c r="AP41" s="6"/>
      <c r="AQ41" s="6"/>
      <c r="AR41" s="6"/>
      <c r="AS41" s="6"/>
      <c r="AT41" s="6"/>
    </row>
    <row r="42" spans="2:46" ht="21" customHeight="1">
      <c r="C42" s="86" t="s">
        <v>1264</v>
      </c>
      <c r="D42" s="224" t="s">
        <v>1250</v>
      </c>
      <c r="E42" s="225"/>
      <c r="F42" s="225"/>
      <c r="G42" s="225"/>
      <c r="H42" s="225"/>
      <c r="I42" s="226"/>
      <c r="J42" s="227"/>
      <c r="K42" s="228"/>
      <c r="L42" s="83" t="s">
        <v>1241</v>
      </c>
      <c r="M42" s="229"/>
      <c r="N42" s="230"/>
      <c r="O42" s="230"/>
      <c r="P42" s="230"/>
      <c r="Q42" s="230"/>
      <c r="R42" s="230"/>
      <c r="S42" s="230"/>
      <c r="T42" s="230"/>
      <c r="U42" s="230"/>
      <c r="V42" s="230"/>
      <c r="W42" s="230"/>
      <c r="X42" s="230"/>
      <c r="Y42" s="230"/>
      <c r="Z42" s="230"/>
      <c r="AA42" s="230"/>
      <c r="AB42" s="230"/>
      <c r="AC42" s="230"/>
      <c r="AD42" s="230"/>
      <c r="AE42" s="230"/>
      <c r="AF42" s="230"/>
      <c r="AG42" s="230"/>
      <c r="AH42" s="230"/>
      <c r="AI42" s="230"/>
      <c r="AJ42" s="230"/>
      <c r="AK42" s="230"/>
      <c r="AL42" s="230"/>
      <c r="AM42" s="230"/>
      <c r="AN42" s="230"/>
      <c r="AO42" s="231"/>
      <c r="AP42" s="6"/>
      <c r="AQ42" s="6"/>
      <c r="AR42" s="6"/>
      <c r="AS42" s="6"/>
      <c r="AT42" s="6"/>
    </row>
    <row r="43" spans="2:46" ht="21" customHeight="1">
      <c r="C43" s="86" t="s">
        <v>1265</v>
      </c>
      <c r="D43" s="224" t="s">
        <v>1251</v>
      </c>
      <c r="E43" s="225"/>
      <c r="F43" s="225"/>
      <c r="G43" s="225"/>
      <c r="H43" s="225"/>
      <c r="I43" s="226"/>
      <c r="J43" s="227"/>
      <c r="K43" s="228"/>
      <c r="L43" s="13" t="s">
        <v>1241</v>
      </c>
      <c r="M43" s="229"/>
      <c r="N43" s="230"/>
      <c r="O43" s="230"/>
      <c r="P43" s="230"/>
      <c r="Q43" s="230"/>
      <c r="R43" s="230"/>
      <c r="S43" s="230"/>
      <c r="T43" s="230"/>
      <c r="U43" s="230"/>
      <c r="V43" s="230"/>
      <c r="W43" s="230"/>
      <c r="X43" s="230"/>
      <c r="Y43" s="230"/>
      <c r="Z43" s="230"/>
      <c r="AA43" s="230"/>
      <c r="AB43" s="230"/>
      <c r="AC43" s="230"/>
      <c r="AD43" s="230"/>
      <c r="AE43" s="230"/>
      <c r="AF43" s="230"/>
      <c r="AG43" s="230"/>
      <c r="AH43" s="230"/>
      <c r="AI43" s="230"/>
      <c r="AJ43" s="230"/>
      <c r="AK43" s="230"/>
      <c r="AL43" s="230"/>
      <c r="AM43" s="230"/>
      <c r="AN43" s="230"/>
      <c r="AO43" s="231"/>
      <c r="AP43" s="6"/>
      <c r="AQ43" s="6"/>
      <c r="AR43" s="6"/>
      <c r="AS43" s="6"/>
      <c r="AT43" s="6"/>
    </row>
    <row r="44" spans="2:46" ht="21" customHeight="1">
      <c r="C44" s="86" t="s">
        <v>1266</v>
      </c>
      <c r="D44" s="224" t="s">
        <v>1252</v>
      </c>
      <c r="E44" s="225"/>
      <c r="F44" s="225"/>
      <c r="G44" s="225"/>
      <c r="H44" s="225"/>
      <c r="I44" s="226"/>
      <c r="J44" s="227">
        <v>35</v>
      </c>
      <c r="K44" s="228"/>
      <c r="L44" s="81" t="s">
        <v>1241</v>
      </c>
      <c r="M44" s="229" t="s">
        <v>1469</v>
      </c>
      <c r="N44" s="230"/>
      <c r="O44" s="230"/>
      <c r="P44" s="230"/>
      <c r="Q44" s="230"/>
      <c r="R44" s="230"/>
      <c r="S44" s="230"/>
      <c r="T44" s="230"/>
      <c r="U44" s="230"/>
      <c r="V44" s="230"/>
      <c r="W44" s="230"/>
      <c r="X44" s="230"/>
      <c r="Y44" s="230"/>
      <c r="Z44" s="230"/>
      <c r="AA44" s="230"/>
      <c r="AB44" s="230"/>
      <c r="AC44" s="230"/>
      <c r="AD44" s="230"/>
      <c r="AE44" s="230"/>
      <c r="AF44" s="230"/>
      <c r="AG44" s="230"/>
      <c r="AH44" s="230"/>
      <c r="AI44" s="230"/>
      <c r="AJ44" s="230"/>
      <c r="AK44" s="230"/>
      <c r="AL44" s="230"/>
      <c r="AM44" s="230"/>
      <c r="AN44" s="230"/>
      <c r="AO44" s="231"/>
      <c r="AP44" s="6"/>
      <c r="AQ44" s="6"/>
      <c r="AR44" s="6"/>
      <c r="AS44" s="6"/>
      <c r="AT44" s="6"/>
    </row>
    <row r="45" spans="2:46" ht="21" customHeight="1">
      <c r="C45" s="86" t="s">
        <v>1267</v>
      </c>
      <c r="D45" s="224" t="s">
        <v>1253</v>
      </c>
      <c r="E45" s="225"/>
      <c r="F45" s="225"/>
      <c r="G45" s="225"/>
      <c r="H45" s="225"/>
      <c r="I45" s="226"/>
      <c r="J45" s="255"/>
      <c r="K45" s="256"/>
      <c r="L45" s="82" t="s">
        <v>1241</v>
      </c>
      <c r="M45" s="229"/>
      <c r="N45" s="230"/>
      <c r="O45" s="230"/>
      <c r="P45" s="230"/>
      <c r="Q45" s="230"/>
      <c r="R45" s="230"/>
      <c r="S45" s="230"/>
      <c r="T45" s="230"/>
      <c r="U45" s="230"/>
      <c r="V45" s="230"/>
      <c r="W45" s="230"/>
      <c r="X45" s="230"/>
      <c r="Y45" s="230"/>
      <c r="Z45" s="230"/>
      <c r="AA45" s="230"/>
      <c r="AB45" s="230"/>
      <c r="AC45" s="230"/>
      <c r="AD45" s="230"/>
      <c r="AE45" s="230"/>
      <c r="AF45" s="230"/>
      <c r="AG45" s="230"/>
      <c r="AH45" s="230"/>
      <c r="AI45" s="230"/>
      <c r="AJ45" s="230"/>
      <c r="AK45" s="230"/>
      <c r="AL45" s="230"/>
      <c r="AM45" s="230"/>
      <c r="AN45" s="230"/>
      <c r="AO45" s="231"/>
      <c r="AP45" s="6"/>
      <c r="AQ45" s="6"/>
      <c r="AR45" s="6"/>
      <c r="AS45" s="6"/>
      <c r="AT45" s="6"/>
    </row>
    <row r="46" spans="2:46" ht="21" customHeight="1">
      <c r="C46" s="116"/>
      <c r="D46" s="124"/>
      <c r="E46" s="124"/>
      <c r="F46" s="124"/>
      <c r="G46" s="124"/>
      <c r="H46" s="124"/>
      <c r="I46" s="124"/>
      <c r="J46" s="250">
        <f>IF(SUM(J35:K45)=0,"",SUM(J35:K45))</f>
        <v>100</v>
      </c>
      <c r="K46" s="250"/>
      <c r="L46" s="85" t="str">
        <f>IF(J46="","","％")</f>
        <v>％</v>
      </c>
      <c r="M46" s="251" t="str">
        <f>IF(J46&lt;&gt;100,"収入割合の合計が100％ではありません ","")</f>
        <v/>
      </c>
      <c r="N46" s="251"/>
      <c r="O46" s="251"/>
      <c r="P46" s="251"/>
      <c r="Q46" s="251"/>
      <c r="R46" s="251"/>
      <c r="S46" s="251"/>
      <c r="T46" s="251"/>
      <c r="U46" s="251"/>
      <c r="V46" s="251"/>
      <c r="W46" s="251"/>
      <c r="X46" s="251"/>
      <c r="Y46" s="251"/>
      <c r="Z46" s="251"/>
      <c r="AA46" s="251"/>
      <c r="AB46" s="251"/>
      <c r="AC46" s="251"/>
      <c r="AD46" s="251"/>
      <c r="AE46" s="251"/>
      <c r="AF46" s="127"/>
      <c r="AG46" s="127"/>
      <c r="AH46" s="127"/>
      <c r="AI46" s="127"/>
      <c r="AJ46" s="127"/>
      <c r="AK46" s="127"/>
      <c r="AL46" s="127"/>
      <c r="AM46" s="127"/>
      <c r="AN46" s="127"/>
      <c r="AO46" s="127"/>
      <c r="AP46" s="84"/>
      <c r="AQ46" s="84"/>
      <c r="AR46" s="6"/>
      <c r="AS46" s="6"/>
      <c r="AT46" s="6"/>
    </row>
    <row r="47" spans="2:46" ht="21" customHeight="1">
      <c r="B47" s="59" t="s">
        <v>1628</v>
      </c>
      <c r="C47" s="116"/>
      <c r="D47" s="124"/>
      <c r="E47" s="124"/>
      <c r="F47" s="124"/>
      <c r="G47" s="124"/>
      <c r="H47" s="124"/>
      <c r="I47" s="124"/>
      <c r="J47" s="131"/>
      <c r="K47" s="131"/>
      <c r="L47" s="85"/>
      <c r="M47" s="132"/>
      <c r="N47" s="132"/>
      <c r="O47" s="132"/>
      <c r="P47" s="132"/>
      <c r="Q47" s="132"/>
      <c r="R47" s="132"/>
      <c r="S47" s="132"/>
      <c r="T47" s="132"/>
      <c r="U47" s="132"/>
      <c r="V47" s="132"/>
      <c r="W47" s="132"/>
      <c r="X47" s="132"/>
      <c r="Y47" s="132"/>
      <c r="Z47" s="132"/>
      <c r="AA47" s="132"/>
      <c r="AB47" s="132"/>
      <c r="AC47" s="132"/>
      <c r="AD47" s="59" t="s">
        <v>1480</v>
      </c>
      <c r="AE47" s="59"/>
      <c r="AF47" s="127"/>
      <c r="AG47" s="127"/>
      <c r="AH47" s="135" t="s">
        <v>1481</v>
      </c>
      <c r="AI47" s="127"/>
      <c r="AJ47" s="127"/>
      <c r="AK47" s="127"/>
      <c r="AL47" s="127"/>
      <c r="AM47" s="127"/>
      <c r="AN47" s="127"/>
      <c r="AO47" s="127"/>
      <c r="AP47" s="84"/>
      <c r="AQ47" s="84"/>
      <c r="AR47" s="6"/>
      <c r="AS47" s="6"/>
      <c r="AT47" s="6"/>
    </row>
    <row r="48" spans="2:46" ht="21" customHeight="1">
      <c r="B48" s="252" t="s">
        <v>1476</v>
      </c>
      <c r="C48" s="252"/>
      <c r="D48" s="252"/>
      <c r="E48" s="252"/>
      <c r="F48" s="252" t="s">
        <v>1637</v>
      </c>
      <c r="G48" s="252"/>
      <c r="H48" s="252"/>
      <c r="I48" s="252"/>
      <c r="J48" s="252"/>
      <c r="K48" s="252"/>
      <c r="L48" s="253" t="s">
        <v>1477</v>
      </c>
      <c r="M48" s="253"/>
      <c r="N48" s="253"/>
      <c r="O48" s="253"/>
      <c r="P48" s="253"/>
      <c r="Q48" s="253" t="s">
        <v>1478</v>
      </c>
      <c r="R48" s="253"/>
      <c r="S48" s="253"/>
      <c r="T48" s="253"/>
      <c r="U48" s="253"/>
      <c r="V48" s="253"/>
      <c r="W48" s="253" t="s">
        <v>1479</v>
      </c>
      <c r="X48" s="253"/>
      <c r="Y48" s="253"/>
      <c r="Z48" s="253"/>
      <c r="AA48" s="253"/>
      <c r="AB48" s="253"/>
      <c r="AC48" s="89"/>
      <c r="AD48" s="194" t="s">
        <v>1471</v>
      </c>
      <c r="AE48" s="196"/>
      <c r="AF48" s="196"/>
      <c r="AG48" s="196"/>
      <c r="AH48" s="195"/>
      <c r="AI48" s="194" t="s">
        <v>1472</v>
      </c>
      <c r="AJ48" s="196"/>
      <c r="AK48" s="196"/>
      <c r="AL48" s="196"/>
      <c r="AM48" s="195"/>
      <c r="AN48" s="197" t="s">
        <v>1473</v>
      </c>
      <c r="AO48" s="197"/>
      <c r="AP48" s="197"/>
      <c r="AQ48" s="197"/>
      <c r="AR48" s="197"/>
      <c r="AS48" s="116"/>
      <c r="AT48" s="133"/>
    </row>
    <row r="49" spans="1:65" ht="21" customHeight="1">
      <c r="B49" s="245">
        <f>$AS$96</f>
        <v>1265</v>
      </c>
      <c r="C49" s="245"/>
      <c r="D49" s="245"/>
      <c r="E49" s="245"/>
      <c r="F49" s="246">
        <v>100</v>
      </c>
      <c r="G49" s="246"/>
      <c r="H49" s="246"/>
      <c r="I49" s="246"/>
      <c r="J49" s="246"/>
      <c r="K49" s="246"/>
      <c r="L49" s="193">
        <f>$AR$96</f>
        <v>4600000</v>
      </c>
      <c r="M49" s="193"/>
      <c r="N49" s="193"/>
      <c r="O49" s="193"/>
      <c r="P49" s="193"/>
      <c r="Q49" s="193">
        <f>IFERROR(L49/AW50/12,"")</f>
        <v>30183.727034120737</v>
      </c>
      <c r="R49" s="193"/>
      <c r="S49" s="193"/>
      <c r="T49" s="193"/>
      <c r="U49" s="193"/>
      <c r="V49" s="193"/>
      <c r="W49" s="193">
        <f>IFERROR(L49/AQ96,"")</f>
        <v>514.48383849681238</v>
      </c>
      <c r="X49" s="193"/>
      <c r="Y49" s="193"/>
      <c r="Z49" s="193"/>
      <c r="AA49" s="193"/>
      <c r="AB49" s="193"/>
      <c r="AC49" s="89"/>
      <c r="AD49" s="194" t="s">
        <v>1474</v>
      </c>
      <c r="AE49" s="195"/>
      <c r="AF49" s="194" t="s">
        <v>1475</v>
      </c>
      <c r="AG49" s="196"/>
      <c r="AH49" s="195"/>
      <c r="AI49" s="194" t="s">
        <v>1474</v>
      </c>
      <c r="AJ49" s="195"/>
      <c r="AK49" s="194" t="s">
        <v>1475</v>
      </c>
      <c r="AL49" s="196"/>
      <c r="AM49" s="195"/>
      <c r="AN49" s="197" t="s">
        <v>1474</v>
      </c>
      <c r="AO49" s="197"/>
      <c r="AP49" s="197" t="s">
        <v>1475</v>
      </c>
      <c r="AQ49" s="197"/>
      <c r="AR49" s="197"/>
      <c r="AS49" s="116"/>
      <c r="AT49" s="133"/>
    </row>
    <row r="50" spans="1:65" ht="21" customHeight="1">
      <c r="B50" s="134"/>
      <c r="C50" s="134"/>
      <c r="D50" s="64"/>
      <c r="E50" s="134"/>
      <c r="F50" s="134"/>
      <c r="G50" s="134"/>
      <c r="H50" s="134"/>
      <c r="I50" s="134"/>
      <c r="J50" s="313"/>
      <c r="K50" s="313"/>
      <c r="L50" s="313"/>
      <c r="M50" s="313"/>
      <c r="N50" s="128"/>
      <c r="O50" s="128"/>
      <c r="P50" s="128"/>
      <c r="Q50" s="128"/>
      <c r="R50" s="128"/>
      <c r="S50" s="128"/>
      <c r="T50" s="128"/>
      <c r="U50" s="128"/>
      <c r="V50" s="128"/>
      <c r="W50" s="128"/>
      <c r="X50" s="128"/>
      <c r="Y50" s="128"/>
      <c r="Z50" s="128"/>
      <c r="AA50" s="128"/>
      <c r="AB50" s="128"/>
      <c r="AC50" s="128"/>
      <c r="AD50" s="314">
        <v>500</v>
      </c>
      <c r="AE50" s="315"/>
      <c r="AF50" s="314">
        <v>40000</v>
      </c>
      <c r="AG50" s="316"/>
      <c r="AH50" s="315"/>
      <c r="AI50" s="314">
        <v>520</v>
      </c>
      <c r="AJ50" s="315"/>
      <c r="AK50" s="314">
        <v>40500</v>
      </c>
      <c r="AL50" s="316"/>
      <c r="AM50" s="315"/>
      <c r="AN50" s="317">
        <v>540</v>
      </c>
      <c r="AO50" s="317"/>
      <c r="AP50" s="317">
        <v>41000</v>
      </c>
      <c r="AQ50" s="317"/>
      <c r="AR50" s="317"/>
      <c r="AS50" s="116"/>
      <c r="AT50" s="133"/>
      <c r="AW50" s="2">
        <f>ROUND(B49/F49,1)</f>
        <v>12.7</v>
      </c>
    </row>
    <row r="51" spans="1:65" s="8" customFormat="1" ht="14.25">
      <c r="V51" s="9"/>
      <c r="W51" s="9"/>
      <c r="X51" s="10"/>
      <c r="Y51" s="10"/>
      <c r="Z51" s="10"/>
      <c r="AA51" s="10"/>
      <c r="AB51" s="10"/>
      <c r="AC51" s="10"/>
      <c r="AD51" s="10"/>
      <c r="AE51" s="10"/>
      <c r="AF51" s="10"/>
      <c r="AG51" s="9"/>
      <c r="AH51" s="9"/>
      <c r="AI51" s="58"/>
      <c r="AJ51" s="58"/>
      <c r="AK51" s="58"/>
      <c r="AL51" s="9"/>
      <c r="AM51" s="9"/>
      <c r="AN51" s="9"/>
      <c r="AO51" s="9"/>
      <c r="AS51" s="11"/>
    </row>
    <row r="52" spans="1:65" s="24" customFormat="1" ht="17.25" customHeight="1" thickBot="1">
      <c r="B52" s="57" t="s">
        <v>1647</v>
      </c>
      <c r="C52" s="57"/>
      <c r="AS52" s="25"/>
    </row>
    <row r="53" spans="1:65" s="5" customFormat="1" ht="17.25" customHeight="1">
      <c r="A53" s="4"/>
      <c r="B53" s="232" t="s">
        <v>22</v>
      </c>
      <c r="C53" s="233"/>
      <c r="D53" s="241"/>
      <c r="E53" s="210" t="s">
        <v>0</v>
      </c>
      <c r="F53" s="210"/>
      <c r="G53" s="211"/>
      <c r="H53" s="210" t="s">
        <v>9</v>
      </c>
      <c r="I53" s="210"/>
      <c r="J53" s="211"/>
      <c r="K53" s="210" t="s">
        <v>10</v>
      </c>
      <c r="L53" s="210"/>
      <c r="M53" s="211"/>
      <c r="N53" s="210" t="s">
        <v>11</v>
      </c>
      <c r="O53" s="210"/>
      <c r="P53" s="211"/>
      <c r="Q53" s="210" t="s">
        <v>12</v>
      </c>
      <c r="R53" s="210"/>
      <c r="S53" s="211"/>
      <c r="T53" s="210" t="s">
        <v>13</v>
      </c>
      <c r="U53" s="210"/>
      <c r="V53" s="211"/>
      <c r="W53" s="210" t="s">
        <v>14</v>
      </c>
      <c r="X53" s="210"/>
      <c r="Y53" s="211"/>
      <c r="Z53" s="210" t="s">
        <v>15</v>
      </c>
      <c r="AA53" s="210"/>
      <c r="AB53" s="211"/>
      <c r="AC53" s="210" t="s">
        <v>16</v>
      </c>
      <c r="AD53" s="210"/>
      <c r="AE53" s="211"/>
      <c r="AF53" s="210" t="s">
        <v>17</v>
      </c>
      <c r="AG53" s="210"/>
      <c r="AH53" s="211"/>
      <c r="AI53" s="210" t="s">
        <v>18</v>
      </c>
      <c r="AJ53" s="233"/>
      <c r="AK53" s="241"/>
      <c r="AL53" s="241" t="s">
        <v>19</v>
      </c>
      <c r="AM53" s="233"/>
      <c r="AN53" s="233"/>
      <c r="AO53" s="242" t="s">
        <v>29</v>
      </c>
      <c r="AP53" s="247" t="s">
        <v>1</v>
      </c>
      <c r="AQ53" s="248"/>
      <c r="AR53" s="248"/>
      <c r="AS53" s="249"/>
      <c r="AT53" s="4"/>
      <c r="AU53" s="4"/>
      <c r="AV53" s="4"/>
      <c r="AW53" s="4"/>
      <c r="AX53" s="4"/>
    </row>
    <row r="54" spans="1:65" s="5" customFormat="1" ht="18.75" customHeight="1">
      <c r="A54" s="4"/>
      <c r="B54" s="235"/>
      <c r="C54" s="236"/>
      <c r="D54" s="319"/>
      <c r="E54" s="324" t="s">
        <v>7</v>
      </c>
      <c r="F54" s="223"/>
      <c r="G54" s="214" t="s">
        <v>1467</v>
      </c>
      <c r="H54" s="222" t="s">
        <v>7</v>
      </c>
      <c r="I54" s="223"/>
      <c r="J54" s="214" t="s">
        <v>1467</v>
      </c>
      <c r="K54" s="222" t="s">
        <v>7</v>
      </c>
      <c r="L54" s="223"/>
      <c r="M54" s="214" t="s">
        <v>1467</v>
      </c>
      <c r="N54" s="222" t="s">
        <v>7</v>
      </c>
      <c r="O54" s="223"/>
      <c r="P54" s="214" t="s">
        <v>1467</v>
      </c>
      <c r="Q54" s="222" t="s">
        <v>7</v>
      </c>
      <c r="R54" s="223"/>
      <c r="S54" s="214" t="s">
        <v>1467</v>
      </c>
      <c r="T54" s="222" t="s">
        <v>7</v>
      </c>
      <c r="U54" s="223"/>
      <c r="V54" s="214" t="s">
        <v>1467</v>
      </c>
      <c r="W54" s="222" t="s">
        <v>7</v>
      </c>
      <c r="X54" s="223"/>
      <c r="Y54" s="214" t="s">
        <v>1467</v>
      </c>
      <c r="Z54" s="222" t="s">
        <v>7</v>
      </c>
      <c r="AA54" s="223"/>
      <c r="AB54" s="214" t="s">
        <v>1467</v>
      </c>
      <c r="AC54" s="222" t="s">
        <v>7</v>
      </c>
      <c r="AD54" s="223"/>
      <c r="AE54" s="214" t="s">
        <v>1467</v>
      </c>
      <c r="AF54" s="222" t="s">
        <v>7</v>
      </c>
      <c r="AG54" s="223"/>
      <c r="AH54" s="214" t="s">
        <v>1467</v>
      </c>
      <c r="AI54" s="222" t="s">
        <v>7</v>
      </c>
      <c r="AJ54" s="223"/>
      <c r="AK54" s="214" t="s">
        <v>1467</v>
      </c>
      <c r="AL54" s="222" t="s">
        <v>7</v>
      </c>
      <c r="AM54" s="223"/>
      <c r="AN54" s="214" t="s">
        <v>1467</v>
      </c>
      <c r="AO54" s="243"/>
      <c r="AP54" s="216" t="s">
        <v>7</v>
      </c>
      <c r="AQ54" s="217"/>
      <c r="AR54" s="218" t="s">
        <v>20</v>
      </c>
      <c r="AS54" s="212" t="s">
        <v>21</v>
      </c>
      <c r="AT54" s="4"/>
      <c r="AU54" s="4"/>
      <c r="AV54" s="4"/>
      <c r="AW54" s="4"/>
      <c r="AX54" s="4"/>
    </row>
    <row r="55" spans="1:65" s="5" customFormat="1" ht="27" customHeight="1" thickBot="1">
      <c r="A55" s="4"/>
      <c r="B55" s="238"/>
      <c r="C55" s="239"/>
      <c r="D55" s="320"/>
      <c r="E55" s="56" t="s">
        <v>8</v>
      </c>
      <c r="F55" s="54" t="s">
        <v>5</v>
      </c>
      <c r="G55" s="215"/>
      <c r="H55" s="55" t="s">
        <v>8</v>
      </c>
      <c r="I55" s="54" t="s">
        <v>5</v>
      </c>
      <c r="J55" s="215"/>
      <c r="K55" s="55" t="s">
        <v>8</v>
      </c>
      <c r="L55" s="54" t="s">
        <v>5</v>
      </c>
      <c r="M55" s="215"/>
      <c r="N55" s="55" t="s">
        <v>8</v>
      </c>
      <c r="O55" s="54" t="s">
        <v>5</v>
      </c>
      <c r="P55" s="215"/>
      <c r="Q55" s="55" t="s">
        <v>8</v>
      </c>
      <c r="R55" s="54" t="s">
        <v>5</v>
      </c>
      <c r="S55" s="215"/>
      <c r="T55" s="55" t="s">
        <v>8</v>
      </c>
      <c r="U55" s="54" t="s">
        <v>5</v>
      </c>
      <c r="V55" s="215"/>
      <c r="W55" s="55" t="s">
        <v>8</v>
      </c>
      <c r="X55" s="54" t="s">
        <v>5</v>
      </c>
      <c r="Y55" s="215"/>
      <c r="Z55" s="55" t="s">
        <v>8</v>
      </c>
      <c r="AA55" s="54" t="s">
        <v>5</v>
      </c>
      <c r="AB55" s="215"/>
      <c r="AC55" s="55" t="s">
        <v>8</v>
      </c>
      <c r="AD55" s="54" t="s">
        <v>5</v>
      </c>
      <c r="AE55" s="215"/>
      <c r="AF55" s="55" t="s">
        <v>8</v>
      </c>
      <c r="AG55" s="54" t="s">
        <v>5</v>
      </c>
      <c r="AH55" s="215"/>
      <c r="AI55" s="55" t="s">
        <v>8</v>
      </c>
      <c r="AJ55" s="54" t="s">
        <v>5</v>
      </c>
      <c r="AK55" s="215"/>
      <c r="AL55" s="55" t="s">
        <v>8</v>
      </c>
      <c r="AM55" s="54" t="s">
        <v>5</v>
      </c>
      <c r="AN55" s="215"/>
      <c r="AO55" s="244"/>
      <c r="AP55" s="53" t="s">
        <v>8</v>
      </c>
      <c r="AQ55" s="52" t="s">
        <v>5</v>
      </c>
      <c r="AR55" s="219"/>
      <c r="AS55" s="213"/>
      <c r="AT55" s="4"/>
      <c r="AU55" s="4"/>
      <c r="AV55" s="4"/>
      <c r="AW55" s="4" t="s">
        <v>3</v>
      </c>
      <c r="AX55" s="4"/>
      <c r="BA55" s="5">
        <v>4</v>
      </c>
      <c r="BB55" s="5">
        <v>5</v>
      </c>
      <c r="BC55" s="5">
        <v>6</v>
      </c>
      <c r="BD55" s="5">
        <v>7</v>
      </c>
      <c r="BE55" s="5">
        <v>8</v>
      </c>
      <c r="BF55" s="5">
        <v>9</v>
      </c>
      <c r="BG55" s="5">
        <v>10</v>
      </c>
      <c r="BH55" s="5">
        <v>11</v>
      </c>
      <c r="BI55" s="5">
        <v>12</v>
      </c>
      <c r="BJ55" s="5">
        <v>1</v>
      </c>
      <c r="BK55" s="5">
        <v>2</v>
      </c>
      <c r="BL55" s="5">
        <v>3</v>
      </c>
    </row>
    <row r="56" spans="1:65" s="18" customFormat="1" ht="21" customHeight="1">
      <c r="B56" s="113">
        <v>1</v>
      </c>
      <c r="C56" s="321" t="s">
        <v>1453</v>
      </c>
      <c r="D56" s="221"/>
      <c r="E56" s="98">
        <v>10</v>
      </c>
      <c r="F56" s="92">
        <v>80</v>
      </c>
      <c r="G56" s="95">
        <v>45000</v>
      </c>
      <c r="H56" s="151">
        <v>10</v>
      </c>
      <c r="I56" s="92">
        <v>80</v>
      </c>
      <c r="J56" s="95">
        <v>45000</v>
      </c>
      <c r="K56" s="151">
        <v>10</v>
      </c>
      <c r="L56" s="96">
        <v>80</v>
      </c>
      <c r="M56" s="95">
        <v>45000</v>
      </c>
      <c r="N56" s="151">
        <v>10</v>
      </c>
      <c r="O56" s="96">
        <v>85</v>
      </c>
      <c r="P56" s="95">
        <v>45000</v>
      </c>
      <c r="Q56" s="151">
        <v>10</v>
      </c>
      <c r="R56" s="92">
        <v>80</v>
      </c>
      <c r="S56" s="95">
        <v>45000</v>
      </c>
      <c r="T56" s="151">
        <v>10</v>
      </c>
      <c r="U56" s="92">
        <v>80</v>
      </c>
      <c r="V56" s="95">
        <v>45000</v>
      </c>
      <c r="W56" s="151">
        <v>10</v>
      </c>
      <c r="X56" s="92">
        <v>80</v>
      </c>
      <c r="Y56" s="95">
        <v>45000</v>
      </c>
      <c r="Z56" s="151">
        <v>10</v>
      </c>
      <c r="AA56" s="92">
        <v>75</v>
      </c>
      <c r="AB56" s="95">
        <v>45000</v>
      </c>
      <c r="AC56" s="151">
        <v>10</v>
      </c>
      <c r="AD56" s="92">
        <v>80</v>
      </c>
      <c r="AE56" s="95">
        <v>45000</v>
      </c>
      <c r="AF56" s="151">
        <v>10</v>
      </c>
      <c r="AG56" s="92">
        <v>70</v>
      </c>
      <c r="AH56" s="95">
        <v>45000</v>
      </c>
      <c r="AI56" s="151">
        <v>10</v>
      </c>
      <c r="AJ56" s="92">
        <v>70</v>
      </c>
      <c r="AK56" s="95">
        <v>45000</v>
      </c>
      <c r="AL56" s="151">
        <v>10</v>
      </c>
      <c r="AM56" s="92">
        <v>80</v>
      </c>
      <c r="AN56" s="93">
        <v>45000</v>
      </c>
      <c r="AO56" s="97">
        <v>15000</v>
      </c>
      <c r="AP56" s="51">
        <f t="shared" ref="AP56:AQ95" si="0">SUM(E56,H56,K56,N56,Q56,T56,W56,Z56,AC56,AF56,AI56,AL56)</f>
        <v>120</v>
      </c>
      <c r="AQ56" s="50">
        <f t="shared" si="0"/>
        <v>940</v>
      </c>
      <c r="AR56" s="49">
        <f t="shared" ref="AR56:AR95" si="1">SUM(G56,J56,M56,P56,S56,V56,Y56,AB56,AE56,AH56,AK56,AN56,AO56)</f>
        <v>555000</v>
      </c>
      <c r="AS56" s="149">
        <f>E56+H56+K56+N56+Q56+T56+W56+Z56+AC56+AF56+AI56+AL56</f>
        <v>120</v>
      </c>
      <c r="AW56" s="18" t="s">
        <v>4</v>
      </c>
      <c r="AX56" s="147"/>
      <c r="AY56" s="147"/>
      <c r="AZ56" s="147"/>
      <c r="BA56" s="148">
        <f t="shared" ref="BA56:BA95" si="2">$G56</f>
        <v>45000</v>
      </c>
      <c r="BB56" s="148">
        <f t="shared" ref="BB56:BB95" si="3">$J56</f>
        <v>45000</v>
      </c>
      <c r="BC56" s="148">
        <f t="shared" ref="BC56:BC95" si="4">$M56</f>
        <v>45000</v>
      </c>
      <c r="BD56" s="148">
        <f t="shared" ref="BD56:BD95" si="5">$P56</f>
        <v>45000</v>
      </c>
      <c r="BE56" s="148">
        <f t="shared" ref="BE56:BE95" si="6">$S56</f>
        <v>45000</v>
      </c>
      <c r="BF56" s="148">
        <f t="shared" ref="BF56:BF95" si="7">$V56</f>
        <v>45000</v>
      </c>
      <c r="BG56" s="148">
        <f t="shared" ref="BG56:BG95" si="8">$Y56</f>
        <v>45000</v>
      </c>
      <c r="BH56" s="148">
        <f t="shared" ref="BH56:BH95" si="9">$AB56</f>
        <v>45000</v>
      </c>
      <c r="BI56" s="148">
        <f t="shared" ref="BI56:BI95" si="10">$AE56</f>
        <v>45000</v>
      </c>
      <c r="BJ56" s="148">
        <f t="shared" ref="BJ56:BJ95" si="11">$AH56</f>
        <v>45000</v>
      </c>
      <c r="BK56" s="148">
        <f t="shared" ref="BK56:BK95" si="12">$AK56</f>
        <v>45000</v>
      </c>
      <c r="BL56" s="148">
        <f t="shared" ref="BL56:BL95" si="13">$AN56</f>
        <v>45000</v>
      </c>
      <c r="BM56" s="148">
        <f t="shared" ref="BM56:BM95" si="14">SUM($BA56:$BL56)+$AO56</f>
        <v>555000</v>
      </c>
    </row>
    <row r="57" spans="1:65" s="18" customFormat="1" ht="21" customHeight="1">
      <c r="B57" s="114">
        <v>2</v>
      </c>
      <c r="C57" s="318" t="s">
        <v>1454</v>
      </c>
      <c r="D57" s="204"/>
      <c r="E57" s="98">
        <v>10</v>
      </c>
      <c r="F57" s="99">
        <v>80</v>
      </c>
      <c r="G57" s="102">
        <v>44000</v>
      </c>
      <c r="H57" s="151">
        <v>10</v>
      </c>
      <c r="I57" s="99">
        <v>80</v>
      </c>
      <c r="J57" s="102">
        <v>44000</v>
      </c>
      <c r="K57" s="151">
        <v>10</v>
      </c>
      <c r="L57" s="103">
        <v>82</v>
      </c>
      <c r="M57" s="102">
        <v>44000</v>
      </c>
      <c r="N57" s="151">
        <v>10</v>
      </c>
      <c r="O57" s="103">
        <v>80</v>
      </c>
      <c r="P57" s="102">
        <v>44000</v>
      </c>
      <c r="Q57" s="151">
        <v>10</v>
      </c>
      <c r="R57" s="99">
        <v>75</v>
      </c>
      <c r="S57" s="102">
        <v>44000</v>
      </c>
      <c r="T57" s="151">
        <v>10</v>
      </c>
      <c r="U57" s="99">
        <v>83</v>
      </c>
      <c r="V57" s="102">
        <v>44000</v>
      </c>
      <c r="W57" s="151">
        <v>10</v>
      </c>
      <c r="X57" s="99">
        <v>70</v>
      </c>
      <c r="Y57" s="102">
        <v>44000</v>
      </c>
      <c r="Z57" s="151">
        <v>10</v>
      </c>
      <c r="AA57" s="99">
        <v>83</v>
      </c>
      <c r="AB57" s="102">
        <v>44000</v>
      </c>
      <c r="AC57" s="151">
        <v>10</v>
      </c>
      <c r="AD57" s="99">
        <v>70</v>
      </c>
      <c r="AE57" s="102">
        <v>44000</v>
      </c>
      <c r="AF57" s="151">
        <v>10</v>
      </c>
      <c r="AG57" s="99">
        <v>70</v>
      </c>
      <c r="AH57" s="102">
        <v>44000</v>
      </c>
      <c r="AI57" s="151">
        <v>10</v>
      </c>
      <c r="AJ57" s="99">
        <v>78</v>
      </c>
      <c r="AK57" s="102">
        <v>44000</v>
      </c>
      <c r="AL57" s="151">
        <v>10</v>
      </c>
      <c r="AM57" s="99">
        <v>68</v>
      </c>
      <c r="AN57" s="100">
        <v>44000</v>
      </c>
      <c r="AO57" s="104">
        <v>15000</v>
      </c>
      <c r="AP57" s="47">
        <f t="shared" si="0"/>
        <v>120</v>
      </c>
      <c r="AQ57" s="46">
        <f t="shared" si="0"/>
        <v>919</v>
      </c>
      <c r="AR57" s="45">
        <f t="shared" si="1"/>
        <v>543000</v>
      </c>
      <c r="AS57" s="150">
        <f>E57+H57+K57+N57+Q57+T57+W57+Z57+AC57+AF57+AI57+AL57</f>
        <v>120</v>
      </c>
      <c r="AW57" s="18" t="s">
        <v>2</v>
      </c>
      <c r="AX57" s="147"/>
      <c r="AY57" s="147"/>
      <c r="AZ57" s="147"/>
      <c r="BA57" s="148">
        <f t="shared" si="2"/>
        <v>44000</v>
      </c>
      <c r="BB57" s="148">
        <f t="shared" si="3"/>
        <v>44000</v>
      </c>
      <c r="BC57" s="148">
        <f t="shared" si="4"/>
        <v>44000</v>
      </c>
      <c r="BD57" s="148">
        <f t="shared" si="5"/>
        <v>44000</v>
      </c>
      <c r="BE57" s="148">
        <f t="shared" si="6"/>
        <v>44000</v>
      </c>
      <c r="BF57" s="148">
        <f t="shared" si="7"/>
        <v>44000</v>
      </c>
      <c r="BG57" s="148">
        <f t="shared" si="8"/>
        <v>44000</v>
      </c>
      <c r="BH57" s="148">
        <f t="shared" si="9"/>
        <v>44000</v>
      </c>
      <c r="BI57" s="148">
        <f t="shared" si="10"/>
        <v>44000</v>
      </c>
      <c r="BJ57" s="148">
        <f t="shared" si="11"/>
        <v>44000</v>
      </c>
      <c r="BK57" s="148">
        <f t="shared" si="12"/>
        <v>44000</v>
      </c>
      <c r="BL57" s="148">
        <f t="shared" si="13"/>
        <v>44000</v>
      </c>
      <c r="BM57" s="148">
        <f t="shared" si="14"/>
        <v>543000</v>
      </c>
    </row>
    <row r="58" spans="1:65" s="18" customFormat="1" ht="21" customHeight="1">
      <c r="B58" s="114">
        <v>3</v>
      </c>
      <c r="C58" s="318" t="s">
        <v>1455</v>
      </c>
      <c r="D58" s="204"/>
      <c r="E58" s="98"/>
      <c r="F58" s="99"/>
      <c r="G58" s="102"/>
      <c r="H58" s="151"/>
      <c r="I58" s="99"/>
      <c r="J58" s="102"/>
      <c r="K58" s="151"/>
      <c r="L58" s="103"/>
      <c r="M58" s="102"/>
      <c r="N58" s="151"/>
      <c r="O58" s="103"/>
      <c r="P58" s="102"/>
      <c r="Q58" s="151"/>
      <c r="R58" s="99"/>
      <c r="S58" s="102"/>
      <c r="T58" s="151"/>
      <c r="U58" s="99"/>
      <c r="V58" s="102"/>
      <c r="W58" s="151"/>
      <c r="X58" s="99"/>
      <c r="Y58" s="102"/>
      <c r="Z58" s="151"/>
      <c r="AA58" s="99"/>
      <c r="AB58" s="102"/>
      <c r="AC58" s="151"/>
      <c r="AD58" s="99">
        <v>75</v>
      </c>
      <c r="AE58" s="102">
        <v>42000</v>
      </c>
      <c r="AF58" s="151"/>
      <c r="AG58" s="99">
        <v>75</v>
      </c>
      <c r="AH58" s="102">
        <v>42000</v>
      </c>
      <c r="AI58" s="151"/>
      <c r="AJ58" s="99">
        <v>80</v>
      </c>
      <c r="AK58" s="102">
        <v>42000</v>
      </c>
      <c r="AL58" s="151"/>
      <c r="AM58" s="99">
        <v>80</v>
      </c>
      <c r="AN58" s="100">
        <v>42000</v>
      </c>
      <c r="AO58" s="104">
        <v>10000</v>
      </c>
      <c r="AP58" s="47">
        <f t="shared" si="0"/>
        <v>0</v>
      </c>
      <c r="AQ58" s="46">
        <f t="shared" si="0"/>
        <v>310</v>
      </c>
      <c r="AR58" s="45">
        <f t="shared" si="1"/>
        <v>178000</v>
      </c>
      <c r="AS58" s="150">
        <f t="shared" ref="AS58:AS82" si="15">E58+H58+K58+N58+Q58+T58+W58+Z58+AC58+AF58+AI58+AL58</f>
        <v>0</v>
      </c>
      <c r="BA58" s="22">
        <f t="shared" si="2"/>
        <v>0</v>
      </c>
      <c r="BB58" s="22">
        <f t="shared" si="3"/>
        <v>0</v>
      </c>
      <c r="BC58" s="22">
        <f t="shared" si="4"/>
        <v>0</v>
      </c>
      <c r="BD58" s="22">
        <f t="shared" si="5"/>
        <v>0</v>
      </c>
      <c r="BE58" s="22">
        <f t="shared" si="6"/>
        <v>0</v>
      </c>
      <c r="BF58" s="22">
        <f t="shared" si="7"/>
        <v>0</v>
      </c>
      <c r="BG58" s="22">
        <f t="shared" si="8"/>
        <v>0</v>
      </c>
      <c r="BH58" s="22">
        <f t="shared" si="9"/>
        <v>0</v>
      </c>
      <c r="BI58" s="22">
        <f t="shared" si="10"/>
        <v>42000</v>
      </c>
      <c r="BJ58" s="22">
        <f t="shared" si="11"/>
        <v>42000</v>
      </c>
      <c r="BK58" s="22">
        <f t="shared" si="12"/>
        <v>42000</v>
      </c>
      <c r="BL58" s="22">
        <f t="shared" si="13"/>
        <v>42000</v>
      </c>
      <c r="BM58" s="22">
        <f t="shared" si="14"/>
        <v>178000</v>
      </c>
    </row>
    <row r="59" spans="1:65" s="18" customFormat="1" ht="21" customHeight="1">
      <c r="B59" s="114">
        <v>4</v>
      </c>
      <c r="C59" s="318" t="s">
        <v>1456</v>
      </c>
      <c r="D59" s="204"/>
      <c r="E59" s="98">
        <v>10</v>
      </c>
      <c r="F59" s="99">
        <v>90</v>
      </c>
      <c r="G59" s="102">
        <v>46000</v>
      </c>
      <c r="H59" s="151">
        <v>10</v>
      </c>
      <c r="I59" s="99">
        <v>90</v>
      </c>
      <c r="J59" s="102">
        <v>46000</v>
      </c>
      <c r="K59" s="151">
        <v>10</v>
      </c>
      <c r="L59" s="103">
        <v>85</v>
      </c>
      <c r="M59" s="102">
        <v>46000</v>
      </c>
      <c r="N59" s="151">
        <v>10</v>
      </c>
      <c r="O59" s="103">
        <v>90</v>
      </c>
      <c r="P59" s="102">
        <v>46000</v>
      </c>
      <c r="Q59" s="151">
        <v>10</v>
      </c>
      <c r="R59" s="99">
        <v>90</v>
      </c>
      <c r="S59" s="102">
        <v>46000</v>
      </c>
      <c r="T59" s="151">
        <v>10</v>
      </c>
      <c r="U59" s="99">
        <v>90</v>
      </c>
      <c r="V59" s="102">
        <v>46000</v>
      </c>
      <c r="W59" s="151">
        <v>10</v>
      </c>
      <c r="X59" s="99"/>
      <c r="Y59" s="102"/>
      <c r="Z59" s="151">
        <v>10</v>
      </c>
      <c r="AA59" s="99"/>
      <c r="AB59" s="102"/>
      <c r="AC59" s="151"/>
      <c r="AD59" s="99"/>
      <c r="AE59" s="102"/>
      <c r="AF59" s="151"/>
      <c r="AG59" s="99"/>
      <c r="AH59" s="102"/>
      <c r="AI59" s="151"/>
      <c r="AJ59" s="99"/>
      <c r="AK59" s="102"/>
      <c r="AL59" s="151"/>
      <c r="AM59" s="99"/>
      <c r="AN59" s="100"/>
      <c r="AO59" s="104">
        <v>20000</v>
      </c>
      <c r="AP59" s="47">
        <f t="shared" si="0"/>
        <v>80</v>
      </c>
      <c r="AQ59" s="46">
        <f t="shared" si="0"/>
        <v>535</v>
      </c>
      <c r="AR59" s="45">
        <f t="shared" si="1"/>
        <v>296000</v>
      </c>
      <c r="AS59" s="150">
        <f t="shared" si="15"/>
        <v>80</v>
      </c>
      <c r="BA59" s="22">
        <f t="shared" si="2"/>
        <v>46000</v>
      </c>
      <c r="BB59" s="22">
        <f t="shared" si="3"/>
        <v>46000</v>
      </c>
      <c r="BC59" s="22">
        <f t="shared" si="4"/>
        <v>46000</v>
      </c>
      <c r="BD59" s="22">
        <f t="shared" si="5"/>
        <v>46000</v>
      </c>
      <c r="BE59" s="22">
        <f t="shared" si="6"/>
        <v>46000</v>
      </c>
      <c r="BF59" s="22">
        <f t="shared" si="7"/>
        <v>46000</v>
      </c>
      <c r="BG59" s="22">
        <f t="shared" si="8"/>
        <v>0</v>
      </c>
      <c r="BH59" s="22">
        <f t="shared" si="9"/>
        <v>0</v>
      </c>
      <c r="BI59" s="22">
        <f t="shared" si="10"/>
        <v>0</v>
      </c>
      <c r="BJ59" s="22">
        <f t="shared" si="11"/>
        <v>0</v>
      </c>
      <c r="BK59" s="22">
        <f t="shared" si="12"/>
        <v>0</v>
      </c>
      <c r="BL59" s="22">
        <f t="shared" si="13"/>
        <v>0</v>
      </c>
      <c r="BM59" s="22">
        <f t="shared" si="14"/>
        <v>296000</v>
      </c>
    </row>
    <row r="60" spans="1:65" s="18" customFormat="1" ht="21" customHeight="1">
      <c r="B60" s="114">
        <v>5</v>
      </c>
      <c r="C60" s="318" t="s">
        <v>1457</v>
      </c>
      <c r="D60" s="204"/>
      <c r="E60" s="98"/>
      <c r="F60" s="99"/>
      <c r="G60" s="100"/>
      <c r="H60" s="101"/>
      <c r="I60" s="99"/>
      <c r="J60" s="102"/>
      <c r="K60" s="101"/>
      <c r="L60" s="103"/>
      <c r="M60" s="102"/>
      <c r="N60" s="101"/>
      <c r="O60" s="103"/>
      <c r="P60" s="102"/>
      <c r="Q60" s="101">
        <v>10</v>
      </c>
      <c r="R60" s="99">
        <v>80</v>
      </c>
      <c r="S60" s="102">
        <v>42000</v>
      </c>
      <c r="T60" s="101">
        <v>10</v>
      </c>
      <c r="U60" s="99">
        <v>80</v>
      </c>
      <c r="V60" s="102">
        <v>42000</v>
      </c>
      <c r="W60" s="101">
        <v>10</v>
      </c>
      <c r="X60" s="99">
        <v>80</v>
      </c>
      <c r="Y60" s="102">
        <v>42000</v>
      </c>
      <c r="Z60" s="151">
        <v>10</v>
      </c>
      <c r="AA60" s="99">
        <v>75</v>
      </c>
      <c r="AB60" s="102">
        <v>42000</v>
      </c>
      <c r="AC60" s="151"/>
      <c r="AD60" s="99"/>
      <c r="AE60" s="102"/>
      <c r="AF60" s="101"/>
      <c r="AG60" s="99"/>
      <c r="AH60" s="102"/>
      <c r="AI60" s="101"/>
      <c r="AJ60" s="99"/>
      <c r="AK60" s="102"/>
      <c r="AL60" s="101"/>
      <c r="AM60" s="99"/>
      <c r="AN60" s="100"/>
      <c r="AO60" s="104">
        <v>10000</v>
      </c>
      <c r="AP60" s="47">
        <f t="shared" si="0"/>
        <v>40</v>
      </c>
      <c r="AQ60" s="46">
        <f t="shared" si="0"/>
        <v>315</v>
      </c>
      <c r="AR60" s="45">
        <f t="shared" si="1"/>
        <v>178000</v>
      </c>
      <c r="AS60" s="150">
        <f t="shared" si="15"/>
        <v>40</v>
      </c>
      <c r="BA60" s="22">
        <f t="shared" si="2"/>
        <v>0</v>
      </c>
      <c r="BB60" s="22">
        <f t="shared" si="3"/>
        <v>0</v>
      </c>
      <c r="BC60" s="22">
        <f t="shared" si="4"/>
        <v>0</v>
      </c>
      <c r="BD60" s="22">
        <f t="shared" si="5"/>
        <v>0</v>
      </c>
      <c r="BE60" s="22">
        <f t="shared" si="6"/>
        <v>42000</v>
      </c>
      <c r="BF60" s="22">
        <f t="shared" si="7"/>
        <v>42000</v>
      </c>
      <c r="BG60" s="22">
        <f t="shared" si="8"/>
        <v>42000</v>
      </c>
      <c r="BH60" s="22">
        <f t="shared" si="9"/>
        <v>42000</v>
      </c>
      <c r="BI60" s="22">
        <f t="shared" si="10"/>
        <v>0</v>
      </c>
      <c r="BJ60" s="22">
        <f t="shared" si="11"/>
        <v>0</v>
      </c>
      <c r="BK60" s="22">
        <f t="shared" si="12"/>
        <v>0</v>
      </c>
      <c r="BL60" s="22">
        <f t="shared" si="13"/>
        <v>0</v>
      </c>
      <c r="BM60" s="22">
        <f t="shared" si="14"/>
        <v>178000</v>
      </c>
    </row>
    <row r="61" spans="1:65" s="18" customFormat="1" ht="21" customHeight="1">
      <c r="B61" s="114">
        <v>6</v>
      </c>
      <c r="C61" s="322" t="s">
        <v>1458</v>
      </c>
      <c r="D61" s="323"/>
      <c r="E61" s="98">
        <v>20</v>
      </c>
      <c r="F61" s="99">
        <v>100</v>
      </c>
      <c r="G61" s="100">
        <v>46000</v>
      </c>
      <c r="H61" s="101">
        <v>20</v>
      </c>
      <c r="I61" s="99">
        <v>100</v>
      </c>
      <c r="J61" s="102">
        <v>46000</v>
      </c>
      <c r="K61" s="101">
        <v>20</v>
      </c>
      <c r="L61" s="103">
        <v>98</v>
      </c>
      <c r="M61" s="102">
        <v>46000</v>
      </c>
      <c r="N61" s="101">
        <v>18</v>
      </c>
      <c r="O61" s="103">
        <v>80</v>
      </c>
      <c r="P61" s="102">
        <v>41400</v>
      </c>
      <c r="Q61" s="101"/>
      <c r="R61" s="99"/>
      <c r="S61" s="102"/>
      <c r="T61" s="101"/>
      <c r="U61" s="99"/>
      <c r="V61" s="102"/>
      <c r="W61" s="101"/>
      <c r="X61" s="99"/>
      <c r="Y61" s="102"/>
      <c r="Z61" s="101"/>
      <c r="AA61" s="99"/>
      <c r="AB61" s="102"/>
      <c r="AC61" s="101"/>
      <c r="AD61" s="99"/>
      <c r="AE61" s="102"/>
      <c r="AF61" s="101"/>
      <c r="AG61" s="99"/>
      <c r="AH61" s="102"/>
      <c r="AI61" s="101"/>
      <c r="AJ61" s="99"/>
      <c r="AK61" s="102"/>
      <c r="AL61" s="101"/>
      <c r="AM61" s="99"/>
      <c r="AN61" s="100"/>
      <c r="AO61" s="104">
        <v>20000</v>
      </c>
      <c r="AP61" s="47">
        <f t="shared" si="0"/>
        <v>78</v>
      </c>
      <c r="AQ61" s="46">
        <f t="shared" si="0"/>
        <v>378</v>
      </c>
      <c r="AR61" s="45">
        <f t="shared" si="1"/>
        <v>199400</v>
      </c>
      <c r="AS61" s="150">
        <f t="shared" si="15"/>
        <v>78</v>
      </c>
      <c r="BA61" s="22">
        <f t="shared" si="2"/>
        <v>46000</v>
      </c>
      <c r="BB61" s="22">
        <f t="shared" si="3"/>
        <v>46000</v>
      </c>
      <c r="BC61" s="22">
        <f t="shared" si="4"/>
        <v>46000</v>
      </c>
      <c r="BD61" s="22">
        <f t="shared" si="5"/>
        <v>41400</v>
      </c>
      <c r="BE61" s="22">
        <f t="shared" si="6"/>
        <v>0</v>
      </c>
      <c r="BF61" s="22">
        <f t="shared" si="7"/>
        <v>0</v>
      </c>
      <c r="BG61" s="22">
        <f t="shared" si="8"/>
        <v>0</v>
      </c>
      <c r="BH61" s="22">
        <f t="shared" si="9"/>
        <v>0</v>
      </c>
      <c r="BI61" s="22">
        <f t="shared" si="10"/>
        <v>0</v>
      </c>
      <c r="BJ61" s="22">
        <f t="shared" si="11"/>
        <v>0</v>
      </c>
      <c r="BK61" s="22">
        <f t="shared" si="12"/>
        <v>0</v>
      </c>
      <c r="BL61" s="22">
        <f t="shared" si="13"/>
        <v>0</v>
      </c>
      <c r="BM61" s="22">
        <f t="shared" si="14"/>
        <v>199400</v>
      </c>
    </row>
    <row r="62" spans="1:65" s="18" customFormat="1" ht="21" customHeight="1">
      <c r="B62" s="114">
        <v>7</v>
      </c>
      <c r="C62" s="322" t="s">
        <v>1459</v>
      </c>
      <c r="D62" s="323"/>
      <c r="E62" s="98"/>
      <c r="F62" s="99"/>
      <c r="G62" s="100"/>
      <c r="H62" s="101"/>
      <c r="I62" s="99"/>
      <c r="J62" s="102"/>
      <c r="K62" s="101"/>
      <c r="L62" s="103"/>
      <c r="M62" s="102"/>
      <c r="N62" s="101"/>
      <c r="O62" s="103"/>
      <c r="P62" s="102"/>
      <c r="Q62" s="101"/>
      <c r="R62" s="99"/>
      <c r="S62" s="102"/>
      <c r="T62" s="101"/>
      <c r="U62" s="99"/>
      <c r="V62" s="102"/>
      <c r="W62" s="101"/>
      <c r="X62" s="99"/>
      <c r="Y62" s="102"/>
      <c r="Z62" s="101"/>
      <c r="AA62" s="99"/>
      <c r="AB62" s="102"/>
      <c r="AC62" s="101">
        <v>20</v>
      </c>
      <c r="AD62" s="99">
        <v>80</v>
      </c>
      <c r="AE62" s="102">
        <v>42000</v>
      </c>
      <c r="AF62" s="101">
        <v>16</v>
      </c>
      <c r="AG62" s="99">
        <v>66</v>
      </c>
      <c r="AH62" s="102">
        <v>33600</v>
      </c>
      <c r="AI62" s="101">
        <v>20</v>
      </c>
      <c r="AJ62" s="99">
        <v>80</v>
      </c>
      <c r="AK62" s="102">
        <v>42000</v>
      </c>
      <c r="AL62" s="101">
        <v>18</v>
      </c>
      <c r="AM62" s="99">
        <v>45</v>
      </c>
      <c r="AN62" s="100">
        <v>37800</v>
      </c>
      <c r="AO62" s="104">
        <v>10000</v>
      </c>
      <c r="AP62" s="47">
        <f t="shared" si="0"/>
        <v>74</v>
      </c>
      <c r="AQ62" s="46">
        <f t="shared" si="0"/>
        <v>271</v>
      </c>
      <c r="AR62" s="45">
        <f t="shared" si="1"/>
        <v>165400</v>
      </c>
      <c r="AS62" s="150">
        <f t="shared" si="15"/>
        <v>74</v>
      </c>
      <c r="BA62" s="22">
        <f t="shared" si="2"/>
        <v>0</v>
      </c>
      <c r="BB62" s="22">
        <f t="shared" si="3"/>
        <v>0</v>
      </c>
      <c r="BC62" s="22">
        <f t="shared" si="4"/>
        <v>0</v>
      </c>
      <c r="BD62" s="22">
        <f t="shared" si="5"/>
        <v>0</v>
      </c>
      <c r="BE62" s="22">
        <f t="shared" si="6"/>
        <v>0</v>
      </c>
      <c r="BF62" s="22">
        <f t="shared" si="7"/>
        <v>0</v>
      </c>
      <c r="BG62" s="22">
        <f t="shared" si="8"/>
        <v>0</v>
      </c>
      <c r="BH62" s="22">
        <f t="shared" si="9"/>
        <v>0</v>
      </c>
      <c r="BI62" s="22">
        <f t="shared" si="10"/>
        <v>42000</v>
      </c>
      <c r="BJ62" s="22">
        <f t="shared" si="11"/>
        <v>33600</v>
      </c>
      <c r="BK62" s="22">
        <f t="shared" si="12"/>
        <v>42000</v>
      </c>
      <c r="BL62" s="22">
        <f t="shared" si="13"/>
        <v>37800</v>
      </c>
      <c r="BM62" s="22">
        <f t="shared" si="14"/>
        <v>165400</v>
      </c>
    </row>
    <row r="63" spans="1:65" s="18" customFormat="1" ht="21" customHeight="1">
      <c r="B63" s="114">
        <v>8</v>
      </c>
      <c r="C63" s="318" t="s">
        <v>1460</v>
      </c>
      <c r="D63" s="204"/>
      <c r="E63" s="98">
        <v>10</v>
      </c>
      <c r="F63" s="99">
        <v>40</v>
      </c>
      <c r="G63" s="100">
        <v>21000</v>
      </c>
      <c r="H63" s="101">
        <v>18</v>
      </c>
      <c r="I63" s="99">
        <v>80</v>
      </c>
      <c r="J63" s="102">
        <v>37800</v>
      </c>
      <c r="K63" s="101">
        <v>12</v>
      </c>
      <c r="L63" s="103">
        <v>48</v>
      </c>
      <c r="M63" s="102">
        <v>25200</v>
      </c>
      <c r="N63" s="101">
        <v>12</v>
      </c>
      <c r="O63" s="103">
        <v>48</v>
      </c>
      <c r="P63" s="102">
        <v>25200</v>
      </c>
      <c r="Q63" s="101">
        <v>15</v>
      </c>
      <c r="R63" s="99">
        <v>60</v>
      </c>
      <c r="S63" s="102">
        <v>31500</v>
      </c>
      <c r="T63" s="101">
        <v>15</v>
      </c>
      <c r="U63" s="99">
        <v>60</v>
      </c>
      <c r="V63" s="102">
        <v>31500</v>
      </c>
      <c r="W63" s="101">
        <v>15</v>
      </c>
      <c r="X63" s="99">
        <v>60</v>
      </c>
      <c r="Y63" s="102">
        <v>31500</v>
      </c>
      <c r="Z63" s="101">
        <v>20</v>
      </c>
      <c r="AA63" s="99">
        <v>95</v>
      </c>
      <c r="AB63" s="102">
        <v>42000</v>
      </c>
      <c r="AC63" s="101">
        <v>18</v>
      </c>
      <c r="AD63" s="99">
        <v>80</v>
      </c>
      <c r="AE63" s="102">
        <v>37800</v>
      </c>
      <c r="AF63" s="101">
        <v>15</v>
      </c>
      <c r="AG63" s="99">
        <v>60</v>
      </c>
      <c r="AH63" s="102">
        <v>31500</v>
      </c>
      <c r="AI63" s="101">
        <v>15</v>
      </c>
      <c r="AJ63" s="99">
        <v>60</v>
      </c>
      <c r="AK63" s="102">
        <v>31500</v>
      </c>
      <c r="AL63" s="101">
        <v>20</v>
      </c>
      <c r="AM63" s="99">
        <v>80</v>
      </c>
      <c r="AN63" s="100">
        <v>42000</v>
      </c>
      <c r="AO63" s="104">
        <v>10000</v>
      </c>
      <c r="AP63" s="47">
        <f t="shared" si="0"/>
        <v>185</v>
      </c>
      <c r="AQ63" s="46">
        <f t="shared" si="0"/>
        <v>771</v>
      </c>
      <c r="AR63" s="45">
        <f t="shared" si="1"/>
        <v>398500</v>
      </c>
      <c r="AS63" s="150">
        <f t="shared" si="15"/>
        <v>185</v>
      </c>
      <c r="BA63" s="22">
        <f t="shared" si="2"/>
        <v>21000</v>
      </c>
      <c r="BB63" s="22">
        <f t="shared" si="3"/>
        <v>37800</v>
      </c>
      <c r="BC63" s="22">
        <f t="shared" si="4"/>
        <v>25200</v>
      </c>
      <c r="BD63" s="22">
        <f t="shared" si="5"/>
        <v>25200</v>
      </c>
      <c r="BE63" s="22">
        <f t="shared" si="6"/>
        <v>31500</v>
      </c>
      <c r="BF63" s="22">
        <f t="shared" si="7"/>
        <v>31500</v>
      </c>
      <c r="BG63" s="22">
        <f t="shared" si="8"/>
        <v>31500</v>
      </c>
      <c r="BH63" s="22">
        <f t="shared" si="9"/>
        <v>42000</v>
      </c>
      <c r="BI63" s="22">
        <f t="shared" si="10"/>
        <v>37800</v>
      </c>
      <c r="BJ63" s="22">
        <f t="shared" si="11"/>
        <v>31500</v>
      </c>
      <c r="BK63" s="22">
        <f t="shared" si="12"/>
        <v>31500</v>
      </c>
      <c r="BL63" s="22">
        <f t="shared" si="13"/>
        <v>42000</v>
      </c>
      <c r="BM63" s="22">
        <f t="shared" si="14"/>
        <v>398500</v>
      </c>
    </row>
    <row r="64" spans="1:65" s="18" customFormat="1" ht="21" customHeight="1">
      <c r="B64" s="114">
        <v>9</v>
      </c>
      <c r="C64" s="318" t="s">
        <v>1461</v>
      </c>
      <c r="D64" s="204"/>
      <c r="E64" s="98"/>
      <c r="F64" s="99"/>
      <c r="G64" s="100"/>
      <c r="H64" s="101"/>
      <c r="I64" s="99"/>
      <c r="J64" s="102"/>
      <c r="K64" s="101">
        <v>10</v>
      </c>
      <c r="L64" s="103">
        <v>40</v>
      </c>
      <c r="M64" s="102">
        <v>21000</v>
      </c>
      <c r="N64" s="101">
        <v>10</v>
      </c>
      <c r="O64" s="103">
        <v>40</v>
      </c>
      <c r="P64" s="102">
        <v>21000</v>
      </c>
      <c r="Q64" s="101">
        <v>10</v>
      </c>
      <c r="R64" s="99">
        <v>40</v>
      </c>
      <c r="S64" s="102">
        <v>21000</v>
      </c>
      <c r="T64" s="101">
        <v>10</v>
      </c>
      <c r="U64" s="99">
        <v>40</v>
      </c>
      <c r="V64" s="102">
        <v>21000</v>
      </c>
      <c r="W64" s="101">
        <v>11</v>
      </c>
      <c r="X64" s="99">
        <v>46</v>
      </c>
      <c r="Y64" s="102">
        <v>23100</v>
      </c>
      <c r="Z64" s="101">
        <v>12</v>
      </c>
      <c r="AA64" s="99">
        <v>50</v>
      </c>
      <c r="AB64" s="102">
        <v>25200</v>
      </c>
      <c r="AC64" s="101">
        <v>9</v>
      </c>
      <c r="AD64" s="99">
        <v>36</v>
      </c>
      <c r="AE64" s="102">
        <v>18900</v>
      </c>
      <c r="AF64" s="101">
        <v>10</v>
      </c>
      <c r="AG64" s="99">
        <v>40</v>
      </c>
      <c r="AH64" s="102">
        <v>21000</v>
      </c>
      <c r="AI64" s="101">
        <v>12</v>
      </c>
      <c r="AJ64" s="99">
        <v>50</v>
      </c>
      <c r="AK64" s="102">
        <v>25200</v>
      </c>
      <c r="AL64" s="101">
        <v>14</v>
      </c>
      <c r="AM64" s="99">
        <v>54</v>
      </c>
      <c r="AN64" s="100">
        <v>29400</v>
      </c>
      <c r="AO64" s="104">
        <v>10000</v>
      </c>
      <c r="AP64" s="47">
        <f t="shared" si="0"/>
        <v>108</v>
      </c>
      <c r="AQ64" s="46">
        <f t="shared" si="0"/>
        <v>436</v>
      </c>
      <c r="AR64" s="45">
        <f t="shared" si="1"/>
        <v>236800</v>
      </c>
      <c r="AS64" s="150">
        <f t="shared" si="15"/>
        <v>108</v>
      </c>
      <c r="BA64" s="22">
        <f t="shared" si="2"/>
        <v>0</v>
      </c>
      <c r="BB64" s="22">
        <f t="shared" si="3"/>
        <v>0</v>
      </c>
      <c r="BC64" s="22">
        <f t="shared" si="4"/>
        <v>21000</v>
      </c>
      <c r="BD64" s="22">
        <f t="shared" si="5"/>
        <v>21000</v>
      </c>
      <c r="BE64" s="22">
        <f t="shared" si="6"/>
        <v>21000</v>
      </c>
      <c r="BF64" s="22">
        <f t="shared" si="7"/>
        <v>21000</v>
      </c>
      <c r="BG64" s="22">
        <f t="shared" si="8"/>
        <v>23100</v>
      </c>
      <c r="BH64" s="22">
        <f t="shared" si="9"/>
        <v>25200</v>
      </c>
      <c r="BI64" s="22">
        <f t="shared" si="10"/>
        <v>18900</v>
      </c>
      <c r="BJ64" s="22">
        <f t="shared" si="11"/>
        <v>21000</v>
      </c>
      <c r="BK64" s="22">
        <f t="shared" si="12"/>
        <v>25200</v>
      </c>
      <c r="BL64" s="22">
        <f t="shared" si="13"/>
        <v>29400</v>
      </c>
      <c r="BM64" s="22">
        <f t="shared" si="14"/>
        <v>236800</v>
      </c>
    </row>
    <row r="65" spans="2:65" s="18" customFormat="1" ht="21" customHeight="1">
      <c r="B65" s="114">
        <v>10</v>
      </c>
      <c r="C65" s="318" t="s">
        <v>1462</v>
      </c>
      <c r="D65" s="204"/>
      <c r="E65" s="98">
        <v>10</v>
      </c>
      <c r="F65" s="99">
        <v>80</v>
      </c>
      <c r="G65" s="100">
        <v>33600</v>
      </c>
      <c r="H65" s="101">
        <v>10</v>
      </c>
      <c r="I65" s="99">
        <v>80</v>
      </c>
      <c r="J65" s="102">
        <v>33600</v>
      </c>
      <c r="K65" s="101">
        <v>10</v>
      </c>
      <c r="L65" s="103">
        <v>80</v>
      </c>
      <c r="M65" s="102">
        <v>33600</v>
      </c>
      <c r="N65" s="101">
        <v>10</v>
      </c>
      <c r="O65" s="103">
        <v>96</v>
      </c>
      <c r="P65" s="102">
        <v>40320</v>
      </c>
      <c r="Q65" s="101">
        <v>10</v>
      </c>
      <c r="R65" s="99">
        <v>100</v>
      </c>
      <c r="S65" s="102">
        <v>42000</v>
      </c>
      <c r="T65" s="101">
        <v>10</v>
      </c>
      <c r="U65" s="99">
        <v>94</v>
      </c>
      <c r="V65" s="102">
        <v>39480</v>
      </c>
      <c r="W65" s="101">
        <v>10</v>
      </c>
      <c r="X65" s="99">
        <v>98</v>
      </c>
      <c r="Y65" s="102">
        <v>41160</v>
      </c>
      <c r="Z65" s="101">
        <v>10</v>
      </c>
      <c r="AA65" s="99">
        <v>98</v>
      </c>
      <c r="AB65" s="102">
        <v>41160</v>
      </c>
      <c r="AC65" s="101">
        <v>10</v>
      </c>
      <c r="AD65" s="99">
        <v>100</v>
      </c>
      <c r="AE65" s="102">
        <v>42000</v>
      </c>
      <c r="AF65" s="101">
        <v>10</v>
      </c>
      <c r="AG65" s="99">
        <v>100</v>
      </c>
      <c r="AH65" s="102">
        <v>42000</v>
      </c>
      <c r="AI65" s="101">
        <v>10</v>
      </c>
      <c r="AJ65" s="99">
        <v>100</v>
      </c>
      <c r="AK65" s="102">
        <v>42000</v>
      </c>
      <c r="AL65" s="101">
        <v>10</v>
      </c>
      <c r="AM65" s="99">
        <v>100</v>
      </c>
      <c r="AN65" s="100">
        <v>42000</v>
      </c>
      <c r="AO65" s="104">
        <v>16000</v>
      </c>
      <c r="AP65" s="47">
        <f t="shared" si="0"/>
        <v>120</v>
      </c>
      <c r="AQ65" s="46">
        <f t="shared" si="0"/>
        <v>1126</v>
      </c>
      <c r="AR65" s="45">
        <f t="shared" si="1"/>
        <v>488920</v>
      </c>
      <c r="AS65" s="150">
        <f t="shared" si="15"/>
        <v>120</v>
      </c>
      <c r="BA65" s="22">
        <f t="shared" si="2"/>
        <v>33600</v>
      </c>
      <c r="BB65" s="22">
        <f t="shared" si="3"/>
        <v>33600</v>
      </c>
      <c r="BC65" s="22">
        <f t="shared" si="4"/>
        <v>33600</v>
      </c>
      <c r="BD65" s="22">
        <f t="shared" si="5"/>
        <v>40320</v>
      </c>
      <c r="BE65" s="22">
        <f t="shared" si="6"/>
        <v>42000</v>
      </c>
      <c r="BF65" s="22">
        <f t="shared" si="7"/>
        <v>39480</v>
      </c>
      <c r="BG65" s="22">
        <f t="shared" si="8"/>
        <v>41160</v>
      </c>
      <c r="BH65" s="22">
        <f t="shared" si="9"/>
        <v>41160</v>
      </c>
      <c r="BI65" s="22">
        <f t="shared" si="10"/>
        <v>42000</v>
      </c>
      <c r="BJ65" s="22">
        <f t="shared" si="11"/>
        <v>42000</v>
      </c>
      <c r="BK65" s="22">
        <f t="shared" si="12"/>
        <v>42000</v>
      </c>
      <c r="BL65" s="22">
        <f t="shared" si="13"/>
        <v>42000</v>
      </c>
      <c r="BM65" s="22">
        <f t="shared" si="14"/>
        <v>488920</v>
      </c>
    </row>
    <row r="66" spans="2:65" s="18" customFormat="1" ht="21" customHeight="1">
      <c r="B66" s="114">
        <v>11</v>
      </c>
      <c r="C66" s="318" t="s">
        <v>1463</v>
      </c>
      <c r="D66" s="204"/>
      <c r="E66" s="98">
        <v>10</v>
      </c>
      <c r="F66" s="99">
        <v>100</v>
      </c>
      <c r="G66" s="100">
        <v>45000</v>
      </c>
      <c r="H66" s="101">
        <v>10</v>
      </c>
      <c r="I66" s="99">
        <v>96</v>
      </c>
      <c r="J66" s="102">
        <v>43200</v>
      </c>
      <c r="K66" s="101">
        <v>10</v>
      </c>
      <c r="L66" s="103">
        <v>100</v>
      </c>
      <c r="M66" s="102">
        <v>45000</v>
      </c>
      <c r="N66" s="101">
        <v>10</v>
      </c>
      <c r="O66" s="103">
        <v>100</v>
      </c>
      <c r="P66" s="102">
        <v>45000</v>
      </c>
      <c r="Q66" s="101">
        <v>10</v>
      </c>
      <c r="R66" s="99">
        <v>100</v>
      </c>
      <c r="S66" s="102">
        <v>45000</v>
      </c>
      <c r="T66" s="101">
        <v>10</v>
      </c>
      <c r="U66" s="99">
        <v>100</v>
      </c>
      <c r="V66" s="102">
        <v>45000</v>
      </c>
      <c r="W66" s="101">
        <v>10</v>
      </c>
      <c r="X66" s="99">
        <v>100</v>
      </c>
      <c r="Y66" s="102">
        <v>45000</v>
      </c>
      <c r="Z66" s="101">
        <v>10</v>
      </c>
      <c r="AA66" s="99">
        <v>106</v>
      </c>
      <c r="AB66" s="102">
        <v>47700</v>
      </c>
      <c r="AC66" s="101">
        <v>10</v>
      </c>
      <c r="AD66" s="99">
        <v>85</v>
      </c>
      <c r="AE66" s="102">
        <v>38250</v>
      </c>
      <c r="AF66" s="101">
        <v>10</v>
      </c>
      <c r="AG66" s="99">
        <v>90</v>
      </c>
      <c r="AH66" s="102">
        <v>40500</v>
      </c>
      <c r="AI66" s="101">
        <v>10</v>
      </c>
      <c r="AJ66" s="99">
        <v>100</v>
      </c>
      <c r="AK66" s="102">
        <v>45000</v>
      </c>
      <c r="AL66" s="101">
        <v>10</v>
      </c>
      <c r="AM66" s="99">
        <v>95</v>
      </c>
      <c r="AN66" s="100">
        <v>42750</v>
      </c>
      <c r="AO66" s="104">
        <v>15800</v>
      </c>
      <c r="AP66" s="47">
        <f t="shared" si="0"/>
        <v>120</v>
      </c>
      <c r="AQ66" s="46">
        <f t="shared" si="0"/>
        <v>1172</v>
      </c>
      <c r="AR66" s="45">
        <f t="shared" si="1"/>
        <v>543200</v>
      </c>
      <c r="AS66" s="150">
        <f t="shared" si="15"/>
        <v>120</v>
      </c>
      <c r="BA66" s="22">
        <f t="shared" si="2"/>
        <v>45000</v>
      </c>
      <c r="BB66" s="22">
        <f t="shared" si="3"/>
        <v>43200</v>
      </c>
      <c r="BC66" s="22">
        <f t="shared" si="4"/>
        <v>45000</v>
      </c>
      <c r="BD66" s="22">
        <f t="shared" si="5"/>
        <v>45000</v>
      </c>
      <c r="BE66" s="22">
        <f t="shared" si="6"/>
        <v>45000</v>
      </c>
      <c r="BF66" s="22">
        <f t="shared" si="7"/>
        <v>45000</v>
      </c>
      <c r="BG66" s="22">
        <f t="shared" si="8"/>
        <v>45000</v>
      </c>
      <c r="BH66" s="22">
        <f t="shared" si="9"/>
        <v>47700</v>
      </c>
      <c r="BI66" s="22">
        <f t="shared" si="10"/>
        <v>38250</v>
      </c>
      <c r="BJ66" s="22">
        <f t="shared" si="11"/>
        <v>40500</v>
      </c>
      <c r="BK66" s="22">
        <f t="shared" si="12"/>
        <v>45000</v>
      </c>
      <c r="BL66" s="22">
        <f t="shared" si="13"/>
        <v>42750</v>
      </c>
      <c r="BM66" s="22">
        <f t="shared" si="14"/>
        <v>543200</v>
      </c>
    </row>
    <row r="67" spans="2:65" s="18" customFormat="1" ht="21" customHeight="1">
      <c r="B67" s="114">
        <v>12</v>
      </c>
      <c r="C67" s="318" t="s">
        <v>1464</v>
      </c>
      <c r="D67" s="204"/>
      <c r="E67" s="98">
        <v>10</v>
      </c>
      <c r="F67" s="99">
        <v>100</v>
      </c>
      <c r="G67" s="100">
        <v>45000</v>
      </c>
      <c r="H67" s="101">
        <v>10</v>
      </c>
      <c r="I67" s="99">
        <v>100</v>
      </c>
      <c r="J67" s="102">
        <v>45000</v>
      </c>
      <c r="K67" s="101">
        <v>10</v>
      </c>
      <c r="L67" s="103">
        <v>100</v>
      </c>
      <c r="M67" s="102">
        <v>45000</v>
      </c>
      <c r="N67" s="101">
        <v>10</v>
      </c>
      <c r="O67" s="103">
        <v>100</v>
      </c>
      <c r="P67" s="102">
        <v>45000</v>
      </c>
      <c r="Q67" s="101">
        <v>10</v>
      </c>
      <c r="R67" s="99">
        <v>95</v>
      </c>
      <c r="S67" s="102">
        <v>42750</v>
      </c>
      <c r="T67" s="101">
        <v>10</v>
      </c>
      <c r="U67" s="99">
        <v>96</v>
      </c>
      <c r="V67" s="102">
        <v>43200</v>
      </c>
      <c r="W67" s="101">
        <v>10</v>
      </c>
      <c r="X67" s="99">
        <v>86</v>
      </c>
      <c r="Y67" s="102">
        <v>38700</v>
      </c>
      <c r="Z67" s="101">
        <v>10</v>
      </c>
      <c r="AA67" s="99">
        <v>100</v>
      </c>
      <c r="AB67" s="102">
        <v>45000</v>
      </c>
      <c r="AC67" s="101"/>
      <c r="AD67" s="99"/>
      <c r="AE67" s="102"/>
      <c r="AF67" s="101"/>
      <c r="AG67" s="99"/>
      <c r="AH67" s="102"/>
      <c r="AI67" s="101"/>
      <c r="AJ67" s="99"/>
      <c r="AK67" s="102"/>
      <c r="AL67" s="101"/>
      <c r="AM67" s="99"/>
      <c r="AN67" s="100"/>
      <c r="AO67" s="104">
        <v>20000</v>
      </c>
      <c r="AP67" s="47">
        <f t="shared" si="0"/>
        <v>80</v>
      </c>
      <c r="AQ67" s="46">
        <f t="shared" si="0"/>
        <v>777</v>
      </c>
      <c r="AR67" s="45">
        <f t="shared" si="1"/>
        <v>369650</v>
      </c>
      <c r="AS67" s="150">
        <f t="shared" si="15"/>
        <v>80</v>
      </c>
      <c r="BA67" s="22">
        <f t="shared" si="2"/>
        <v>45000</v>
      </c>
      <c r="BB67" s="22">
        <f t="shared" si="3"/>
        <v>45000</v>
      </c>
      <c r="BC67" s="22">
        <f t="shared" si="4"/>
        <v>45000</v>
      </c>
      <c r="BD67" s="22">
        <f t="shared" si="5"/>
        <v>45000</v>
      </c>
      <c r="BE67" s="22">
        <f t="shared" si="6"/>
        <v>42750</v>
      </c>
      <c r="BF67" s="22">
        <f t="shared" si="7"/>
        <v>43200</v>
      </c>
      <c r="BG67" s="22">
        <f t="shared" si="8"/>
        <v>38700</v>
      </c>
      <c r="BH67" s="22">
        <f t="shared" si="9"/>
        <v>45000</v>
      </c>
      <c r="BI67" s="22">
        <f t="shared" si="10"/>
        <v>0</v>
      </c>
      <c r="BJ67" s="22">
        <f t="shared" si="11"/>
        <v>0</v>
      </c>
      <c r="BK67" s="22">
        <f t="shared" si="12"/>
        <v>0</v>
      </c>
      <c r="BL67" s="22">
        <f t="shared" si="13"/>
        <v>0</v>
      </c>
      <c r="BM67" s="22">
        <f t="shared" si="14"/>
        <v>369650</v>
      </c>
    </row>
    <row r="68" spans="2:65" s="18" customFormat="1" ht="21" customHeight="1">
      <c r="B68" s="114">
        <v>13</v>
      </c>
      <c r="C68" s="318" t="s">
        <v>1465</v>
      </c>
      <c r="D68" s="204"/>
      <c r="E68" s="98"/>
      <c r="F68" s="99"/>
      <c r="G68" s="100"/>
      <c r="H68" s="101"/>
      <c r="I68" s="99"/>
      <c r="J68" s="102"/>
      <c r="K68" s="101"/>
      <c r="L68" s="103"/>
      <c r="M68" s="102"/>
      <c r="N68" s="101"/>
      <c r="O68" s="103"/>
      <c r="P68" s="102"/>
      <c r="Q68" s="101"/>
      <c r="R68" s="99"/>
      <c r="S68" s="102"/>
      <c r="T68" s="101"/>
      <c r="U68" s="99"/>
      <c r="V68" s="102"/>
      <c r="W68" s="101">
        <v>10</v>
      </c>
      <c r="X68" s="99">
        <v>95</v>
      </c>
      <c r="Y68" s="102">
        <v>40850</v>
      </c>
      <c r="Z68" s="101">
        <v>10</v>
      </c>
      <c r="AA68" s="99">
        <v>95</v>
      </c>
      <c r="AB68" s="102">
        <v>40850</v>
      </c>
      <c r="AC68" s="101">
        <v>10</v>
      </c>
      <c r="AD68" s="99">
        <v>90</v>
      </c>
      <c r="AE68" s="102">
        <v>42500</v>
      </c>
      <c r="AF68" s="101">
        <v>10</v>
      </c>
      <c r="AG68" s="99">
        <v>85</v>
      </c>
      <c r="AH68" s="102">
        <v>36550</v>
      </c>
      <c r="AI68" s="101">
        <v>10</v>
      </c>
      <c r="AJ68" s="99">
        <v>96</v>
      </c>
      <c r="AK68" s="102">
        <v>41280</v>
      </c>
      <c r="AL68" s="101">
        <v>10</v>
      </c>
      <c r="AM68" s="99">
        <v>100</v>
      </c>
      <c r="AN68" s="100">
        <v>43000</v>
      </c>
      <c r="AO68" s="104">
        <v>10000</v>
      </c>
      <c r="AP68" s="47">
        <f t="shared" si="0"/>
        <v>60</v>
      </c>
      <c r="AQ68" s="46">
        <f t="shared" si="0"/>
        <v>561</v>
      </c>
      <c r="AR68" s="45">
        <f t="shared" si="1"/>
        <v>255030</v>
      </c>
      <c r="AS68" s="150">
        <f t="shared" si="15"/>
        <v>60</v>
      </c>
      <c r="BA68" s="22">
        <f t="shared" si="2"/>
        <v>0</v>
      </c>
      <c r="BB68" s="22">
        <f t="shared" si="3"/>
        <v>0</v>
      </c>
      <c r="BC68" s="22">
        <f t="shared" si="4"/>
        <v>0</v>
      </c>
      <c r="BD68" s="22">
        <f t="shared" si="5"/>
        <v>0</v>
      </c>
      <c r="BE68" s="22">
        <f t="shared" si="6"/>
        <v>0</v>
      </c>
      <c r="BF68" s="22">
        <f t="shared" si="7"/>
        <v>0</v>
      </c>
      <c r="BG68" s="22">
        <f t="shared" si="8"/>
        <v>40850</v>
      </c>
      <c r="BH68" s="22">
        <f t="shared" si="9"/>
        <v>40850</v>
      </c>
      <c r="BI68" s="22">
        <f t="shared" si="10"/>
        <v>42500</v>
      </c>
      <c r="BJ68" s="22">
        <f t="shared" si="11"/>
        <v>36550</v>
      </c>
      <c r="BK68" s="22">
        <f t="shared" si="12"/>
        <v>41280</v>
      </c>
      <c r="BL68" s="22">
        <f t="shared" si="13"/>
        <v>43000</v>
      </c>
      <c r="BM68" s="22">
        <f t="shared" si="14"/>
        <v>255030</v>
      </c>
    </row>
    <row r="69" spans="2:65" s="18" customFormat="1" ht="21" customHeight="1">
      <c r="B69" s="114">
        <v>14</v>
      </c>
      <c r="C69" s="318" t="s">
        <v>1466</v>
      </c>
      <c r="D69" s="204"/>
      <c r="E69" s="98"/>
      <c r="F69" s="99"/>
      <c r="G69" s="100"/>
      <c r="H69" s="101">
        <v>10</v>
      </c>
      <c r="I69" s="99">
        <v>45</v>
      </c>
      <c r="J69" s="102">
        <v>18900</v>
      </c>
      <c r="K69" s="101">
        <v>10</v>
      </c>
      <c r="L69" s="103">
        <v>70</v>
      </c>
      <c r="M69" s="102">
        <v>29400</v>
      </c>
      <c r="N69" s="101">
        <v>10</v>
      </c>
      <c r="O69" s="103">
        <v>35</v>
      </c>
      <c r="P69" s="102">
        <v>14800</v>
      </c>
      <c r="Q69" s="101">
        <v>10</v>
      </c>
      <c r="R69" s="99">
        <v>80</v>
      </c>
      <c r="S69" s="102">
        <v>36000</v>
      </c>
      <c r="T69" s="101">
        <v>10</v>
      </c>
      <c r="U69" s="99">
        <v>30</v>
      </c>
      <c r="V69" s="102">
        <v>12600</v>
      </c>
      <c r="W69" s="101"/>
      <c r="X69" s="99"/>
      <c r="Y69" s="102"/>
      <c r="Z69" s="101"/>
      <c r="AA69" s="99"/>
      <c r="AB69" s="102"/>
      <c r="AC69" s="101">
        <v>10</v>
      </c>
      <c r="AD69" s="99">
        <v>40</v>
      </c>
      <c r="AE69" s="102">
        <v>16800</v>
      </c>
      <c r="AF69" s="101">
        <v>10</v>
      </c>
      <c r="AG69" s="99">
        <v>65</v>
      </c>
      <c r="AH69" s="102">
        <v>27300</v>
      </c>
      <c r="AI69" s="101">
        <v>10</v>
      </c>
      <c r="AJ69" s="99">
        <v>65</v>
      </c>
      <c r="AK69" s="102">
        <v>27300</v>
      </c>
      <c r="AL69" s="101"/>
      <c r="AM69" s="99"/>
      <c r="AN69" s="100"/>
      <c r="AO69" s="104">
        <v>10000</v>
      </c>
      <c r="AP69" s="47">
        <f t="shared" si="0"/>
        <v>80</v>
      </c>
      <c r="AQ69" s="46">
        <f t="shared" si="0"/>
        <v>430</v>
      </c>
      <c r="AR69" s="45">
        <f t="shared" si="1"/>
        <v>193100</v>
      </c>
      <c r="AS69" s="150">
        <f t="shared" si="15"/>
        <v>80</v>
      </c>
      <c r="BA69" s="22">
        <f t="shared" si="2"/>
        <v>0</v>
      </c>
      <c r="BB69" s="22">
        <f t="shared" si="3"/>
        <v>18900</v>
      </c>
      <c r="BC69" s="22">
        <f t="shared" si="4"/>
        <v>29400</v>
      </c>
      <c r="BD69" s="22">
        <f t="shared" si="5"/>
        <v>14800</v>
      </c>
      <c r="BE69" s="22">
        <f t="shared" si="6"/>
        <v>36000</v>
      </c>
      <c r="BF69" s="22">
        <f t="shared" si="7"/>
        <v>12600</v>
      </c>
      <c r="BG69" s="22">
        <f t="shared" si="8"/>
        <v>0</v>
      </c>
      <c r="BH69" s="22">
        <f t="shared" si="9"/>
        <v>0</v>
      </c>
      <c r="BI69" s="22">
        <f t="shared" si="10"/>
        <v>16800</v>
      </c>
      <c r="BJ69" s="22">
        <f t="shared" si="11"/>
        <v>27300</v>
      </c>
      <c r="BK69" s="22">
        <f t="shared" si="12"/>
        <v>27300</v>
      </c>
      <c r="BL69" s="22">
        <f t="shared" si="13"/>
        <v>0</v>
      </c>
      <c r="BM69" s="22">
        <f t="shared" si="14"/>
        <v>193100</v>
      </c>
    </row>
    <row r="70" spans="2:65" s="18" customFormat="1" ht="21" customHeight="1">
      <c r="B70" s="114">
        <v>15</v>
      </c>
      <c r="C70" s="318"/>
      <c r="D70" s="204"/>
      <c r="E70" s="98"/>
      <c r="F70" s="99"/>
      <c r="G70" s="100"/>
      <c r="H70" s="101"/>
      <c r="I70" s="99"/>
      <c r="J70" s="102"/>
      <c r="K70" s="101"/>
      <c r="L70" s="103"/>
      <c r="M70" s="102"/>
      <c r="N70" s="101"/>
      <c r="O70" s="103"/>
      <c r="P70" s="102"/>
      <c r="Q70" s="101"/>
      <c r="R70" s="99"/>
      <c r="S70" s="102"/>
      <c r="T70" s="101"/>
      <c r="U70" s="99"/>
      <c r="V70" s="102"/>
      <c r="W70" s="101"/>
      <c r="X70" s="99"/>
      <c r="Y70" s="102"/>
      <c r="Z70" s="101"/>
      <c r="AA70" s="99"/>
      <c r="AB70" s="102"/>
      <c r="AC70" s="101"/>
      <c r="AD70" s="99"/>
      <c r="AE70" s="102"/>
      <c r="AF70" s="101"/>
      <c r="AG70" s="99"/>
      <c r="AH70" s="102"/>
      <c r="AI70" s="101"/>
      <c r="AJ70" s="99"/>
      <c r="AK70" s="102"/>
      <c r="AL70" s="101"/>
      <c r="AM70" s="99"/>
      <c r="AN70" s="100"/>
      <c r="AO70" s="104"/>
      <c r="AP70" s="47">
        <f t="shared" si="0"/>
        <v>0</v>
      </c>
      <c r="AQ70" s="46">
        <f t="shared" si="0"/>
        <v>0</v>
      </c>
      <c r="AR70" s="45">
        <f t="shared" si="1"/>
        <v>0</v>
      </c>
      <c r="AS70" s="150">
        <f t="shared" si="15"/>
        <v>0</v>
      </c>
      <c r="BA70" s="22">
        <f t="shared" si="2"/>
        <v>0</v>
      </c>
      <c r="BB70" s="22">
        <f t="shared" si="3"/>
        <v>0</v>
      </c>
      <c r="BC70" s="22">
        <f t="shared" si="4"/>
        <v>0</v>
      </c>
      <c r="BD70" s="22">
        <f t="shared" si="5"/>
        <v>0</v>
      </c>
      <c r="BE70" s="22">
        <f t="shared" si="6"/>
        <v>0</v>
      </c>
      <c r="BF70" s="22">
        <f t="shared" si="7"/>
        <v>0</v>
      </c>
      <c r="BG70" s="22">
        <f t="shared" si="8"/>
        <v>0</v>
      </c>
      <c r="BH70" s="22">
        <f t="shared" si="9"/>
        <v>0</v>
      </c>
      <c r="BI70" s="22">
        <f t="shared" si="10"/>
        <v>0</v>
      </c>
      <c r="BJ70" s="22">
        <f t="shared" si="11"/>
        <v>0</v>
      </c>
      <c r="BK70" s="22">
        <f t="shared" si="12"/>
        <v>0</v>
      </c>
      <c r="BL70" s="22">
        <f t="shared" si="13"/>
        <v>0</v>
      </c>
      <c r="BM70" s="22">
        <f t="shared" si="14"/>
        <v>0</v>
      </c>
    </row>
    <row r="71" spans="2:65" s="18" customFormat="1" ht="21" customHeight="1">
      <c r="B71" s="114">
        <v>16</v>
      </c>
      <c r="C71" s="318"/>
      <c r="D71" s="204"/>
      <c r="E71" s="98"/>
      <c r="F71" s="99"/>
      <c r="G71" s="100"/>
      <c r="H71" s="101"/>
      <c r="I71" s="99"/>
      <c r="J71" s="102"/>
      <c r="K71" s="101"/>
      <c r="L71" s="103"/>
      <c r="M71" s="102"/>
      <c r="N71" s="101"/>
      <c r="O71" s="103"/>
      <c r="P71" s="102"/>
      <c r="Q71" s="101"/>
      <c r="R71" s="99"/>
      <c r="S71" s="102"/>
      <c r="T71" s="101"/>
      <c r="U71" s="99"/>
      <c r="V71" s="102"/>
      <c r="W71" s="101"/>
      <c r="X71" s="99"/>
      <c r="Y71" s="102"/>
      <c r="Z71" s="101"/>
      <c r="AA71" s="99"/>
      <c r="AB71" s="102"/>
      <c r="AC71" s="101"/>
      <c r="AD71" s="99"/>
      <c r="AE71" s="102"/>
      <c r="AF71" s="101"/>
      <c r="AG71" s="99"/>
      <c r="AH71" s="102"/>
      <c r="AI71" s="101"/>
      <c r="AJ71" s="99"/>
      <c r="AK71" s="102"/>
      <c r="AL71" s="101"/>
      <c r="AM71" s="99"/>
      <c r="AN71" s="100"/>
      <c r="AO71" s="104"/>
      <c r="AP71" s="47">
        <f t="shared" si="0"/>
        <v>0</v>
      </c>
      <c r="AQ71" s="46">
        <f t="shared" si="0"/>
        <v>0</v>
      </c>
      <c r="AR71" s="45">
        <f t="shared" si="1"/>
        <v>0</v>
      </c>
      <c r="AS71" s="150">
        <f t="shared" si="15"/>
        <v>0</v>
      </c>
      <c r="BA71" s="22">
        <f t="shared" si="2"/>
        <v>0</v>
      </c>
      <c r="BB71" s="22">
        <f t="shared" si="3"/>
        <v>0</v>
      </c>
      <c r="BC71" s="22">
        <f t="shared" si="4"/>
        <v>0</v>
      </c>
      <c r="BD71" s="22">
        <f t="shared" si="5"/>
        <v>0</v>
      </c>
      <c r="BE71" s="22">
        <f t="shared" si="6"/>
        <v>0</v>
      </c>
      <c r="BF71" s="22">
        <f t="shared" si="7"/>
        <v>0</v>
      </c>
      <c r="BG71" s="22">
        <f t="shared" si="8"/>
        <v>0</v>
      </c>
      <c r="BH71" s="22">
        <f t="shared" si="9"/>
        <v>0</v>
      </c>
      <c r="BI71" s="22">
        <f t="shared" si="10"/>
        <v>0</v>
      </c>
      <c r="BJ71" s="22">
        <f t="shared" si="11"/>
        <v>0</v>
      </c>
      <c r="BK71" s="22">
        <f t="shared" si="12"/>
        <v>0</v>
      </c>
      <c r="BL71" s="22">
        <f t="shared" si="13"/>
        <v>0</v>
      </c>
      <c r="BM71" s="22">
        <f t="shared" si="14"/>
        <v>0</v>
      </c>
    </row>
    <row r="72" spans="2:65" s="18" customFormat="1" ht="21" customHeight="1">
      <c r="B72" s="114">
        <v>17</v>
      </c>
      <c r="C72" s="318"/>
      <c r="D72" s="204"/>
      <c r="E72" s="98"/>
      <c r="F72" s="99"/>
      <c r="G72" s="100"/>
      <c r="H72" s="101"/>
      <c r="I72" s="99"/>
      <c r="J72" s="102"/>
      <c r="K72" s="101"/>
      <c r="L72" s="103"/>
      <c r="M72" s="102"/>
      <c r="N72" s="101"/>
      <c r="O72" s="103"/>
      <c r="P72" s="102"/>
      <c r="Q72" s="101"/>
      <c r="R72" s="99"/>
      <c r="S72" s="102"/>
      <c r="T72" s="101"/>
      <c r="U72" s="99"/>
      <c r="V72" s="102"/>
      <c r="W72" s="101"/>
      <c r="X72" s="99"/>
      <c r="Y72" s="102"/>
      <c r="Z72" s="101"/>
      <c r="AA72" s="99"/>
      <c r="AB72" s="102"/>
      <c r="AC72" s="101"/>
      <c r="AD72" s="99"/>
      <c r="AE72" s="102"/>
      <c r="AF72" s="101"/>
      <c r="AG72" s="99"/>
      <c r="AH72" s="102"/>
      <c r="AI72" s="101"/>
      <c r="AJ72" s="99"/>
      <c r="AK72" s="102"/>
      <c r="AL72" s="101"/>
      <c r="AM72" s="99"/>
      <c r="AN72" s="100"/>
      <c r="AO72" s="104"/>
      <c r="AP72" s="47">
        <f t="shared" si="0"/>
        <v>0</v>
      </c>
      <c r="AQ72" s="46">
        <f t="shared" si="0"/>
        <v>0</v>
      </c>
      <c r="AR72" s="45">
        <f t="shared" si="1"/>
        <v>0</v>
      </c>
      <c r="AS72" s="150">
        <f t="shared" si="15"/>
        <v>0</v>
      </c>
      <c r="BA72" s="22">
        <f t="shared" si="2"/>
        <v>0</v>
      </c>
      <c r="BB72" s="22">
        <f t="shared" si="3"/>
        <v>0</v>
      </c>
      <c r="BC72" s="22">
        <f t="shared" si="4"/>
        <v>0</v>
      </c>
      <c r="BD72" s="22">
        <f t="shared" si="5"/>
        <v>0</v>
      </c>
      <c r="BE72" s="22">
        <f t="shared" si="6"/>
        <v>0</v>
      </c>
      <c r="BF72" s="22">
        <f t="shared" si="7"/>
        <v>0</v>
      </c>
      <c r="BG72" s="22">
        <f t="shared" si="8"/>
        <v>0</v>
      </c>
      <c r="BH72" s="22">
        <f t="shared" si="9"/>
        <v>0</v>
      </c>
      <c r="BI72" s="22">
        <f t="shared" si="10"/>
        <v>0</v>
      </c>
      <c r="BJ72" s="22">
        <f t="shared" si="11"/>
        <v>0</v>
      </c>
      <c r="BK72" s="22">
        <f t="shared" si="12"/>
        <v>0</v>
      </c>
      <c r="BL72" s="22">
        <f t="shared" si="13"/>
        <v>0</v>
      </c>
      <c r="BM72" s="22">
        <f t="shared" si="14"/>
        <v>0</v>
      </c>
    </row>
    <row r="73" spans="2:65" s="18" customFormat="1" ht="21" customHeight="1">
      <c r="B73" s="114">
        <v>18</v>
      </c>
      <c r="C73" s="318"/>
      <c r="D73" s="204"/>
      <c r="E73" s="98"/>
      <c r="F73" s="99"/>
      <c r="G73" s="100"/>
      <c r="H73" s="101"/>
      <c r="I73" s="99"/>
      <c r="J73" s="102"/>
      <c r="K73" s="101"/>
      <c r="L73" s="103"/>
      <c r="M73" s="102"/>
      <c r="N73" s="101"/>
      <c r="O73" s="103"/>
      <c r="P73" s="102"/>
      <c r="Q73" s="101"/>
      <c r="R73" s="99"/>
      <c r="S73" s="102"/>
      <c r="T73" s="101"/>
      <c r="U73" s="99"/>
      <c r="V73" s="102"/>
      <c r="W73" s="101"/>
      <c r="X73" s="99"/>
      <c r="Y73" s="102"/>
      <c r="Z73" s="101"/>
      <c r="AA73" s="99"/>
      <c r="AB73" s="102"/>
      <c r="AC73" s="101"/>
      <c r="AD73" s="99"/>
      <c r="AE73" s="102"/>
      <c r="AF73" s="101"/>
      <c r="AG73" s="99"/>
      <c r="AH73" s="102"/>
      <c r="AI73" s="101"/>
      <c r="AJ73" s="99"/>
      <c r="AK73" s="102"/>
      <c r="AL73" s="101"/>
      <c r="AM73" s="99"/>
      <c r="AN73" s="100"/>
      <c r="AO73" s="104"/>
      <c r="AP73" s="47">
        <f t="shared" si="0"/>
        <v>0</v>
      </c>
      <c r="AQ73" s="46">
        <f t="shared" si="0"/>
        <v>0</v>
      </c>
      <c r="AR73" s="45">
        <f t="shared" si="1"/>
        <v>0</v>
      </c>
      <c r="AS73" s="150">
        <f t="shared" si="15"/>
        <v>0</v>
      </c>
      <c r="BA73" s="22">
        <f t="shared" si="2"/>
        <v>0</v>
      </c>
      <c r="BB73" s="22">
        <f t="shared" si="3"/>
        <v>0</v>
      </c>
      <c r="BC73" s="22">
        <f t="shared" si="4"/>
        <v>0</v>
      </c>
      <c r="BD73" s="22">
        <f t="shared" si="5"/>
        <v>0</v>
      </c>
      <c r="BE73" s="22">
        <f t="shared" si="6"/>
        <v>0</v>
      </c>
      <c r="BF73" s="22">
        <f t="shared" si="7"/>
        <v>0</v>
      </c>
      <c r="BG73" s="22">
        <f t="shared" si="8"/>
        <v>0</v>
      </c>
      <c r="BH73" s="22">
        <f t="shared" si="9"/>
        <v>0</v>
      </c>
      <c r="BI73" s="22">
        <f t="shared" si="10"/>
        <v>0</v>
      </c>
      <c r="BJ73" s="22">
        <f t="shared" si="11"/>
        <v>0</v>
      </c>
      <c r="BK73" s="22">
        <f t="shared" si="12"/>
        <v>0</v>
      </c>
      <c r="BL73" s="22">
        <f t="shared" si="13"/>
        <v>0</v>
      </c>
      <c r="BM73" s="22">
        <f t="shared" si="14"/>
        <v>0</v>
      </c>
    </row>
    <row r="74" spans="2:65" s="18" customFormat="1" ht="21" customHeight="1">
      <c r="B74" s="114">
        <v>19</v>
      </c>
      <c r="C74" s="318"/>
      <c r="D74" s="204"/>
      <c r="E74" s="98"/>
      <c r="F74" s="99"/>
      <c r="G74" s="100"/>
      <c r="H74" s="101"/>
      <c r="I74" s="99"/>
      <c r="J74" s="102"/>
      <c r="K74" s="101"/>
      <c r="L74" s="103"/>
      <c r="M74" s="102"/>
      <c r="N74" s="101"/>
      <c r="O74" s="103"/>
      <c r="P74" s="102"/>
      <c r="Q74" s="101"/>
      <c r="R74" s="99"/>
      <c r="S74" s="102"/>
      <c r="T74" s="101"/>
      <c r="U74" s="99"/>
      <c r="V74" s="102"/>
      <c r="W74" s="101"/>
      <c r="X74" s="99"/>
      <c r="Y74" s="102"/>
      <c r="Z74" s="101"/>
      <c r="AA74" s="99"/>
      <c r="AB74" s="102"/>
      <c r="AC74" s="101"/>
      <c r="AD74" s="99"/>
      <c r="AE74" s="102"/>
      <c r="AF74" s="101"/>
      <c r="AG74" s="99"/>
      <c r="AH74" s="102"/>
      <c r="AI74" s="101"/>
      <c r="AJ74" s="99"/>
      <c r="AK74" s="102"/>
      <c r="AL74" s="101"/>
      <c r="AM74" s="99"/>
      <c r="AN74" s="100"/>
      <c r="AO74" s="104"/>
      <c r="AP74" s="47">
        <f t="shared" si="0"/>
        <v>0</v>
      </c>
      <c r="AQ74" s="46">
        <f t="shared" si="0"/>
        <v>0</v>
      </c>
      <c r="AR74" s="45">
        <f t="shared" si="1"/>
        <v>0</v>
      </c>
      <c r="AS74" s="150">
        <f t="shared" si="15"/>
        <v>0</v>
      </c>
      <c r="BA74" s="22">
        <f t="shared" si="2"/>
        <v>0</v>
      </c>
      <c r="BB74" s="22">
        <f t="shared" si="3"/>
        <v>0</v>
      </c>
      <c r="BC74" s="22">
        <f t="shared" si="4"/>
        <v>0</v>
      </c>
      <c r="BD74" s="22">
        <f t="shared" si="5"/>
        <v>0</v>
      </c>
      <c r="BE74" s="22">
        <f t="shared" si="6"/>
        <v>0</v>
      </c>
      <c r="BF74" s="22">
        <f t="shared" si="7"/>
        <v>0</v>
      </c>
      <c r="BG74" s="22">
        <f t="shared" si="8"/>
        <v>0</v>
      </c>
      <c r="BH74" s="22">
        <f t="shared" si="9"/>
        <v>0</v>
      </c>
      <c r="BI74" s="22">
        <f t="shared" si="10"/>
        <v>0</v>
      </c>
      <c r="BJ74" s="22">
        <f t="shared" si="11"/>
        <v>0</v>
      </c>
      <c r="BK74" s="22">
        <f t="shared" si="12"/>
        <v>0</v>
      </c>
      <c r="BL74" s="22">
        <f t="shared" si="13"/>
        <v>0</v>
      </c>
      <c r="BM74" s="22">
        <f t="shared" si="14"/>
        <v>0</v>
      </c>
    </row>
    <row r="75" spans="2:65" s="18" customFormat="1" ht="21" customHeight="1">
      <c r="B75" s="114">
        <v>20</v>
      </c>
      <c r="C75" s="318"/>
      <c r="D75" s="204"/>
      <c r="E75" s="98"/>
      <c r="F75" s="99"/>
      <c r="G75" s="100"/>
      <c r="H75" s="101"/>
      <c r="I75" s="99"/>
      <c r="J75" s="102"/>
      <c r="K75" s="101"/>
      <c r="L75" s="103"/>
      <c r="M75" s="102"/>
      <c r="N75" s="101"/>
      <c r="O75" s="103"/>
      <c r="P75" s="102"/>
      <c r="Q75" s="101"/>
      <c r="R75" s="99"/>
      <c r="S75" s="102"/>
      <c r="T75" s="101"/>
      <c r="U75" s="99"/>
      <c r="V75" s="102"/>
      <c r="W75" s="101"/>
      <c r="X75" s="99"/>
      <c r="Y75" s="102"/>
      <c r="Z75" s="101"/>
      <c r="AA75" s="99"/>
      <c r="AB75" s="102"/>
      <c r="AC75" s="101"/>
      <c r="AD75" s="99"/>
      <c r="AE75" s="102"/>
      <c r="AF75" s="101"/>
      <c r="AG75" s="99"/>
      <c r="AH75" s="102"/>
      <c r="AI75" s="101"/>
      <c r="AJ75" s="99"/>
      <c r="AK75" s="102"/>
      <c r="AL75" s="101"/>
      <c r="AM75" s="99"/>
      <c r="AN75" s="100"/>
      <c r="AO75" s="104"/>
      <c r="AP75" s="47">
        <f t="shared" si="0"/>
        <v>0</v>
      </c>
      <c r="AQ75" s="46">
        <f t="shared" si="0"/>
        <v>0</v>
      </c>
      <c r="AR75" s="45">
        <f t="shared" si="1"/>
        <v>0</v>
      </c>
      <c r="AS75" s="150">
        <f t="shared" si="15"/>
        <v>0</v>
      </c>
      <c r="BA75" s="22">
        <f t="shared" si="2"/>
        <v>0</v>
      </c>
      <c r="BB75" s="22">
        <f t="shared" si="3"/>
        <v>0</v>
      </c>
      <c r="BC75" s="22">
        <f t="shared" si="4"/>
        <v>0</v>
      </c>
      <c r="BD75" s="22">
        <f t="shared" si="5"/>
        <v>0</v>
      </c>
      <c r="BE75" s="22">
        <f t="shared" si="6"/>
        <v>0</v>
      </c>
      <c r="BF75" s="22">
        <f t="shared" si="7"/>
        <v>0</v>
      </c>
      <c r="BG75" s="22">
        <f t="shared" si="8"/>
        <v>0</v>
      </c>
      <c r="BH75" s="22">
        <f t="shared" si="9"/>
        <v>0</v>
      </c>
      <c r="BI75" s="22">
        <f t="shared" si="10"/>
        <v>0</v>
      </c>
      <c r="BJ75" s="22">
        <f t="shared" si="11"/>
        <v>0</v>
      </c>
      <c r="BK75" s="22">
        <f t="shared" si="12"/>
        <v>0</v>
      </c>
      <c r="BL75" s="22">
        <f t="shared" si="13"/>
        <v>0</v>
      </c>
      <c r="BM75" s="22">
        <f t="shared" si="14"/>
        <v>0</v>
      </c>
    </row>
    <row r="76" spans="2:65" s="18" customFormat="1" ht="21" customHeight="1">
      <c r="B76" s="114">
        <v>21</v>
      </c>
      <c r="C76" s="318"/>
      <c r="D76" s="204"/>
      <c r="E76" s="98"/>
      <c r="F76" s="99"/>
      <c r="G76" s="100"/>
      <c r="H76" s="101"/>
      <c r="I76" s="99"/>
      <c r="J76" s="102"/>
      <c r="K76" s="101"/>
      <c r="L76" s="103"/>
      <c r="M76" s="102"/>
      <c r="N76" s="101"/>
      <c r="O76" s="103"/>
      <c r="P76" s="102"/>
      <c r="Q76" s="101"/>
      <c r="R76" s="99"/>
      <c r="S76" s="102"/>
      <c r="T76" s="101"/>
      <c r="U76" s="99"/>
      <c r="V76" s="102"/>
      <c r="W76" s="101"/>
      <c r="X76" s="99"/>
      <c r="Y76" s="102"/>
      <c r="Z76" s="101"/>
      <c r="AA76" s="99"/>
      <c r="AB76" s="102"/>
      <c r="AC76" s="101"/>
      <c r="AD76" s="99"/>
      <c r="AE76" s="102"/>
      <c r="AF76" s="101"/>
      <c r="AG76" s="99"/>
      <c r="AH76" s="102"/>
      <c r="AI76" s="101"/>
      <c r="AJ76" s="99"/>
      <c r="AK76" s="102"/>
      <c r="AL76" s="101"/>
      <c r="AM76" s="99"/>
      <c r="AN76" s="100"/>
      <c r="AO76" s="104"/>
      <c r="AP76" s="47">
        <f t="shared" si="0"/>
        <v>0</v>
      </c>
      <c r="AQ76" s="46">
        <f t="shared" si="0"/>
        <v>0</v>
      </c>
      <c r="AR76" s="45">
        <f t="shared" si="1"/>
        <v>0</v>
      </c>
      <c r="AS76" s="150">
        <f t="shared" si="15"/>
        <v>0</v>
      </c>
      <c r="BA76" s="22">
        <f t="shared" si="2"/>
        <v>0</v>
      </c>
      <c r="BB76" s="22">
        <f t="shared" si="3"/>
        <v>0</v>
      </c>
      <c r="BC76" s="22">
        <f t="shared" si="4"/>
        <v>0</v>
      </c>
      <c r="BD76" s="22">
        <f t="shared" si="5"/>
        <v>0</v>
      </c>
      <c r="BE76" s="22">
        <f t="shared" si="6"/>
        <v>0</v>
      </c>
      <c r="BF76" s="22">
        <f t="shared" si="7"/>
        <v>0</v>
      </c>
      <c r="BG76" s="22">
        <f t="shared" si="8"/>
        <v>0</v>
      </c>
      <c r="BH76" s="22">
        <f t="shared" si="9"/>
        <v>0</v>
      </c>
      <c r="BI76" s="22">
        <f t="shared" si="10"/>
        <v>0</v>
      </c>
      <c r="BJ76" s="22">
        <f t="shared" si="11"/>
        <v>0</v>
      </c>
      <c r="BK76" s="22">
        <f t="shared" si="12"/>
        <v>0</v>
      </c>
      <c r="BL76" s="22">
        <f t="shared" si="13"/>
        <v>0</v>
      </c>
      <c r="BM76" s="22">
        <f t="shared" si="14"/>
        <v>0</v>
      </c>
    </row>
    <row r="77" spans="2:65" s="18" customFormat="1" ht="21" customHeight="1">
      <c r="B77" s="114">
        <v>22</v>
      </c>
      <c r="C77" s="318"/>
      <c r="D77" s="204"/>
      <c r="E77" s="98"/>
      <c r="F77" s="99"/>
      <c r="G77" s="100"/>
      <c r="H77" s="101"/>
      <c r="I77" s="99"/>
      <c r="J77" s="102"/>
      <c r="K77" s="101"/>
      <c r="L77" s="103"/>
      <c r="M77" s="102"/>
      <c r="N77" s="101"/>
      <c r="O77" s="103"/>
      <c r="P77" s="102"/>
      <c r="Q77" s="101"/>
      <c r="R77" s="99"/>
      <c r="S77" s="102"/>
      <c r="T77" s="101"/>
      <c r="U77" s="99"/>
      <c r="V77" s="102"/>
      <c r="W77" s="101"/>
      <c r="X77" s="99"/>
      <c r="Y77" s="102"/>
      <c r="Z77" s="101"/>
      <c r="AA77" s="99"/>
      <c r="AB77" s="102"/>
      <c r="AC77" s="101"/>
      <c r="AD77" s="99"/>
      <c r="AE77" s="102"/>
      <c r="AF77" s="101"/>
      <c r="AG77" s="99"/>
      <c r="AH77" s="102"/>
      <c r="AI77" s="101"/>
      <c r="AJ77" s="99"/>
      <c r="AK77" s="102"/>
      <c r="AL77" s="101"/>
      <c r="AM77" s="99"/>
      <c r="AN77" s="100"/>
      <c r="AO77" s="104"/>
      <c r="AP77" s="47">
        <f t="shared" si="0"/>
        <v>0</v>
      </c>
      <c r="AQ77" s="46">
        <f t="shared" si="0"/>
        <v>0</v>
      </c>
      <c r="AR77" s="45">
        <f t="shared" si="1"/>
        <v>0</v>
      </c>
      <c r="AS77" s="150">
        <f t="shared" si="15"/>
        <v>0</v>
      </c>
      <c r="BA77" s="22">
        <f t="shared" si="2"/>
        <v>0</v>
      </c>
      <c r="BB77" s="22">
        <f t="shared" si="3"/>
        <v>0</v>
      </c>
      <c r="BC77" s="22">
        <f t="shared" si="4"/>
        <v>0</v>
      </c>
      <c r="BD77" s="22">
        <f t="shared" si="5"/>
        <v>0</v>
      </c>
      <c r="BE77" s="22">
        <f t="shared" si="6"/>
        <v>0</v>
      </c>
      <c r="BF77" s="22">
        <f t="shared" si="7"/>
        <v>0</v>
      </c>
      <c r="BG77" s="22">
        <f t="shared" si="8"/>
        <v>0</v>
      </c>
      <c r="BH77" s="22">
        <f t="shared" si="9"/>
        <v>0</v>
      </c>
      <c r="BI77" s="22">
        <f t="shared" si="10"/>
        <v>0</v>
      </c>
      <c r="BJ77" s="22">
        <f t="shared" si="11"/>
        <v>0</v>
      </c>
      <c r="BK77" s="22">
        <f t="shared" si="12"/>
        <v>0</v>
      </c>
      <c r="BL77" s="22">
        <f t="shared" si="13"/>
        <v>0</v>
      </c>
      <c r="BM77" s="22">
        <f t="shared" si="14"/>
        <v>0</v>
      </c>
    </row>
    <row r="78" spans="2:65" s="18" customFormat="1" ht="21" customHeight="1">
      <c r="B78" s="114">
        <v>23</v>
      </c>
      <c r="C78" s="318"/>
      <c r="D78" s="204"/>
      <c r="E78" s="98"/>
      <c r="F78" s="99"/>
      <c r="G78" s="100"/>
      <c r="H78" s="101"/>
      <c r="I78" s="99"/>
      <c r="J78" s="102"/>
      <c r="K78" s="101"/>
      <c r="L78" s="103"/>
      <c r="M78" s="102"/>
      <c r="N78" s="101"/>
      <c r="O78" s="103"/>
      <c r="P78" s="102"/>
      <c r="Q78" s="101"/>
      <c r="R78" s="99"/>
      <c r="S78" s="102"/>
      <c r="T78" s="101"/>
      <c r="U78" s="99"/>
      <c r="V78" s="102"/>
      <c r="W78" s="101"/>
      <c r="X78" s="99"/>
      <c r="Y78" s="102"/>
      <c r="Z78" s="101"/>
      <c r="AA78" s="99"/>
      <c r="AB78" s="102"/>
      <c r="AC78" s="101"/>
      <c r="AD78" s="99"/>
      <c r="AE78" s="102"/>
      <c r="AF78" s="101"/>
      <c r="AG78" s="99"/>
      <c r="AH78" s="102"/>
      <c r="AI78" s="101"/>
      <c r="AJ78" s="99"/>
      <c r="AK78" s="102"/>
      <c r="AL78" s="101"/>
      <c r="AM78" s="99"/>
      <c r="AN78" s="100"/>
      <c r="AO78" s="104"/>
      <c r="AP78" s="47">
        <f t="shared" si="0"/>
        <v>0</v>
      </c>
      <c r="AQ78" s="46">
        <f t="shared" si="0"/>
        <v>0</v>
      </c>
      <c r="AR78" s="45">
        <f t="shared" si="1"/>
        <v>0</v>
      </c>
      <c r="AS78" s="150">
        <f t="shared" si="15"/>
        <v>0</v>
      </c>
      <c r="BA78" s="22">
        <f t="shared" si="2"/>
        <v>0</v>
      </c>
      <c r="BB78" s="22">
        <f t="shared" si="3"/>
        <v>0</v>
      </c>
      <c r="BC78" s="22">
        <f t="shared" si="4"/>
        <v>0</v>
      </c>
      <c r="BD78" s="22">
        <f t="shared" si="5"/>
        <v>0</v>
      </c>
      <c r="BE78" s="22">
        <f t="shared" si="6"/>
        <v>0</v>
      </c>
      <c r="BF78" s="22">
        <f t="shared" si="7"/>
        <v>0</v>
      </c>
      <c r="BG78" s="22">
        <f t="shared" si="8"/>
        <v>0</v>
      </c>
      <c r="BH78" s="22">
        <f t="shared" si="9"/>
        <v>0</v>
      </c>
      <c r="BI78" s="22">
        <f t="shared" si="10"/>
        <v>0</v>
      </c>
      <c r="BJ78" s="22">
        <f t="shared" si="11"/>
        <v>0</v>
      </c>
      <c r="BK78" s="22">
        <f t="shared" si="12"/>
        <v>0</v>
      </c>
      <c r="BL78" s="22">
        <f t="shared" si="13"/>
        <v>0</v>
      </c>
      <c r="BM78" s="22">
        <f t="shared" si="14"/>
        <v>0</v>
      </c>
    </row>
    <row r="79" spans="2:65" s="18" customFormat="1" ht="21" customHeight="1">
      <c r="B79" s="114">
        <v>24</v>
      </c>
      <c r="C79" s="203"/>
      <c r="D79" s="204"/>
      <c r="E79" s="98"/>
      <c r="F79" s="99"/>
      <c r="G79" s="100"/>
      <c r="H79" s="101"/>
      <c r="I79" s="99"/>
      <c r="J79" s="102"/>
      <c r="K79" s="101"/>
      <c r="L79" s="103"/>
      <c r="M79" s="102"/>
      <c r="N79" s="101"/>
      <c r="O79" s="103"/>
      <c r="P79" s="102"/>
      <c r="Q79" s="101"/>
      <c r="R79" s="99"/>
      <c r="S79" s="102"/>
      <c r="T79" s="101"/>
      <c r="U79" s="99"/>
      <c r="V79" s="102"/>
      <c r="W79" s="101"/>
      <c r="X79" s="99"/>
      <c r="Y79" s="102"/>
      <c r="Z79" s="101"/>
      <c r="AA79" s="99"/>
      <c r="AB79" s="102"/>
      <c r="AC79" s="101"/>
      <c r="AD79" s="99"/>
      <c r="AE79" s="102"/>
      <c r="AF79" s="101"/>
      <c r="AG79" s="99"/>
      <c r="AH79" s="102"/>
      <c r="AI79" s="101"/>
      <c r="AJ79" s="99"/>
      <c r="AK79" s="102"/>
      <c r="AL79" s="101"/>
      <c r="AM79" s="99"/>
      <c r="AN79" s="100"/>
      <c r="AO79" s="104"/>
      <c r="AP79" s="47">
        <f t="shared" si="0"/>
        <v>0</v>
      </c>
      <c r="AQ79" s="46">
        <f t="shared" si="0"/>
        <v>0</v>
      </c>
      <c r="AR79" s="45">
        <f t="shared" si="1"/>
        <v>0</v>
      </c>
      <c r="AS79" s="150">
        <f t="shared" si="15"/>
        <v>0</v>
      </c>
      <c r="BA79" s="22">
        <f t="shared" si="2"/>
        <v>0</v>
      </c>
      <c r="BB79" s="22">
        <f t="shared" si="3"/>
        <v>0</v>
      </c>
      <c r="BC79" s="22">
        <f t="shared" si="4"/>
        <v>0</v>
      </c>
      <c r="BD79" s="22">
        <f t="shared" si="5"/>
        <v>0</v>
      </c>
      <c r="BE79" s="22">
        <f t="shared" si="6"/>
        <v>0</v>
      </c>
      <c r="BF79" s="22">
        <f t="shared" si="7"/>
        <v>0</v>
      </c>
      <c r="BG79" s="22">
        <f t="shared" si="8"/>
        <v>0</v>
      </c>
      <c r="BH79" s="22">
        <f t="shared" si="9"/>
        <v>0</v>
      </c>
      <c r="BI79" s="22">
        <f t="shared" si="10"/>
        <v>0</v>
      </c>
      <c r="BJ79" s="22">
        <f t="shared" si="11"/>
        <v>0</v>
      </c>
      <c r="BK79" s="22">
        <f t="shared" si="12"/>
        <v>0</v>
      </c>
      <c r="BL79" s="22">
        <f t="shared" si="13"/>
        <v>0</v>
      </c>
      <c r="BM79" s="22">
        <f t="shared" si="14"/>
        <v>0</v>
      </c>
    </row>
    <row r="80" spans="2:65" s="18" customFormat="1" ht="21" customHeight="1">
      <c r="B80" s="114">
        <v>25</v>
      </c>
      <c r="C80" s="203"/>
      <c r="D80" s="204"/>
      <c r="E80" s="98"/>
      <c r="F80" s="99"/>
      <c r="G80" s="100"/>
      <c r="H80" s="101"/>
      <c r="I80" s="99"/>
      <c r="J80" s="102"/>
      <c r="K80" s="101"/>
      <c r="L80" s="103"/>
      <c r="M80" s="102"/>
      <c r="N80" s="101"/>
      <c r="O80" s="103"/>
      <c r="P80" s="102"/>
      <c r="Q80" s="101"/>
      <c r="R80" s="99"/>
      <c r="S80" s="102"/>
      <c r="T80" s="101"/>
      <c r="U80" s="99"/>
      <c r="V80" s="102"/>
      <c r="W80" s="101"/>
      <c r="X80" s="99"/>
      <c r="Y80" s="102"/>
      <c r="Z80" s="101"/>
      <c r="AA80" s="99"/>
      <c r="AB80" s="102"/>
      <c r="AC80" s="101"/>
      <c r="AD80" s="99"/>
      <c r="AE80" s="102"/>
      <c r="AF80" s="101"/>
      <c r="AG80" s="99"/>
      <c r="AH80" s="102"/>
      <c r="AI80" s="101"/>
      <c r="AJ80" s="99"/>
      <c r="AK80" s="102"/>
      <c r="AL80" s="101"/>
      <c r="AM80" s="99"/>
      <c r="AN80" s="100"/>
      <c r="AO80" s="104"/>
      <c r="AP80" s="47">
        <f t="shared" si="0"/>
        <v>0</v>
      </c>
      <c r="AQ80" s="46">
        <f t="shared" si="0"/>
        <v>0</v>
      </c>
      <c r="AR80" s="45">
        <f t="shared" si="1"/>
        <v>0</v>
      </c>
      <c r="AS80" s="150">
        <f t="shared" si="15"/>
        <v>0</v>
      </c>
      <c r="BA80" s="22">
        <f t="shared" si="2"/>
        <v>0</v>
      </c>
      <c r="BB80" s="22">
        <f t="shared" si="3"/>
        <v>0</v>
      </c>
      <c r="BC80" s="22">
        <f t="shared" si="4"/>
        <v>0</v>
      </c>
      <c r="BD80" s="22">
        <f t="shared" si="5"/>
        <v>0</v>
      </c>
      <c r="BE80" s="22">
        <f t="shared" si="6"/>
        <v>0</v>
      </c>
      <c r="BF80" s="22">
        <f t="shared" si="7"/>
        <v>0</v>
      </c>
      <c r="BG80" s="22">
        <f t="shared" si="8"/>
        <v>0</v>
      </c>
      <c r="BH80" s="22">
        <f t="shared" si="9"/>
        <v>0</v>
      </c>
      <c r="BI80" s="22">
        <f t="shared" si="10"/>
        <v>0</v>
      </c>
      <c r="BJ80" s="22">
        <f t="shared" si="11"/>
        <v>0</v>
      </c>
      <c r="BK80" s="22">
        <f t="shared" si="12"/>
        <v>0</v>
      </c>
      <c r="BL80" s="22">
        <f t="shared" si="13"/>
        <v>0</v>
      </c>
      <c r="BM80" s="22">
        <f t="shared" si="14"/>
        <v>0</v>
      </c>
    </row>
    <row r="81" spans="2:66" s="18" customFormat="1" ht="21" customHeight="1">
      <c r="B81" s="114">
        <v>26</v>
      </c>
      <c r="C81" s="203"/>
      <c r="D81" s="204"/>
      <c r="E81" s="98"/>
      <c r="F81" s="99"/>
      <c r="G81" s="100"/>
      <c r="H81" s="101"/>
      <c r="I81" s="99"/>
      <c r="J81" s="102"/>
      <c r="K81" s="101"/>
      <c r="L81" s="103"/>
      <c r="M81" s="102"/>
      <c r="N81" s="101"/>
      <c r="O81" s="103"/>
      <c r="P81" s="102"/>
      <c r="Q81" s="101"/>
      <c r="R81" s="99"/>
      <c r="S81" s="102"/>
      <c r="T81" s="101"/>
      <c r="U81" s="99"/>
      <c r="V81" s="102"/>
      <c r="W81" s="101"/>
      <c r="X81" s="99"/>
      <c r="Y81" s="102"/>
      <c r="Z81" s="101"/>
      <c r="AA81" s="99"/>
      <c r="AB81" s="102"/>
      <c r="AC81" s="101"/>
      <c r="AD81" s="99"/>
      <c r="AE81" s="102"/>
      <c r="AF81" s="101"/>
      <c r="AG81" s="99"/>
      <c r="AH81" s="102"/>
      <c r="AI81" s="101"/>
      <c r="AJ81" s="99"/>
      <c r="AK81" s="102"/>
      <c r="AL81" s="101"/>
      <c r="AM81" s="99"/>
      <c r="AN81" s="100"/>
      <c r="AO81" s="104"/>
      <c r="AP81" s="47">
        <f t="shared" si="0"/>
        <v>0</v>
      </c>
      <c r="AQ81" s="46">
        <f t="shared" si="0"/>
        <v>0</v>
      </c>
      <c r="AR81" s="45">
        <f t="shared" si="1"/>
        <v>0</v>
      </c>
      <c r="AS81" s="150">
        <f t="shared" si="15"/>
        <v>0</v>
      </c>
      <c r="BA81" s="22">
        <f t="shared" si="2"/>
        <v>0</v>
      </c>
      <c r="BB81" s="22">
        <f t="shared" si="3"/>
        <v>0</v>
      </c>
      <c r="BC81" s="22">
        <f t="shared" si="4"/>
        <v>0</v>
      </c>
      <c r="BD81" s="22">
        <f t="shared" si="5"/>
        <v>0</v>
      </c>
      <c r="BE81" s="22">
        <f t="shared" si="6"/>
        <v>0</v>
      </c>
      <c r="BF81" s="22">
        <f t="shared" si="7"/>
        <v>0</v>
      </c>
      <c r="BG81" s="22">
        <f t="shared" si="8"/>
        <v>0</v>
      </c>
      <c r="BH81" s="22">
        <f t="shared" si="9"/>
        <v>0</v>
      </c>
      <c r="BI81" s="22">
        <f t="shared" si="10"/>
        <v>0</v>
      </c>
      <c r="BJ81" s="22">
        <f t="shared" si="11"/>
        <v>0</v>
      </c>
      <c r="BK81" s="22">
        <f t="shared" si="12"/>
        <v>0</v>
      </c>
      <c r="BL81" s="22">
        <f t="shared" si="13"/>
        <v>0</v>
      </c>
      <c r="BM81" s="22">
        <f t="shared" si="14"/>
        <v>0</v>
      </c>
    </row>
    <row r="82" spans="2:66" s="18" customFormat="1" ht="21" customHeight="1">
      <c r="B82" s="114">
        <v>27</v>
      </c>
      <c r="C82" s="203"/>
      <c r="D82" s="204"/>
      <c r="E82" s="98"/>
      <c r="F82" s="99"/>
      <c r="G82" s="100"/>
      <c r="H82" s="101"/>
      <c r="I82" s="99"/>
      <c r="J82" s="102"/>
      <c r="K82" s="101"/>
      <c r="L82" s="103"/>
      <c r="M82" s="102"/>
      <c r="N82" s="101"/>
      <c r="O82" s="103"/>
      <c r="P82" s="102"/>
      <c r="Q82" s="101"/>
      <c r="R82" s="99"/>
      <c r="S82" s="102"/>
      <c r="T82" s="101"/>
      <c r="U82" s="99"/>
      <c r="V82" s="102"/>
      <c r="W82" s="101"/>
      <c r="X82" s="99"/>
      <c r="Y82" s="102"/>
      <c r="Z82" s="101"/>
      <c r="AA82" s="99"/>
      <c r="AB82" s="102"/>
      <c r="AC82" s="101"/>
      <c r="AD82" s="99"/>
      <c r="AE82" s="102"/>
      <c r="AF82" s="101"/>
      <c r="AG82" s="99"/>
      <c r="AH82" s="102"/>
      <c r="AI82" s="101"/>
      <c r="AJ82" s="99"/>
      <c r="AK82" s="102"/>
      <c r="AL82" s="101"/>
      <c r="AM82" s="99"/>
      <c r="AN82" s="100"/>
      <c r="AO82" s="104"/>
      <c r="AP82" s="47">
        <f t="shared" si="0"/>
        <v>0</v>
      </c>
      <c r="AQ82" s="46">
        <f t="shared" si="0"/>
        <v>0</v>
      </c>
      <c r="AR82" s="45">
        <f t="shared" si="1"/>
        <v>0</v>
      </c>
      <c r="AS82" s="150">
        <f t="shared" si="15"/>
        <v>0</v>
      </c>
      <c r="BA82" s="22">
        <f t="shared" si="2"/>
        <v>0</v>
      </c>
      <c r="BB82" s="22">
        <f t="shared" si="3"/>
        <v>0</v>
      </c>
      <c r="BC82" s="22">
        <f t="shared" si="4"/>
        <v>0</v>
      </c>
      <c r="BD82" s="22">
        <f t="shared" si="5"/>
        <v>0</v>
      </c>
      <c r="BE82" s="22">
        <f t="shared" si="6"/>
        <v>0</v>
      </c>
      <c r="BF82" s="22">
        <f t="shared" si="7"/>
        <v>0</v>
      </c>
      <c r="BG82" s="22">
        <f t="shared" si="8"/>
        <v>0</v>
      </c>
      <c r="BH82" s="22">
        <f t="shared" si="9"/>
        <v>0</v>
      </c>
      <c r="BI82" s="22">
        <f t="shared" si="10"/>
        <v>0</v>
      </c>
      <c r="BJ82" s="22">
        <f t="shared" si="11"/>
        <v>0</v>
      </c>
      <c r="BK82" s="22">
        <f t="shared" si="12"/>
        <v>0</v>
      </c>
      <c r="BL82" s="22">
        <f t="shared" si="13"/>
        <v>0</v>
      </c>
      <c r="BM82" s="22">
        <f t="shared" si="14"/>
        <v>0</v>
      </c>
    </row>
    <row r="83" spans="2:66" s="18" customFormat="1" ht="21" customHeight="1">
      <c r="B83" s="114">
        <v>28</v>
      </c>
      <c r="C83" s="203"/>
      <c r="D83" s="204"/>
      <c r="E83" s="98"/>
      <c r="F83" s="99"/>
      <c r="G83" s="100"/>
      <c r="H83" s="101"/>
      <c r="I83" s="99"/>
      <c r="J83" s="102"/>
      <c r="K83" s="101"/>
      <c r="L83" s="103"/>
      <c r="M83" s="102"/>
      <c r="N83" s="101"/>
      <c r="O83" s="103"/>
      <c r="P83" s="102"/>
      <c r="Q83" s="101"/>
      <c r="R83" s="99"/>
      <c r="S83" s="102"/>
      <c r="T83" s="101"/>
      <c r="U83" s="99"/>
      <c r="V83" s="102"/>
      <c r="W83" s="101"/>
      <c r="X83" s="99"/>
      <c r="Y83" s="102"/>
      <c r="Z83" s="101"/>
      <c r="AA83" s="99"/>
      <c r="AB83" s="102"/>
      <c r="AC83" s="101"/>
      <c r="AD83" s="99"/>
      <c r="AE83" s="102"/>
      <c r="AF83" s="101"/>
      <c r="AG83" s="99"/>
      <c r="AH83" s="102"/>
      <c r="AI83" s="101"/>
      <c r="AJ83" s="99"/>
      <c r="AK83" s="102"/>
      <c r="AL83" s="101"/>
      <c r="AM83" s="99"/>
      <c r="AN83" s="100"/>
      <c r="AO83" s="104"/>
      <c r="AP83" s="47">
        <f t="shared" si="0"/>
        <v>0</v>
      </c>
      <c r="AQ83" s="46">
        <f t="shared" si="0"/>
        <v>0</v>
      </c>
      <c r="AR83" s="45">
        <f t="shared" si="1"/>
        <v>0</v>
      </c>
      <c r="AS83" s="41">
        <f t="shared" ref="AS83:AS95" si="16">COUNTIF($BA83:$BL83,"&gt;0")</f>
        <v>0</v>
      </c>
      <c r="BA83" s="22">
        <f t="shared" si="2"/>
        <v>0</v>
      </c>
      <c r="BB83" s="22">
        <f t="shared" si="3"/>
        <v>0</v>
      </c>
      <c r="BC83" s="22">
        <f t="shared" si="4"/>
        <v>0</v>
      </c>
      <c r="BD83" s="22">
        <f t="shared" si="5"/>
        <v>0</v>
      </c>
      <c r="BE83" s="22">
        <f t="shared" si="6"/>
        <v>0</v>
      </c>
      <c r="BF83" s="22">
        <f t="shared" si="7"/>
        <v>0</v>
      </c>
      <c r="BG83" s="22">
        <f t="shared" si="8"/>
        <v>0</v>
      </c>
      <c r="BH83" s="22">
        <f t="shared" si="9"/>
        <v>0</v>
      </c>
      <c r="BI83" s="22">
        <f t="shared" si="10"/>
        <v>0</v>
      </c>
      <c r="BJ83" s="22">
        <f t="shared" si="11"/>
        <v>0</v>
      </c>
      <c r="BK83" s="22">
        <f t="shared" si="12"/>
        <v>0</v>
      </c>
      <c r="BL83" s="22">
        <f t="shared" si="13"/>
        <v>0</v>
      </c>
      <c r="BM83" s="22">
        <f t="shared" si="14"/>
        <v>0</v>
      </c>
    </row>
    <row r="84" spans="2:66" s="18" customFormat="1" ht="21" customHeight="1">
      <c r="B84" s="114">
        <v>29</v>
      </c>
      <c r="C84" s="203"/>
      <c r="D84" s="204"/>
      <c r="E84" s="98"/>
      <c r="F84" s="99"/>
      <c r="G84" s="100"/>
      <c r="H84" s="101"/>
      <c r="I84" s="99"/>
      <c r="J84" s="102"/>
      <c r="K84" s="101"/>
      <c r="L84" s="103"/>
      <c r="M84" s="102"/>
      <c r="N84" s="101"/>
      <c r="O84" s="103"/>
      <c r="P84" s="102"/>
      <c r="Q84" s="101"/>
      <c r="R84" s="99"/>
      <c r="S84" s="102"/>
      <c r="T84" s="101"/>
      <c r="U84" s="99"/>
      <c r="V84" s="102"/>
      <c r="W84" s="101"/>
      <c r="X84" s="99"/>
      <c r="Y84" s="102"/>
      <c r="Z84" s="101"/>
      <c r="AA84" s="99"/>
      <c r="AB84" s="102"/>
      <c r="AC84" s="101"/>
      <c r="AD84" s="99"/>
      <c r="AE84" s="102"/>
      <c r="AF84" s="101"/>
      <c r="AG84" s="99"/>
      <c r="AH84" s="102"/>
      <c r="AI84" s="101"/>
      <c r="AJ84" s="99"/>
      <c r="AK84" s="102"/>
      <c r="AL84" s="101"/>
      <c r="AM84" s="99"/>
      <c r="AN84" s="100"/>
      <c r="AO84" s="104"/>
      <c r="AP84" s="47">
        <f t="shared" si="0"/>
        <v>0</v>
      </c>
      <c r="AQ84" s="46">
        <f t="shared" si="0"/>
        <v>0</v>
      </c>
      <c r="AR84" s="45">
        <f t="shared" si="1"/>
        <v>0</v>
      </c>
      <c r="AS84" s="41">
        <f t="shared" si="16"/>
        <v>0</v>
      </c>
      <c r="BA84" s="22">
        <f t="shared" si="2"/>
        <v>0</v>
      </c>
      <c r="BB84" s="22">
        <f t="shared" si="3"/>
        <v>0</v>
      </c>
      <c r="BC84" s="22">
        <f t="shared" si="4"/>
        <v>0</v>
      </c>
      <c r="BD84" s="22">
        <f t="shared" si="5"/>
        <v>0</v>
      </c>
      <c r="BE84" s="22">
        <f t="shared" si="6"/>
        <v>0</v>
      </c>
      <c r="BF84" s="22">
        <f t="shared" si="7"/>
        <v>0</v>
      </c>
      <c r="BG84" s="22">
        <f t="shared" si="8"/>
        <v>0</v>
      </c>
      <c r="BH84" s="22">
        <f t="shared" si="9"/>
        <v>0</v>
      </c>
      <c r="BI84" s="22">
        <f t="shared" si="10"/>
        <v>0</v>
      </c>
      <c r="BJ84" s="22">
        <f t="shared" si="11"/>
        <v>0</v>
      </c>
      <c r="BK84" s="22">
        <f t="shared" si="12"/>
        <v>0</v>
      </c>
      <c r="BL84" s="22">
        <f t="shared" si="13"/>
        <v>0</v>
      </c>
      <c r="BM84" s="22">
        <f t="shared" si="14"/>
        <v>0</v>
      </c>
    </row>
    <row r="85" spans="2:66" s="18" customFormat="1" ht="21" customHeight="1">
      <c r="B85" s="114">
        <v>30</v>
      </c>
      <c r="C85" s="203"/>
      <c r="D85" s="204"/>
      <c r="E85" s="98"/>
      <c r="F85" s="99"/>
      <c r="G85" s="100"/>
      <c r="H85" s="101"/>
      <c r="I85" s="99"/>
      <c r="J85" s="102"/>
      <c r="K85" s="101"/>
      <c r="L85" s="103"/>
      <c r="M85" s="102"/>
      <c r="N85" s="101"/>
      <c r="O85" s="103"/>
      <c r="P85" s="102"/>
      <c r="Q85" s="101"/>
      <c r="R85" s="99"/>
      <c r="S85" s="102"/>
      <c r="T85" s="101"/>
      <c r="U85" s="99"/>
      <c r="V85" s="102"/>
      <c r="W85" s="101"/>
      <c r="X85" s="99"/>
      <c r="Y85" s="102"/>
      <c r="Z85" s="101"/>
      <c r="AA85" s="99"/>
      <c r="AB85" s="102"/>
      <c r="AC85" s="101"/>
      <c r="AD85" s="99"/>
      <c r="AE85" s="102"/>
      <c r="AF85" s="101"/>
      <c r="AG85" s="99"/>
      <c r="AH85" s="102"/>
      <c r="AI85" s="101"/>
      <c r="AJ85" s="99"/>
      <c r="AK85" s="102"/>
      <c r="AL85" s="101"/>
      <c r="AM85" s="99"/>
      <c r="AN85" s="100"/>
      <c r="AO85" s="104"/>
      <c r="AP85" s="47">
        <f t="shared" si="0"/>
        <v>0</v>
      </c>
      <c r="AQ85" s="46">
        <f t="shared" si="0"/>
        <v>0</v>
      </c>
      <c r="AR85" s="45">
        <f t="shared" si="1"/>
        <v>0</v>
      </c>
      <c r="AS85" s="41">
        <f t="shared" si="16"/>
        <v>0</v>
      </c>
      <c r="BA85" s="22">
        <f t="shared" si="2"/>
        <v>0</v>
      </c>
      <c r="BB85" s="22">
        <f t="shared" si="3"/>
        <v>0</v>
      </c>
      <c r="BC85" s="22">
        <f t="shared" si="4"/>
        <v>0</v>
      </c>
      <c r="BD85" s="22">
        <f t="shared" si="5"/>
        <v>0</v>
      </c>
      <c r="BE85" s="22">
        <f t="shared" si="6"/>
        <v>0</v>
      </c>
      <c r="BF85" s="22">
        <f t="shared" si="7"/>
        <v>0</v>
      </c>
      <c r="BG85" s="22">
        <f t="shared" si="8"/>
        <v>0</v>
      </c>
      <c r="BH85" s="22">
        <f t="shared" si="9"/>
        <v>0</v>
      </c>
      <c r="BI85" s="22">
        <f t="shared" si="10"/>
        <v>0</v>
      </c>
      <c r="BJ85" s="22">
        <f t="shared" si="11"/>
        <v>0</v>
      </c>
      <c r="BK85" s="22">
        <f t="shared" si="12"/>
        <v>0</v>
      </c>
      <c r="BL85" s="22">
        <f t="shared" si="13"/>
        <v>0</v>
      </c>
      <c r="BM85" s="22">
        <f t="shared" si="14"/>
        <v>0</v>
      </c>
    </row>
    <row r="86" spans="2:66" s="18" customFormat="1" ht="21" customHeight="1">
      <c r="B86" s="114">
        <v>31</v>
      </c>
      <c r="C86" s="203"/>
      <c r="D86" s="204"/>
      <c r="E86" s="98"/>
      <c r="F86" s="99"/>
      <c r="G86" s="100"/>
      <c r="H86" s="101"/>
      <c r="I86" s="99"/>
      <c r="J86" s="102"/>
      <c r="K86" s="101"/>
      <c r="L86" s="103"/>
      <c r="M86" s="102"/>
      <c r="N86" s="101"/>
      <c r="O86" s="103"/>
      <c r="P86" s="102"/>
      <c r="Q86" s="101"/>
      <c r="R86" s="99"/>
      <c r="S86" s="102"/>
      <c r="T86" s="101"/>
      <c r="U86" s="99"/>
      <c r="V86" s="102"/>
      <c r="W86" s="101"/>
      <c r="X86" s="99"/>
      <c r="Y86" s="102"/>
      <c r="Z86" s="101"/>
      <c r="AA86" s="99"/>
      <c r="AB86" s="102"/>
      <c r="AC86" s="101"/>
      <c r="AD86" s="99"/>
      <c r="AE86" s="102"/>
      <c r="AF86" s="101"/>
      <c r="AG86" s="99"/>
      <c r="AH86" s="102"/>
      <c r="AI86" s="101"/>
      <c r="AJ86" s="99"/>
      <c r="AK86" s="102"/>
      <c r="AL86" s="101"/>
      <c r="AM86" s="99"/>
      <c r="AN86" s="100"/>
      <c r="AO86" s="104"/>
      <c r="AP86" s="47">
        <f t="shared" si="0"/>
        <v>0</v>
      </c>
      <c r="AQ86" s="46">
        <f t="shared" si="0"/>
        <v>0</v>
      </c>
      <c r="AR86" s="45">
        <f t="shared" si="1"/>
        <v>0</v>
      </c>
      <c r="AS86" s="41">
        <f t="shared" si="16"/>
        <v>0</v>
      </c>
      <c r="BA86" s="22">
        <f t="shared" si="2"/>
        <v>0</v>
      </c>
      <c r="BB86" s="22">
        <f t="shared" si="3"/>
        <v>0</v>
      </c>
      <c r="BC86" s="22">
        <f t="shared" si="4"/>
        <v>0</v>
      </c>
      <c r="BD86" s="22">
        <f t="shared" si="5"/>
        <v>0</v>
      </c>
      <c r="BE86" s="22">
        <f t="shared" si="6"/>
        <v>0</v>
      </c>
      <c r="BF86" s="22">
        <f t="shared" si="7"/>
        <v>0</v>
      </c>
      <c r="BG86" s="22">
        <f t="shared" si="8"/>
        <v>0</v>
      </c>
      <c r="BH86" s="22">
        <f t="shared" si="9"/>
        <v>0</v>
      </c>
      <c r="BI86" s="22">
        <f t="shared" si="10"/>
        <v>0</v>
      </c>
      <c r="BJ86" s="22">
        <f t="shared" si="11"/>
        <v>0</v>
      </c>
      <c r="BK86" s="22">
        <f t="shared" si="12"/>
        <v>0</v>
      </c>
      <c r="BL86" s="22">
        <f t="shared" si="13"/>
        <v>0</v>
      </c>
      <c r="BM86" s="22">
        <f t="shared" si="14"/>
        <v>0</v>
      </c>
      <c r="BN86" s="17"/>
    </row>
    <row r="87" spans="2:66" s="18" customFormat="1" ht="21" customHeight="1">
      <c r="B87" s="114">
        <v>32</v>
      </c>
      <c r="C87" s="203"/>
      <c r="D87" s="204"/>
      <c r="E87" s="98"/>
      <c r="F87" s="99"/>
      <c r="G87" s="100"/>
      <c r="H87" s="101"/>
      <c r="I87" s="99"/>
      <c r="J87" s="102"/>
      <c r="K87" s="101"/>
      <c r="L87" s="103"/>
      <c r="M87" s="102"/>
      <c r="N87" s="101"/>
      <c r="O87" s="103"/>
      <c r="P87" s="102"/>
      <c r="Q87" s="101"/>
      <c r="R87" s="99"/>
      <c r="S87" s="102"/>
      <c r="T87" s="101"/>
      <c r="U87" s="99"/>
      <c r="V87" s="102"/>
      <c r="W87" s="101"/>
      <c r="X87" s="99"/>
      <c r="Y87" s="102"/>
      <c r="Z87" s="101"/>
      <c r="AA87" s="99"/>
      <c r="AB87" s="102"/>
      <c r="AC87" s="101"/>
      <c r="AD87" s="99"/>
      <c r="AE87" s="102"/>
      <c r="AF87" s="101"/>
      <c r="AG87" s="99"/>
      <c r="AH87" s="102"/>
      <c r="AI87" s="101"/>
      <c r="AJ87" s="99"/>
      <c r="AK87" s="102"/>
      <c r="AL87" s="101"/>
      <c r="AM87" s="99"/>
      <c r="AN87" s="100"/>
      <c r="AO87" s="104"/>
      <c r="AP87" s="47">
        <f t="shared" si="0"/>
        <v>0</v>
      </c>
      <c r="AQ87" s="46">
        <f t="shared" si="0"/>
        <v>0</v>
      </c>
      <c r="AR87" s="45">
        <f t="shared" si="1"/>
        <v>0</v>
      </c>
      <c r="AS87" s="41">
        <f t="shared" si="16"/>
        <v>0</v>
      </c>
      <c r="BA87" s="22">
        <f t="shared" si="2"/>
        <v>0</v>
      </c>
      <c r="BB87" s="22">
        <f t="shared" si="3"/>
        <v>0</v>
      </c>
      <c r="BC87" s="22">
        <f t="shared" si="4"/>
        <v>0</v>
      </c>
      <c r="BD87" s="22">
        <f t="shared" si="5"/>
        <v>0</v>
      </c>
      <c r="BE87" s="22">
        <f t="shared" si="6"/>
        <v>0</v>
      </c>
      <c r="BF87" s="22">
        <f t="shared" si="7"/>
        <v>0</v>
      </c>
      <c r="BG87" s="22">
        <f t="shared" si="8"/>
        <v>0</v>
      </c>
      <c r="BH87" s="22">
        <f t="shared" si="9"/>
        <v>0</v>
      </c>
      <c r="BI87" s="22">
        <f t="shared" si="10"/>
        <v>0</v>
      </c>
      <c r="BJ87" s="22">
        <f t="shared" si="11"/>
        <v>0</v>
      </c>
      <c r="BK87" s="22">
        <f t="shared" si="12"/>
        <v>0</v>
      </c>
      <c r="BL87" s="22">
        <f t="shared" si="13"/>
        <v>0</v>
      </c>
      <c r="BM87" s="22">
        <f t="shared" si="14"/>
        <v>0</v>
      </c>
      <c r="BN87" s="5"/>
    </row>
    <row r="88" spans="2:66" s="18" customFormat="1" ht="21" customHeight="1">
      <c r="B88" s="114">
        <f>B87+1</f>
        <v>33</v>
      </c>
      <c r="C88" s="203"/>
      <c r="D88" s="204"/>
      <c r="E88" s="98"/>
      <c r="F88" s="99"/>
      <c r="G88" s="100"/>
      <c r="H88" s="101"/>
      <c r="I88" s="99"/>
      <c r="J88" s="102"/>
      <c r="K88" s="101"/>
      <c r="L88" s="103"/>
      <c r="M88" s="102"/>
      <c r="N88" s="101"/>
      <c r="O88" s="103"/>
      <c r="P88" s="102"/>
      <c r="Q88" s="101"/>
      <c r="R88" s="99"/>
      <c r="S88" s="102"/>
      <c r="T88" s="101"/>
      <c r="U88" s="99"/>
      <c r="V88" s="102"/>
      <c r="W88" s="101"/>
      <c r="X88" s="99"/>
      <c r="Y88" s="102"/>
      <c r="Z88" s="101"/>
      <c r="AA88" s="99"/>
      <c r="AB88" s="102"/>
      <c r="AC88" s="101"/>
      <c r="AD88" s="99"/>
      <c r="AE88" s="102"/>
      <c r="AF88" s="101"/>
      <c r="AG88" s="99"/>
      <c r="AH88" s="102"/>
      <c r="AI88" s="101"/>
      <c r="AJ88" s="99"/>
      <c r="AK88" s="102"/>
      <c r="AL88" s="101"/>
      <c r="AM88" s="99"/>
      <c r="AN88" s="100"/>
      <c r="AO88" s="104"/>
      <c r="AP88" s="47">
        <f t="shared" si="0"/>
        <v>0</v>
      </c>
      <c r="AQ88" s="46">
        <f t="shared" si="0"/>
        <v>0</v>
      </c>
      <c r="AR88" s="45">
        <f t="shared" si="1"/>
        <v>0</v>
      </c>
      <c r="AS88" s="41">
        <f t="shared" si="16"/>
        <v>0</v>
      </c>
      <c r="BA88" s="22">
        <f t="shared" si="2"/>
        <v>0</v>
      </c>
      <c r="BB88" s="22">
        <f t="shared" si="3"/>
        <v>0</v>
      </c>
      <c r="BC88" s="22">
        <f t="shared" si="4"/>
        <v>0</v>
      </c>
      <c r="BD88" s="22">
        <f t="shared" si="5"/>
        <v>0</v>
      </c>
      <c r="BE88" s="22">
        <f t="shared" si="6"/>
        <v>0</v>
      </c>
      <c r="BF88" s="22">
        <f t="shared" si="7"/>
        <v>0</v>
      </c>
      <c r="BG88" s="22">
        <f t="shared" si="8"/>
        <v>0</v>
      </c>
      <c r="BH88" s="22">
        <f t="shared" si="9"/>
        <v>0</v>
      </c>
      <c r="BI88" s="22">
        <f t="shared" si="10"/>
        <v>0</v>
      </c>
      <c r="BJ88" s="22">
        <f t="shared" si="11"/>
        <v>0</v>
      </c>
      <c r="BK88" s="22">
        <f t="shared" si="12"/>
        <v>0</v>
      </c>
      <c r="BL88" s="22">
        <f t="shared" si="13"/>
        <v>0</v>
      </c>
      <c r="BM88" s="22">
        <f t="shared" si="14"/>
        <v>0</v>
      </c>
      <c r="BN88" s="5"/>
    </row>
    <row r="89" spans="2:66" s="18" customFormat="1" ht="21" customHeight="1">
      <c r="B89" s="114">
        <f>B88+1</f>
        <v>34</v>
      </c>
      <c r="C89" s="203"/>
      <c r="D89" s="204"/>
      <c r="E89" s="98"/>
      <c r="F89" s="99"/>
      <c r="G89" s="100"/>
      <c r="H89" s="101"/>
      <c r="I89" s="99"/>
      <c r="J89" s="102"/>
      <c r="K89" s="101"/>
      <c r="L89" s="103"/>
      <c r="M89" s="102"/>
      <c r="N89" s="101"/>
      <c r="O89" s="103"/>
      <c r="P89" s="102"/>
      <c r="Q89" s="101"/>
      <c r="R89" s="99"/>
      <c r="S89" s="102"/>
      <c r="T89" s="101"/>
      <c r="U89" s="99"/>
      <c r="V89" s="102"/>
      <c r="W89" s="101"/>
      <c r="X89" s="99"/>
      <c r="Y89" s="102"/>
      <c r="Z89" s="101"/>
      <c r="AA89" s="99"/>
      <c r="AB89" s="102"/>
      <c r="AC89" s="101"/>
      <c r="AD89" s="99"/>
      <c r="AE89" s="102"/>
      <c r="AF89" s="101"/>
      <c r="AG89" s="99"/>
      <c r="AH89" s="102"/>
      <c r="AI89" s="101"/>
      <c r="AJ89" s="99"/>
      <c r="AK89" s="102"/>
      <c r="AL89" s="101"/>
      <c r="AM89" s="99"/>
      <c r="AN89" s="100"/>
      <c r="AO89" s="104"/>
      <c r="AP89" s="47">
        <f t="shared" si="0"/>
        <v>0</v>
      </c>
      <c r="AQ89" s="46">
        <f t="shared" si="0"/>
        <v>0</v>
      </c>
      <c r="AR89" s="45">
        <f t="shared" si="1"/>
        <v>0</v>
      </c>
      <c r="AS89" s="41">
        <f t="shared" si="16"/>
        <v>0</v>
      </c>
      <c r="BA89" s="22">
        <f t="shared" si="2"/>
        <v>0</v>
      </c>
      <c r="BB89" s="22">
        <f t="shared" si="3"/>
        <v>0</v>
      </c>
      <c r="BC89" s="22">
        <f t="shared" si="4"/>
        <v>0</v>
      </c>
      <c r="BD89" s="22">
        <f t="shared" si="5"/>
        <v>0</v>
      </c>
      <c r="BE89" s="22">
        <f t="shared" si="6"/>
        <v>0</v>
      </c>
      <c r="BF89" s="22">
        <f t="shared" si="7"/>
        <v>0</v>
      </c>
      <c r="BG89" s="22">
        <f t="shared" si="8"/>
        <v>0</v>
      </c>
      <c r="BH89" s="22">
        <f t="shared" si="9"/>
        <v>0</v>
      </c>
      <c r="BI89" s="22">
        <f t="shared" si="10"/>
        <v>0</v>
      </c>
      <c r="BJ89" s="22">
        <f t="shared" si="11"/>
        <v>0</v>
      </c>
      <c r="BK89" s="22">
        <f t="shared" si="12"/>
        <v>0</v>
      </c>
      <c r="BL89" s="22">
        <f t="shared" si="13"/>
        <v>0</v>
      </c>
      <c r="BM89" s="22">
        <f t="shared" si="14"/>
        <v>0</v>
      </c>
      <c r="BN89" s="5"/>
    </row>
    <row r="90" spans="2:66" s="18" customFormat="1" ht="21" customHeight="1">
      <c r="B90" s="114">
        <f>B89+1</f>
        <v>35</v>
      </c>
      <c r="C90" s="203"/>
      <c r="D90" s="204"/>
      <c r="E90" s="98"/>
      <c r="F90" s="99"/>
      <c r="G90" s="100"/>
      <c r="H90" s="101"/>
      <c r="I90" s="99"/>
      <c r="J90" s="102"/>
      <c r="K90" s="101"/>
      <c r="L90" s="103"/>
      <c r="M90" s="102"/>
      <c r="N90" s="101"/>
      <c r="O90" s="103"/>
      <c r="P90" s="102"/>
      <c r="Q90" s="101"/>
      <c r="R90" s="99"/>
      <c r="S90" s="102"/>
      <c r="T90" s="101"/>
      <c r="U90" s="99"/>
      <c r="V90" s="102"/>
      <c r="W90" s="101"/>
      <c r="X90" s="99"/>
      <c r="Y90" s="102"/>
      <c r="Z90" s="101"/>
      <c r="AA90" s="99"/>
      <c r="AB90" s="102"/>
      <c r="AC90" s="101"/>
      <c r="AD90" s="99"/>
      <c r="AE90" s="102"/>
      <c r="AF90" s="101"/>
      <c r="AG90" s="99"/>
      <c r="AH90" s="102"/>
      <c r="AI90" s="101"/>
      <c r="AJ90" s="99"/>
      <c r="AK90" s="102"/>
      <c r="AL90" s="101"/>
      <c r="AM90" s="99"/>
      <c r="AN90" s="100"/>
      <c r="AO90" s="104"/>
      <c r="AP90" s="47">
        <f t="shared" si="0"/>
        <v>0</v>
      </c>
      <c r="AQ90" s="46">
        <f t="shared" si="0"/>
        <v>0</v>
      </c>
      <c r="AR90" s="45">
        <f t="shared" si="1"/>
        <v>0</v>
      </c>
      <c r="AS90" s="41">
        <f t="shared" si="16"/>
        <v>0</v>
      </c>
      <c r="BA90" s="22">
        <f t="shared" si="2"/>
        <v>0</v>
      </c>
      <c r="BB90" s="22">
        <f t="shared" si="3"/>
        <v>0</v>
      </c>
      <c r="BC90" s="22">
        <f t="shared" si="4"/>
        <v>0</v>
      </c>
      <c r="BD90" s="22">
        <f t="shared" si="5"/>
        <v>0</v>
      </c>
      <c r="BE90" s="22">
        <f t="shared" si="6"/>
        <v>0</v>
      </c>
      <c r="BF90" s="22">
        <f t="shared" si="7"/>
        <v>0</v>
      </c>
      <c r="BG90" s="22">
        <f t="shared" si="8"/>
        <v>0</v>
      </c>
      <c r="BH90" s="22">
        <f t="shared" si="9"/>
        <v>0</v>
      </c>
      <c r="BI90" s="22">
        <f t="shared" si="10"/>
        <v>0</v>
      </c>
      <c r="BJ90" s="22">
        <f t="shared" si="11"/>
        <v>0</v>
      </c>
      <c r="BK90" s="22">
        <f t="shared" si="12"/>
        <v>0</v>
      </c>
      <c r="BL90" s="22">
        <f t="shared" si="13"/>
        <v>0</v>
      </c>
      <c r="BM90" s="22">
        <f t="shared" si="14"/>
        <v>0</v>
      </c>
      <c r="BN90" s="5"/>
    </row>
    <row r="91" spans="2:66" s="18" customFormat="1" ht="21" customHeight="1">
      <c r="B91" s="114">
        <v>36</v>
      </c>
      <c r="C91" s="203"/>
      <c r="D91" s="204"/>
      <c r="E91" s="98"/>
      <c r="F91" s="99"/>
      <c r="G91" s="100"/>
      <c r="H91" s="101"/>
      <c r="I91" s="99"/>
      <c r="J91" s="102"/>
      <c r="K91" s="101"/>
      <c r="L91" s="103"/>
      <c r="M91" s="102"/>
      <c r="N91" s="101"/>
      <c r="O91" s="103"/>
      <c r="P91" s="102"/>
      <c r="Q91" s="101"/>
      <c r="R91" s="99"/>
      <c r="S91" s="102"/>
      <c r="T91" s="101"/>
      <c r="U91" s="99"/>
      <c r="V91" s="102"/>
      <c r="W91" s="101"/>
      <c r="X91" s="99"/>
      <c r="Y91" s="102"/>
      <c r="Z91" s="101"/>
      <c r="AA91" s="99"/>
      <c r="AB91" s="102"/>
      <c r="AC91" s="101"/>
      <c r="AD91" s="99"/>
      <c r="AE91" s="102"/>
      <c r="AF91" s="101"/>
      <c r="AG91" s="99"/>
      <c r="AH91" s="102"/>
      <c r="AI91" s="101"/>
      <c r="AJ91" s="99"/>
      <c r="AK91" s="102"/>
      <c r="AL91" s="101"/>
      <c r="AM91" s="99"/>
      <c r="AN91" s="100"/>
      <c r="AO91" s="104"/>
      <c r="AP91" s="47">
        <f t="shared" si="0"/>
        <v>0</v>
      </c>
      <c r="AQ91" s="46">
        <f t="shared" si="0"/>
        <v>0</v>
      </c>
      <c r="AR91" s="45">
        <f t="shared" si="1"/>
        <v>0</v>
      </c>
      <c r="AS91" s="41">
        <f t="shared" si="16"/>
        <v>0</v>
      </c>
      <c r="BA91" s="22">
        <f t="shared" si="2"/>
        <v>0</v>
      </c>
      <c r="BB91" s="22">
        <f t="shared" si="3"/>
        <v>0</v>
      </c>
      <c r="BC91" s="22">
        <f t="shared" si="4"/>
        <v>0</v>
      </c>
      <c r="BD91" s="22">
        <f t="shared" si="5"/>
        <v>0</v>
      </c>
      <c r="BE91" s="22">
        <f t="shared" si="6"/>
        <v>0</v>
      </c>
      <c r="BF91" s="22">
        <f t="shared" si="7"/>
        <v>0</v>
      </c>
      <c r="BG91" s="22">
        <f t="shared" si="8"/>
        <v>0</v>
      </c>
      <c r="BH91" s="22">
        <f t="shared" si="9"/>
        <v>0</v>
      </c>
      <c r="BI91" s="22">
        <f t="shared" si="10"/>
        <v>0</v>
      </c>
      <c r="BJ91" s="22">
        <f t="shared" si="11"/>
        <v>0</v>
      </c>
      <c r="BK91" s="22">
        <f t="shared" si="12"/>
        <v>0</v>
      </c>
      <c r="BL91" s="22">
        <f t="shared" si="13"/>
        <v>0</v>
      </c>
      <c r="BM91" s="22">
        <f t="shared" si="14"/>
        <v>0</v>
      </c>
      <c r="BN91" s="5"/>
    </row>
    <row r="92" spans="2:66" s="18" customFormat="1" ht="21" customHeight="1">
      <c r="B92" s="114">
        <f>B91+1</f>
        <v>37</v>
      </c>
      <c r="C92" s="203"/>
      <c r="D92" s="204"/>
      <c r="E92" s="98"/>
      <c r="F92" s="99"/>
      <c r="G92" s="100"/>
      <c r="H92" s="101"/>
      <c r="I92" s="99"/>
      <c r="J92" s="102"/>
      <c r="K92" s="101"/>
      <c r="L92" s="103"/>
      <c r="M92" s="102"/>
      <c r="N92" s="101"/>
      <c r="O92" s="103"/>
      <c r="P92" s="102"/>
      <c r="Q92" s="101"/>
      <c r="R92" s="99"/>
      <c r="S92" s="102"/>
      <c r="T92" s="101"/>
      <c r="U92" s="99"/>
      <c r="V92" s="102"/>
      <c r="W92" s="101"/>
      <c r="X92" s="99"/>
      <c r="Y92" s="102"/>
      <c r="Z92" s="101"/>
      <c r="AA92" s="99"/>
      <c r="AB92" s="102"/>
      <c r="AC92" s="101"/>
      <c r="AD92" s="99"/>
      <c r="AE92" s="102"/>
      <c r="AF92" s="101"/>
      <c r="AG92" s="99"/>
      <c r="AH92" s="102"/>
      <c r="AI92" s="101"/>
      <c r="AJ92" s="99"/>
      <c r="AK92" s="102"/>
      <c r="AL92" s="101"/>
      <c r="AM92" s="99"/>
      <c r="AN92" s="100"/>
      <c r="AO92" s="104"/>
      <c r="AP92" s="47">
        <f t="shared" si="0"/>
        <v>0</v>
      </c>
      <c r="AQ92" s="46">
        <f t="shared" si="0"/>
        <v>0</v>
      </c>
      <c r="AR92" s="45">
        <f t="shared" si="1"/>
        <v>0</v>
      </c>
      <c r="AS92" s="41">
        <f t="shared" si="16"/>
        <v>0</v>
      </c>
      <c r="BA92" s="22">
        <f t="shared" si="2"/>
        <v>0</v>
      </c>
      <c r="BB92" s="22">
        <f t="shared" si="3"/>
        <v>0</v>
      </c>
      <c r="BC92" s="22">
        <f t="shared" si="4"/>
        <v>0</v>
      </c>
      <c r="BD92" s="22">
        <f t="shared" si="5"/>
        <v>0</v>
      </c>
      <c r="BE92" s="22">
        <f t="shared" si="6"/>
        <v>0</v>
      </c>
      <c r="BF92" s="22">
        <f t="shared" si="7"/>
        <v>0</v>
      </c>
      <c r="BG92" s="22">
        <f t="shared" si="8"/>
        <v>0</v>
      </c>
      <c r="BH92" s="22">
        <f t="shared" si="9"/>
        <v>0</v>
      </c>
      <c r="BI92" s="22">
        <f t="shared" si="10"/>
        <v>0</v>
      </c>
      <c r="BJ92" s="22">
        <f t="shared" si="11"/>
        <v>0</v>
      </c>
      <c r="BK92" s="22">
        <f t="shared" si="12"/>
        <v>0</v>
      </c>
      <c r="BL92" s="22">
        <f t="shared" si="13"/>
        <v>0</v>
      </c>
      <c r="BM92" s="22">
        <f t="shared" si="14"/>
        <v>0</v>
      </c>
      <c r="BN92" s="5"/>
    </row>
    <row r="93" spans="2:66" s="18" customFormat="1" ht="21" customHeight="1">
      <c r="B93" s="114">
        <f>B92+1</f>
        <v>38</v>
      </c>
      <c r="C93" s="203"/>
      <c r="D93" s="204"/>
      <c r="E93" s="98"/>
      <c r="F93" s="99"/>
      <c r="G93" s="100"/>
      <c r="H93" s="101"/>
      <c r="I93" s="99"/>
      <c r="J93" s="102"/>
      <c r="K93" s="101"/>
      <c r="L93" s="103"/>
      <c r="M93" s="102"/>
      <c r="N93" s="101"/>
      <c r="O93" s="103"/>
      <c r="P93" s="102"/>
      <c r="Q93" s="101"/>
      <c r="R93" s="99"/>
      <c r="S93" s="102"/>
      <c r="T93" s="101"/>
      <c r="U93" s="99"/>
      <c r="V93" s="102"/>
      <c r="W93" s="101"/>
      <c r="X93" s="99"/>
      <c r="Y93" s="102"/>
      <c r="Z93" s="101"/>
      <c r="AA93" s="99"/>
      <c r="AB93" s="102"/>
      <c r="AC93" s="101"/>
      <c r="AD93" s="99"/>
      <c r="AE93" s="102"/>
      <c r="AF93" s="101"/>
      <c r="AG93" s="99"/>
      <c r="AH93" s="102"/>
      <c r="AI93" s="101"/>
      <c r="AJ93" s="99"/>
      <c r="AK93" s="102"/>
      <c r="AL93" s="101"/>
      <c r="AM93" s="99"/>
      <c r="AN93" s="100"/>
      <c r="AO93" s="104"/>
      <c r="AP93" s="47">
        <f t="shared" si="0"/>
        <v>0</v>
      </c>
      <c r="AQ93" s="46">
        <f t="shared" si="0"/>
        <v>0</v>
      </c>
      <c r="AR93" s="45">
        <f t="shared" si="1"/>
        <v>0</v>
      </c>
      <c r="AS93" s="41">
        <f t="shared" si="16"/>
        <v>0</v>
      </c>
      <c r="BA93" s="22">
        <f t="shared" si="2"/>
        <v>0</v>
      </c>
      <c r="BB93" s="22">
        <f t="shared" si="3"/>
        <v>0</v>
      </c>
      <c r="BC93" s="22">
        <f t="shared" si="4"/>
        <v>0</v>
      </c>
      <c r="BD93" s="22">
        <f t="shared" si="5"/>
        <v>0</v>
      </c>
      <c r="BE93" s="22">
        <f t="shared" si="6"/>
        <v>0</v>
      </c>
      <c r="BF93" s="22">
        <f t="shared" si="7"/>
        <v>0</v>
      </c>
      <c r="BG93" s="22">
        <f t="shared" si="8"/>
        <v>0</v>
      </c>
      <c r="BH93" s="22">
        <f t="shared" si="9"/>
        <v>0</v>
      </c>
      <c r="BI93" s="22">
        <f t="shared" si="10"/>
        <v>0</v>
      </c>
      <c r="BJ93" s="22">
        <f t="shared" si="11"/>
        <v>0</v>
      </c>
      <c r="BK93" s="22">
        <f t="shared" si="12"/>
        <v>0</v>
      </c>
      <c r="BL93" s="22">
        <f t="shared" si="13"/>
        <v>0</v>
      </c>
      <c r="BM93" s="22">
        <f t="shared" si="14"/>
        <v>0</v>
      </c>
      <c r="BN93" s="5"/>
    </row>
    <row r="94" spans="2:66" s="18" customFormat="1" ht="21" customHeight="1">
      <c r="B94" s="114">
        <f>B93+1</f>
        <v>39</v>
      </c>
      <c r="C94" s="203"/>
      <c r="D94" s="204"/>
      <c r="E94" s="98"/>
      <c r="F94" s="99"/>
      <c r="G94" s="100"/>
      <c r="H94" s="101"/>
      <c r="I94" s="99"/>
      <c r="J94" s="102"/>
      <c r="K94" s="101"/>
      <c r="L94" s="103"/>
      <c r="M94" s="102"/>
      <c r="N94" s="101"/>
      <c r="O94" s="103"/>
      <c r="P94" s="102"/>
      <c r="Q94" s="101"/>
      <c r="R94" s="99"/>
      <c r="S94" s="102"/>
      <c r="T94" s="101"/>
      <c r="U94" s="99"/>
      <c r="V94" s="102"/>
      <c r="W94" s="101"/>
      <c r="X94" s="99"/>
      <c r="Y94" s="102"/>
      <c r="Z94" s="101"/>
      <c r="AA94" s="99"/>
      <c r="AB94" s="102"/>
      <c r="AC94" s="101"/>
      <c r="AD94" s="99"/>
      <c r="AE94" s="102"/>
      <c r="AF94" s="101"/>
      <c r="AG94" s="99"/>
      <c r="AH94" s="102"/>
      <c r="AI94" s="101"/>
      <c r="AJ94" s="99"/>
      <c r="AK94" s="102"/>
      <c r="AL94" s="101"/>
      <c r="AM94" s="99"/>
      <c r="AN94" s="100"/>
      <c r="AO94" s="104"/>
      <c r="AP94" s="47">
        <f t="shared" si="0"/>
        <v>0</v>
      </c>
      <c r="AQ94" s="46">
        <f t="shared" si="0"/>
        <v>0</v>
      </c>
      <c r="AR94" s="45">
        <f t="shared" si="1"/>
        <v>0</v>
      </c>
      <c r="AS94" s="41">
        <f t="shared" si="16"/>
        <v>0</v>
      </c>
      <c r="BA94" s="22">
        <f t="shared" si="2"/>
        <v>0</v>
      </c>
      <c r="BB94" s="22">
        <f t="shared" si="3"/>
        <v>0</v>
      </c>
      <c r="BC94" s="22">
        <f t="shared" si="4"/>
        <v>0</v>
      </c>
      <c r="BD94" s="22">
        <f t="shared" si="5"/>
        <v>0</v>
      </c>
      <c r="BE94" s="22">
        <f t="shared" si="6"/>
        <v>0</v>
      </c>
      <c r="BF94" s="22">
        <f t="shared" si="7"/>
        <v>0</v>
      </c>
      <c r="BG94" s="22">
        <f t="shared" si="8"/>
        <v>0</v>
      </c>
      <c r="BH94" s="22">
        <f t="shared" si="9"/>
        <v>0</v>
      </c>
      <c r="BI94" s="22">
        <f t="shared" si="10"/>
        <v>0</v>
      </c>
      <c r="BJ94" s="22">
        <f t="shared" si="11"/>
        <v>0</v>
      </c>
      <c r="BK94" s="22">
        <f t="shared" si="12"/>
        <v>0</v>
      </c>
      <c r="BL94" s="22">
        <f t="shared" si="13"/>
        <v>0</v>
      </c>
      <c r="BM94" s="22">
        <f t="shared" si="14"/>
        <v>0</v>
      </c>
      <c r="BN94" s="5"/>
    </row>
    <row r="95" spans="2:66" s="18" customFormat="1" ht="21" customHeight="1" thickBot="1">
      <c r="B95" s="115">
        <f>B94+1</f>
        <v>40</v>
      </c>
      <c r="C95" s="205"/>
      <c r="D95" s="206"/>
      <c r="E95" s="106"/>
      <c r="F95" s="107"/>
      <c r="G95" s="108"/>
      <c r="H95" s="109"/>
      <c r="I95" s="107"/>
      <c r="J95" s="110"/>
      <c r="K95" s="109"/>
      <c r="L95" s="111"/>
      <c r="M95" s="110"/>
      <c r="N95" s="109"/>
      <c r="O95" s="111"/>
      <c r="P95" s="110"/>
      <c r="Q95" s="109"/>
      <c r="R95" s="107"/>
      <c r="S95" s="110"/>
      <c r="T95" s="109"/>
      <c r="U95" s="107"/>
      <c r="V95" s="110"/>
      <c r="W95" s="109"/>
      <c r="X95" s="107"/>
      <c r="Y95" s="110"/>
      <c r="Z95" s="109"/>
      <c r="AA95" s="107"/>
      <c r="AB95" s="110"/>
      <c r="AC95" s="109"/>
      <c r="AD95" s="107"/>
      <c r="AE95" s="110"/>
      <c r="AF95" s="109"/>
      <c r="AG95" s="107"/>
      <c r="AH95" s="110"/>
      <c r="AI95" s="109"/>
      <c r="AJ95" s="107"/>
      <c r="AK95" s="110"/>
      <c r="AL95" s="109"/>
      <c r="AM95" s="107"/>
      <c r="AN95" s="108"/>
      <c r="AO95" s="112"/>
      <c r="AP95" s="44">
        <f t="shared" si="0"/>
        <v>0</v>
      </c>
      <c r="AQ95" s="43">
        <f t="shared" si="0"/>
        <v>0</v>
      </c>
      <c r="AR95" s="42">
        <f t="shared" si="1"/>
        <v>0</v>
      </c>
      <c r="AS95" s="41">
        <f t="shared" si="16"/>
        <v>0</v>
      </c>
      <c r="BA95" s="22">
        <f t="shared" si="2"/>
        <v>0</v>
      </c>
      <c r="BB95" s="22">
        <f t="shared" si="3"/>
        <v>0</v>
      </c>
      <c r="BC95" s="22">
        <f t="shared" si="4"/>
        <v>0</v>
      </c>
      <c r="BD95" s="22">
        <f t="shared" si="5"/>
        <v>0</v>
      </c>
      <c r="BE95" s="22">
        <f t="shared" si="6"/>
        <v>0</v>
      </c>
      <c r="BF95" s="22">
        <f t="shared" si="7"/>
        <v>0</v>
      </c>
      <c r="BG95" s="22">
        <f t="shared" si="8"/>
        <v>0</v>
      </c>
      <c r="BH95" s="22">
        <f t="shared" si="9"/>
        <v>0</v>
      </c>
      <c r="BI95" s="22">
        <f t="shared" si="10"/>
        <v>0</v>
      </c>
      <c r="BJ95" s="22">
        <f t="shared" si="11"/>
        <v>0</v>
      </c>
      <c r="BK95" s="22">
        <f t="shared" si="12"/>
        <v>0</v>
      </c>
      <c r="BL95" s="22">
        <f t="shared" si="13"/>
        <v>0</v>
      </c>
      <c r="BM95" s="22">
        <f t="shared" si="14"/>
        <v>0</v>
      </c>
      <c r="BN95" s="5"/>
    </row>
    <row r="96" spans="2:66" s="17" customFormat="1" ht="39" customHeight="1" thickTop="1" thickBot="1">
      <c r="B96" s="207" t="s">
        <v>1</v>
      </c>
      <c r="C96" s="208"/>
      <c r="D96" s="209"/>
      <c r="E96" s="40">
        <f t="shared" ref="E96:AS96" si="17">SUM(E56:E95)</f>
        <v>90</v>
      </c>
      <c r="F96" s="77">
        <f t="shared" si="17"/>
        <v>670</v>
      </c>
      <c r="G96" s="34">
        <f t="shared" si="17"/>
        <v>325600</v>
      </c>
      <c r="H96" s="38">
        <f t="shared" si="17"/>
        <v>108</v>
      </c>
      <c r="I96" s="77">
        <f t="shared" si="17"/>
        <v>751</v>
      </c>
      <c r="J96" s="39">
        <f t="shared" si="17"/>
        <v>359500</v>
      </c>
      <c r="K96" s="38">
        <f t="shared" si="17"/>
        <v>112</v>
      </c>
      <c r="L96" s="78">
        <f t="shared" si="17"/>
        <v>783</v>
      </c>
      <c r="M96" s="39">
        <f t="shared" si="17"/>
        <v>380200</v>
      </c>
      <c r="N96" s="38">
        <f t="shared" si="17"/>
        <v>110</v>
      </c>
      <c r="O96" s="78">
        <f t="shared" si="17"/>
        <v>754</v>
      </c>
      <c r="P96" s="39">
        <f t="shared" si="17"/>
        <v>367720</v>
      </c>
      <c r="Q96" s="38">
        <f t="shared" si="17"/>
        <v>105</v>
      </c>
      <c r="R96" s="77">
        <f t="shared" si="17"/>
        <v>800</v>
      </c>
      <c r="S96" s="39">
        <f t="shared" si="17"/>
        <v>395250</v>
      </c>
      <c r="T96" s="38">
        <f t="shared" si="17"/>
        <v>105</v>
      </c>
      <c r="U96" s="77">
        <f t="shared" si="17"/>
        <v>753</v>
      </c>
      <c r="V96" s="39">
        <f t="shared" si="17"/>
        <v>369780</v>
      </c>
      <c r="W96" s="38">
        <f t="shared" si="17"/>
        <v>106</v>
      </c>
      <c r="X96" s="77">
        <f t="shared" si="17"/>
        <v>715</v>
      </c>
      <c r="Y96" s="39">
        <f t="shared" si="17"/>
        <v>351310</v>
      </c>
      <c r="Z96" s="38">
        <f t="shared" si="17"/>
        <v>112</v>
      </c>
      <c r="AA96" s="77">
        <f t="shared" si="17"/>
        <v>777</v>
      </c>
      <c r="AB96" s="39">
        <f t="shared" si="17"/>
        <v>372910</v>
      </c>
      <c r="AC96" s="38">
        <f t="shared" si="17"/>
        <v>107</v>
      </c>
      <c r="AD96" s="77">
        <f t="shared" si="17"/>
        <v>736</v>
      </c>
      <c r="AE96" s="39">
        <f t="shared" si="17"/>
        <v>369250</v>
      </c>
      <c r="AF96" s="38">
        <f t="shared" si="17"/>
        <v>101</v>
      </c>
      <c r="AG96" s="77">
        <f t="shared" si="17"/>
        <v>721</v>
      </c>
      <c r="AH96" s="39">
        <f t="shared" si="17"/>
        <v>363450</v>
      </c>
      <c r="AI96" s="38">
        <f t="shared" si="17"/>
        <v>107</v>
      </c>
      <c r="AJ96" s="77">
        <f t="shared" si="17"/>
        <v>779</v>
      </c>
      <c r="AK96" s="39">
        <f t="shared" si="17"/>
        <v>385280</v>
      </c>
      <c r="AL96" s="38">
        <f t="shared" si="17"/>
        <v>102</v>
      </c>
      <c r="AM96" s="77">
        <f t="shared" si="17"/>
        <v>702</v>
      </c>
      <c r="AN96" s="34">
        <f t="shared" si="17"/>
        <v>367950</v>
      </c>
      <c r="AO96" s="37">
        <f t="shared" si="17"/>
        <v>191800</v>
      </c>
      <c r="AP96" s="36">
        <f t="shared" si="17"/>
        <v>1265</v>
      </c>
      <c r="AQ96" s="35">
        <f t="shared" si="17"/>
        <v>8941</v>
      </c>
      <c r="AR96" s="34">
        <f t="shared" si="17"/>
        <v>4600000</v>
      </c>
      <c r="AS96" s="33">
        <f t="shared" si="17"/>
        <v>1265</v>
      </c>
      <c r="AT96" s="18"/>
      <c r="AU96" s="18"/>
      <c r="BA96" s="5"/>
      <c r="BB96" s="5"/>
      <c r="BC96" s="5"/>
      <c r="BD96" s="5"/>
      <c r="BE96" s="5"/>
      <c r="BF96" s="5"/>
      <c r="BG96" s="5"/>
      <c r="BH96" s="5"/>
      <c r="BI96" s="5"/>
      <c r="BJ96" s="5"/>
      <c r="BK96" s="5"/>
      <c r="BL96" s="5"/>
      <c r="BM96" s="5"/>
      <c r="BN96" s="5"/>
    </row>
    <row r="97" spans="1:66" s="5" customFormat="1">
      <c r="A97" s="4"/>
      <c r="B97" s="88" t="s">
        <v>23</v>
      </c>
      <c r="C97" s="32" t="s">
        <v>30</v>
      </c>
      <c r="D97" s="27"/>
      <c r="E97" s="28"/>
      <c r="F97" s="28"/>
      <c r="G97" s="28"/>
      <c r="H97" s="28"/>
      <c r="I97" s="28"/>
      <c r="J97" s="28"/>
      <c r="K97" s="28"/>
      <c r="L97" s="28"/>
      <c r="M97" s="28"/>
      <c r="N97" s="28"/>
      <c r="O97" s="28"/>
      <c r="P97" s="28"/>
      <c r="Q97" s="28"/>
      <c r="R97" s="28"/>
      <c r="S97" s="28"/>
      <c r="T97" s="28"/>
      <c r="U97" s="26"/>
      <c r="V97" s="26"/>
      <c r="W97" s="26"/>
      <c r="X97" s="26"/>
      <c r="Y97" s="14"/>
      <c r="Z97" s="14"/>
      <c r="AA97" s="14"/>
      <c r="AB97" s="14"/>
      <c r="AC97" s="14"/>
      <c r="AD97" s="14"/>
      <c r="AE97" s="14"/>
      <c r="AF97" s="14"/>
      <c r="AG97" s="14"/>
      <c r="AH97" s="14"/>
      <c r="AI97" s="14"/>
      <c r="AJ97" s="14"/>
      <c r="AK97" s="14"/>
      <c r="AL97" s="14"/>
      <c r="AM97" s="14"/>
      <c r="AN97" s="14"/>
      <c r="AO97" s="14"/>
      <c r="AP97" s="14"/>
      <c r="AQ97" s="14"/>
      <c r="AR97" s="14"/>
      <c r="AS97" s="4"/>
      <c r="AT97" s="4"/>
      <c r="AU97" s="4"/>
      <c r="AV97" s="4"/>
      <c r="AW97" s="4"/>
    </row>
    <row r="98" spans="1:66" s="5" customFormat="1">
      <c r="A98" s="4"/>
      <c r="B98" s="88" t="s">
        <v>24</v>
      </c>
      <c r="C98" s="65" t="s">
        <v>1635</v>
      </c>
      <c r="D98" s="27"/>
      <c r="E98" s="28"/>
      <c r="F98" s="28"/>
      <c r="G98" s="28"/>
      <c r="H98" s="28"/>
      <c r="I98" s="28"/>
      <c r="J98" s="28"/>
      <c r="K98" s="28"/>
      <c r="L98" s="28"/>
      <c r="M98" s="28"/>
      <c r="N98" s="28"/>
      <c r="O98" s="28"/>
      <c r="P98" s="28"/>
      <c r="Q98" s="28"/>
      <c r="R98" s="28"/>
      <c r="S98" s="28"/>
      <c r="T98" s="28"/>
      <c r="U98" s="26"/>
      <c r="V98" s="26"/>
      <c r="W98" s="26"/>
      <c r="X98" s="26"/>
      <c r="Y98" s="14"/>
      <c r="Z98" s="14"/>
      <c r="AA98" s="14"/>
      <c r="AB98" s="14"/>
      <c r="AC98" s="14"/>
      <c r="AD98" s="14"/>
      <c r="AE98" s="14"/>
      <c r="AF98" s="14"/>
      <c r="AG98" s="14"/>
      <c r="AH98" s="14"/>
      <c r="AI98" s="14"/>
      <c r="AJ98" s="14"/>
      <c r="AK98" s="14"/>
      <c r="AL98" s="14"/>
      <c r="AM98" s="14"/>
      <c r="AN98" s="14"/>
      <c r="AO98" s="14"/>
      <c r="AP98" s="14"/>
      <c r="AQ98" s="14"/>
      <c r="AR98" s="14"/>
      <c r="AS98" s="4"/>
      <c r="AT98" s="4"/>
      <c r="AU98" s="4"/>
      <c r="AV98" s="4"/>
      <c r="AW98" s="4"/>
    </row>
    <row r="99" spans="1:66" s="5" customFormat="1">
      <c r="A99" s="4"/>
      <c r="B99" s="152" t="s">
        <v>25</v>
      </c>
      <c r="C99" s="65" t="s">
        <v>1639</v>
      </c>
      <c r="D99" s="27"/>
      <c r="E99" s="28"/>
      <c r="F99" s="28"/>
      <c r="G99" s="28"/>
      <c r="H99" s="28"/>
      <c r="I99" s="28"/>
      <c r="J99" s="28"/>
      <c r="K99" s="28"/>
      <c r="L99" s="28"/>
      <c r="M99" s="28"/>
      <c r="N99" s="28"/>
      <c r="O99" s="28"/>
      <c r="P99" s="28"/>
      <c r="Q99" s="28"/>
      <c r="R99" s="28"/>
      <c r="S99" s="28"/>
      <c r="T99" s="28"/>
      <c r="U99" s="26"/>
      <c r="V99" s="26"/>
      <c r="W99" s="26"/>
      <c r="X99" s="26"/>
      <c r="Y99" s="14"/>
      <c r="Z99" s="14"/>
      <c r="AA99" s="14"/>
      <c r="AB99" s="14"/>
      <c r="AC99" s="14"/>
      <c r="AD99" s="14"/>
      <c r="AE99" s="14"/>
      <c r="AF99" s="14"/>
      <c r="AG99" s="14"/>
      <c r="AH99" s="14"/>
      <c r="AI99" s="14"/>
      <c r="AJ99" s="14"/>
      <c r="AK99" s="14"/>
      <c r="AL99" s="14"/>
      <c r="AM99" s="14"/>
      <c r="AN99" s="14"/>
      <c r="AO99" s="14"/>
      <c r="AP99" s="14"/>
      <c r="AQ99" s="14"/>
      <c r="AR99" s="14"/>
      <c r="AS99" s="4"/>
      <c r="AT99" s="4"/>
      <c r="AU99" s="4"/>
      <c r="AV99" s="4"/>
      <c r="AW99" s="4"/>
    </row>
    <row r="100" spans="1:66" s="5" customFormat="1">
      <c r="A100" s="4"/>
      <c r="B100" s="152" t="s">
        <v>26</v>
      </c>
      <c r="C100" s="65" t="s">
        <v>1636</v>
      </c>
      <c r="D100" s="27"/>
      <c r="E100" s="28"/>
      <c r="F100" s="28"/>
      <c r="G100" s="28"/>
      <c r="H100" s="28"/>
      <c r="I100" s="28"/>
      <c r="J100" s="28"/>
      <c r="K100" s="28"/>
      <c r="L100" s="28"/>
      <c r="M100" s="28"/>
      <c r="N100" s="28"/>
      <c r="O100" s="28"/>
      <c r="P100" s="28"/>
      <c r="Q100" s="28"/>
      <c r="R100" s="28"/>
      <c r="S100" s="28"/>
      <c r="T100" s="28"/>
      <c r="U100" s="26"/>
      <c r="V100" s="26"/>
      <c r="W100" s="26"/>
      <c r="X100" s="26"/>
      <c r="Y100" s="14"/>
      <c r="Z100" s="14"/>
      <c r="AA100" s="14"/>
      <c r="AB100" s="14"/>
      <c r="AC100" s="14"/>
      <c r="AD100" s="14"/>
      <c r="AE100" s="14"/>
      <c r="AF100" s="14"/>
      <c r="AG100" s="14"/>
      <c r="AH100" s="14"/>
      <c r="AI100" s="14"/>
      <c r="AJ100" s="14"/>
      <c r="AK100" s="14"/>
      <c r="AL100" s="14"/>
      <c r="AM100" s="14"/>
      <c r="AN100" s="14"/>
      <c r="AO100" s="14"/>
      <c r="AP100" s="14"/>
      <c r="AQ100" s="14"/>
      <c r="AR100" s="14"/>
      <c r="AS100" s="4"/>
      <c r="AT100" s="4"/>
      <c r="AU100" s="4"/>
      <c r="AV100" s="4"/>
      <c r="AW100" s="4"/>
    </row>
    <row r="101" spans="1:66" s="5" customFormat="1">
      <c r="A101" s="4"/>
      <c r="B101" s="152" t="s">
        <v>27</v>
      </c>
      <c r="C101" s="32" t="s">
        <v>1494</v>
      </c>
      <c r="D101" s="27"/>
      <c r="E101" s="28"/>
      <c r="F101" s="28"/>
      <c r="G101" s="28"/>
      <c r="H101" s="28"/>
      <c r="I101" s="28"/>
      <c r="J101" s="28"/>
      <c r="K101" s="28"/>
      <c r="L101" s="28"/>
      <c r="M101" s="28"/>
      <c r="N101" s="28"/>
      <c r="O101" s="28"/>
      <c r="P101" s="28"/>
      <c r="Q101" s="28"/>
      <c r="R101" s="28"/>
      <c r="S101" s="28"/>
      <c r="T101" s="28"/>
      <c r="U101" s="26"/>
      <c r="V101" s="26"/>
      <c r="W101" s="26"/>
      <c r="X101" s="26"/>
      <c r="Y101" s="14"/>
      <c r="Z101" s="14"/>
      <c r="AA101" s="14"/>
      <c r="AB101" s="14"/>
      <c r="AC101" s="14"/>
      <c r="AD101" s="14"/>
      <c r="AE101" s="14"/>
      <c r="AF101" s="14"/>
      <c r="AG101" s="14"/>
      <c r="AH101" s="14"/>
      <c r="AI101" s="14"/>
      <c r="AJ101" s="14"/>
      <c r="AK101" s="14"/>
      <c r="AL101" s="14"/>
      <c r="AM101" s="14"/>
      <c r="AN101" s="14"/>
      <c r="AO101" s="14"/>
      <c r="AP101" s="14"/>
      <c r="AQ101" s="14"/>
      <c r="AR101" s="14"/>
      <c r="AS101" s="4"/>
      <c r="AT101" s="4"/>
      <c r="AU101" s="4"/>
      <c r="AV101" s="4"/>
      <c r="AW101" s="4"/>
      <c r="AZ101" s="1"/>
      <c r="BA101" s="1"/>
      <c r="BB101" s="1"/>
      <c r="BC101" s="1"/>
      <c r="BD101" s="1"/>
      <c r="BE101" s="1"/>
      <c r="BF101" s="1"/>
      <c r="BG101" s="1"/>
      <c r="BH101" s="1"/>
      <c r="BI101" s="1"/>
      <c r="BJ101" s="1"/>
      <c r="BK101" s="1"/>
      <c r="BL101" s="1"/>
      <c r="BM101" s="1"/>
    </row>
    <row r="102" spans="1:66" s="5" customFormat="1">
      <c r="A102" s="4"/>
      <c r="B102" s="152" t="s">
        <v>28</v>
      </c>
      <c r="C102" s="32" t="s">
        <v>1495</v>
      </c>
      <c r="D102" s="27"/>
      <c r="E102" s="28"/>
      <c r="F102" s="28"/>
      <c r="G102" s="28"/>
      <c r="H102" s="28"/>
      <c r="I102" s="28"/>
      <c r="J102" s="28"/>
      <c r="K102" s="28"/>
      <c r="L102" s="28"/>
      <c r="M102" s="28"/>
      <c r="N102" s="28"/>
      <c r="O102" s="28"/>
      <c r="P102" s="28"/>
      <c r="Q102" s="28"/>
      <c r="R102" s="28"/>
      <c r="S102" s="28"/>
      <c r="T102" s="28"/>
      <c r="U102" s="26"/>
      <c r="V102" s="26"/>
      <c r="W102" s="26"/>
      <c r="X102" s="26"/>
      <c r="Y102" s="14"/>
      <c r="Z102" s="14"/>
      <c r="AA102" s="14"/>
      <c r="AB102" s="14"/>
      <c r="AC102" s="14"/>
      <c r="AD102" s="14"/>
      <c r="AE102" s="14"/>
      <c r="AF102" s="14"/>
      <c r="AG102" s="14"/>
      <c r="AH102" s="14"/>
      <c r="AI102" s="14"/>
      <c r="AJ102" s="14"/>
      <c r="AK102" s="14"/>
      <c r="AL102" s="14"/>
      <c r="AM102" s="14"/>
      <c r="AN102" s="14"/>
      <c r="AO102" s="14"/>
      <c r="AP102" s="14"/>
      <c r="AQ102" s="14"/>
      <c r="AR102" s="14"/>
      <c r="AS102" s="4"/>
      <c r="AT102" s="4"/>
      <c r="AU102" s="4"/>
      <c r="AV102" s="4"/>
      <c r="AW102" s="4"/>
      <c r="AZ102" s="1"/>
      <c r="BA102" s="1"/>
      <c r="BB102" s="1"/>
      <c r="BC102" s="1"/>
      <c r="BD102" s="1"/>
      <c r="BE102" s="1"/>
      <c r="BF102" s="1"/>
      <c r="BG102" s="1"/>
      <c r="BH102" s="1"/>
      <c r="BI102" s="1"/>
      <c r="BJ102" s="1"/>
      <c r="BK102" s="1"/>
      <c r="BL102" s="1"/>
      <c r="BM102" s="1"/>
    </row>
    <row r="103" spans="1:66" s="5" customFormat="1">
      <c r="A103" s="4"/>
      <c r="B103" s="88"/>
      <c r="C103" s="32"/>
      <c r="D103" s="27"/>
      <c r="E103" s="28"/>
      <c r="F103" s="28"/>
      <c r="G103" s="28"/>
      <c r="H103" s="28"/>
      <c r="I103" s="28"/>
      <c r="J103" s="28"/>
      <c r="K103" s="28"/>
      <c r="L103" s="28"/>
      <c r="M103" s="28"/>
      <c r="N103" s="28"/>
      <c r="O103" s="28"/>
      <c r="P103" s="28"/>
      <c r="Q103" s="28"/>
      <c r="R103" s="28"/>
      <c r="S103" s="28"/>
      <c r="T103" s="28"/>
      <c r="U103" s="26"/>
      <c r="V103" s="26"/>
      <c r="W103" s="26"/>
      <c r="X103" s="26"/>
      <c r="Y103" s="14"/>
      <c r="Z103" s="14"/>
      <c r="AA103" s="14"/>
      <c r="AB103" s="14"/>
      <c r="AC103" s="14"/>
      <c r="AD103" s="14"/>
      <c r="AE103" s="14"/>
      <c r="AF103" s="14"/>
      <c r="AG103" s="14"/>
      <c r="AH103" s="14"/>
      <c r="AI103" s="14"/>
      <c r="AJ103" s="14"/>
      <c r="AK103" s="14"/>
      <c r="AL103" s="14"/>
      <c r="AM103" s="14"/>
      <c r="AN103" s="14"/>
      <c r="AO103" s="14"/>
      <c r="AP103" s="14"/>
      <c r="AQ103" s="14"/>
      <c r="AR103" s="14"/>
      <c r="AS103" s="4"/>
      <c r="AT103" s="4"/>
      <c r="AU103" s="4"/>
      <c r="AV103" s="4"/>
      <c r="AW103" s="4"/>
      <c r="AZ103" s="1"/>
      <c r="BA103" s="1"/>
      <c r="BB103" s="1"/>
      <c r="BC103" s="1"/>
      <c r="BD103" s="1"/>
      <c r="BE103" s="1"/>
      <c r="BF103" s="1"/>
      <c r="BG103" s="1"/>
      <c r="BH103" s="1"/>
      <c r="BI103" s="1"/>
      <c r="BJ103" s="1"/>
      <c r="BK103" s="1"/>
      <c r="BL103" s="1"/>
      <c r="BM103" s="1"/>
    </row>
    <row r="104" spans="1:66" s="5" customFormat="1">
      <c r="A104" s="4"/>
      <c r="B104" s="88"/>
      <c r="C104" s="32"/>
      <c r="D104" s="27"/>
      <c r="E104" s="28"/>
      <c r="F104" s="28"/>
      <c r="G104" s="28"/>
      <c r="H104" s="28"/>
      <c r="I104" s="28"/>
      <c r="J104" s="28"/>
      <c r="K104" s="28"/>
      <c r="L104" s="28"/>
      <c r="M104" s="28"/>
      <c r="N104" s="28"/>
      <c r="O104" s="28"/>
      <c r="P104" s="28"/>
      <c r="Q104" s="28"/>
      <c r="R104" s="28"/>
      <c r="S104" s="28"/>
      <c r="T104" s="28"/>
      <c r="U104" s="26"/>
      <c r="V104" s="26"/>
      <c r="W104" s="26"/>
      <c r="X104" s="26"/>
      <c r="Y104" s="14"/>
      <c r="Z104" s="14"/>
      <c r="AA104" s="14"/>
      <c r="AB104" s="14"/>
      <c r="AC104" s="14"/>
      <c r="AD104" s="14"/>
      <c r="AE104" s="14"/>
      <c r="AF104" s="14"/>
      <c r="AG104" s="14"/>
      <c r="AH104" s="14"/>
      <c r="AI104" s="14"/>
      <c r="AJ104" s="14"/>
      <c r="AK104" s="14"/>
      <c r="AL104" s="14"/>
      <c r="AM104" s="14"/>
      <c r="AN104" s="14"/>
      <c r="AO104" s="14"/>
      <c r="AP104" s="14"/>
      <c r="AQ104" s="14"/>
      <c r="AR104" s="14"/>
      <c r="AS104" s="4"/>
      <c r="AT104" s="4"/>
      <c r="AU104" s="4"/>
      <c r="AV104" s="4"/>
      <c r="AW104" s="4"/>
      <c r="AZ104" s="1"/>
      <c r="BA104" s="1"/>
      <c r="BB104" s="1"/>
      <c r="BC104" s="1"/>
      <c r="BD104" s="1"/>
      <c r="BE104" s="1"/>
      <c r="BF104" s="1"/>
      <c r="BG104" s="1"/>
      <c r="BH104" s="1"/>
      <c r="BI104" s="1"/>
      <c r="BJ104" s="1"/>
      <c r="BK104" s="1"/>
      <c r="BL104" s="1"/>
      <c r="BM104" s="1"/>
    </row>
    <row r="105" spans="1:66" s="5" customFormat="1">
      <c r="A105" s="4"/>
      <c r="B105" s="31"/>
      <c r="C105" s="31"/>
      <c r="D105" s="30"/>
      <c r="E105" s="29"/>
      <c r="F105" s="29"/>
      <c r="G105" s="29"/>
      <c r="H105" s="29"/>
      <c r="I105" s="29"/>
      <c r="J105" s="29"/>
      <c r="K105" s="29"/>
      <c r="L105" s="29"/>
      <c r="M105" s="29"/>
      <c r="N105" s="29"/>
      <c r="O105" s="29"/>
      <c r="P105" s="29"/>
      <c r="Q105" s="28"/>
      <c r="R105" s="28"/>
      <c r="S105" s="28"/>
      <c r="T105" s="28"/>
      <c r="U105" s="28"/>
      <c r="V105" s="26"/>
      <c r="W105" s="26"/>
      <c r="X105" s="26"/>
      <c r="Y105" s="26"/>
      <c r="Z105" s="14"/>
      <c r="AA105" s="14"/>
      <c r="AB105" s="14"/>
      <c r="AC105" s="14"/>
      <c r="AD105" s="14"/>
      <c r="AE105" s="14"/>
      <c r="AF105" s="14"/>
      <c r="AG105" s="14"/>
      <c r="AH105" s="14"/>
      <c r="AI105" s="14"/>
      <c r="AJ105" s="14"/>
      <c r="AK105" s="14"/>
      <c r="AL105" s="14"/>
      <c r="AM105" s="14"/>
      <c r="AN105" s="14"/>
      <c r="AO105" s="14"/>
      <c r="AP105" s="14"/>
      <c r="AQ105" s="14"/>
      <c r="AR105" s="14"/>
      <c r="AS105" s="14"/>
      <c r="AT105" s="4"/>
      <c r="AU105" s="4"/>
      <c r="AV105" s="4"/>
      <c r="AW105" s="4"/>
      <c r="AX105" s="4"/>
      <c r="BA105" s="1"/>
      <c r="BB105" s="1"/>
      <c r="BC105" s="1"/>
      <c r="BD105" s="1"/>
      <c r="BE105" s="1"/>
      <c r="BF105" s="1"/>
      <c r="BG105" s="1"/>
      <c r="BH105" s="1"/>
      <c r="BI105" s="1"/>
      <c r="BJ105" s="1"/>
      <c r="BK105" s="1"/>
      <c r="BL105" s="1"/>
      <c r="BM105" s="1"/>
      <c r="BN105" s="1"/>
    </row>
    <row r="106" spans="1:66" s="5" customFormat="1" ht="24" customHeight="1">
      <c r="A106" s="4"/>
      <c r="B106" s="20"/>
      <c r="C106" s="20"/>
      <c r="D106" s="16"/>
      <c r="E106" s="15"/>
      <c r="F106" s="15"/>
      <c r="G106" s="15"/>
      <c r="H106" s="15"/>
      <c r="I106" s="15"/>
      <c r="J106" s="15"/>
      <c r="K106" s="15"/>
      <c r="L106" s="15"/>
      <c r="M106" s="15"/>
      <c r="N106" s="15"/>
      <c r="O106" s="15"/>
      <c r="P106" s="15"/>
      <c r="Q106" s="15"/>
      <c r="R106" s="15"/>
      <c r="S106" s="15"/>
      <c r="T106" s="15"/>
      <c r="U106" s="15"/>
      <c r="V106" s="14"/>
      <c r="W106" s="14"/>
      <c r="X106" s="14"/>
      <c r="Y106" s="14"/>
      <c r="Z106" s="14"/>
      <c r="AA106" s="14"/>
      <c r="AB106" s="14"/>
      <c r="AC106" s="14"/>
      <c r="AD106" s="14"/>
      <c r="AE106" s="14"/>
      <c r="AF106" s="14"/>
      <c r="AG106" s="14"/>
      <c r="AH106" s="14"/>
      <c r="AI106" s="14"/>
      <c r="AJ106" s="14"/>
      <c r="AK106" s="14"/>
      <c r="AL106" s="14"/>
      <c r="AM106" s="14"/>
      <c r="AN106" s="14"/>
      <c r="AO106" s="14"/>
      <c r="AP106" s="14"/>
      <c r="AQ106" s="14"/>
      <c r="AR106" s="14"/>
      <c r="AS106" s="14"/>
      <c r="AT106" s="4"/>
      <c r="AU106" s="4"/>
      <c r="AV106" s="4"/>
      <c r="AW106" s="4"/>
      <c r="AX106" s="4"/>
      <c r="BA106" s="1"/>
      <c r="BB106" s="1"/>
      <c r="BC106" s="1"/>
      <c r="BD106" s="1"/>
      <c r="BE106" s="1"/>
      <c r="BF106" s="1"/>
      <c r="BG106" s="1"/>
      <c r="BH106" s="1"/>
      <c r="BI106" s="1"/>
      <c r="BJ106" s="1"/>
      <c r="BK106" s="1"/>
      <c r="BL106" s="1"/>
      <c r="BM106" s="1"/>
      <c r="BN106" s="1"/>
    </row>
    <row r="107" spans="1:66" s="5" customFormat="1" ht="33" customHeight="1">
      <c r="A107" s="4"/>
      <c r="B107" s="20"/>
      <c r="C107" s="20"/>
      <c r="D107" s="16"/>
      <c r="E107" s="15"/>
      <c r="F107" s="15"/>
      <c r="G107" s="15"/>
      <c r="H107" s="15"/>
      <c r="I107" s="15"/>
      <c r="J107" s="15"/>
      <c r="K107" s="15"/>
      <c r="L107" s="15"/>
      <c r="M107" s="15"/>
      <c r="N107" s="15"/>
      <c r="O107" s="15"/>
      <c r="P107" s="15"/>
      <c r="Q107" s="15"/>
      <c r="R107" s="15"/>
      <c r="S107" s="15"/>
      <c r="T107" s="15"/>
      <c r="U107" s="15"/>
      <c r="V107" s="14"/>
      <c r="W107" s="14"/>
      <c r="X107" s="14"/>
      <c r="Y107" s="14"/>
      <c r="Z107" s="14"/>
      <c r="AA107" s="14"/>
      <c r="AB107" s="14"/>
      <c r="AC107" s="14"/>
      <c r="AD107" s="14"/>
      <c r="AE107" s="14"/>
      <c r="AF107" s="14"/>
      <c r="AG107" s="14"/>
      <c r="AH107" s="14"/>
      <c r="AI107" s="14"/>
      <c r="AJ107" s="14"/>
      <c r="AK107" s="14"/>
      <c r="AL107" s="14"/>
      <c r="AM107" s="14"/>
      <c r="AN107" s="14"/>
      <c r="AO107" s="14"/>
      <c r="AP107" s="14"/>
      <c r="AQ107" s="14"/>
      <c r="AR107" s="14"/>
      <c r="AS107" s="14"/>
      <c r="AT107" s="4"/>
      <c r="AU107" s="4"/>
      <c r="AV107" s="4"/>
      <c r="AW107" s="4"/>
      <c r="AX107" s="4"/>
      <c r="BA107" s="1"/>
      <c r="BB107" s="1"/>
      <c r="BC107" s="1"/>
      <c r="BD107" s="1"/>
      <c r="BE107" s="1"/>
      <c r="BF107" s="1"/>
      <c r="BG107" s="1"/>
      <c r="BH107" s="1"/>
      <c r="BI107" s="1"/>
      <c r="BJ107" s="1"/>
      <c r="BK107" s="1"/>
      <c r="BL107" s="1"/>
      <c r="BM107" s="1"/>
      <c r="BN107" s="1"/>
    </row>
    <row r="108" spans="1:66">
      <c r="AK108" s="202"/>
      <c r="AL108" s="202"/>
      <c r="AM108" s="202"/>
      <c r="AN108" s="202"/>
      <c r="AO108" s="202"/>
    </row>
    <row r="109" spans="1:66">
      <c r="AF109" s="23"/>
    </row>
  </sheetData>
  <sheetProtection password="CC4F" sheet="1" formatCells="0" formatColumns="0" formatRows="0" insertColumns="0" insertRows="0" insertHyperlinks="0" deleteColumns="0" deleteRows="0"/>
  <mergeCells count="194">
    <mergeCell ref="C6:D6"/>
    <mergeCell ref="E6:K6"/>
    <mergeCell ref="L6:O6"/>
    <mergeCell ref="P6:Y6"/>
    <mergeCell ref="AF6:AJ6"/>
    <mergeCell ref="C7:D7"/>
    <mergeCell ref="K1:AH1"/>
    <mergeCell ref="C4:D4"/>
    <mergeCell ref="E4:K4"/>
    <mergeCell ref="L4:O4"/>
    <mergeCell ref="P4:Y4"/>
    <mergeCell ref="C5:D5"/>
    <mergeCell ref="E5:K5"/>
    <mergeCell ref="L5:O5"/>
    <mergeCell ref="P5:Y5"/>
    <mergeCell ref="E7:K7"/>
    <mergeCell ref="L7:O7"/>
    <mergeCell ref="P7:Y7"/>
    <mergeCell ref="AF7:AJ7"/>
    <mergeCell ref="D35:I35"/>
    <mergeCell ref="J35:K35"/>
    <mergeCell ref="M35:AO35"/>
    <mergeCell ref="AH25:AS26"/>
    <mergeCell ref="T13:W13"/>
    <mergeCell ref="AI13:AL13"/>
    <mergeCell ref="X16:Z16"/>
    <mergeCell ref="H18:J18"/>
    <mergeCell ref="AL18:AM18"/>
    <mergeCell ref="AR18:AS18"/>
    <mergeCell ref="C16:V16"/>
    <mergeCell ref="C8:D8"/>
    <mergeCell ref="E8:J8"/>
    <mergeCell ref="L8:O8"/>
    <mergeCell ref="P8:Y8"/>
    <mergeCell ref="AF8:AJ8"/>
    <mergeCell ref="R12:T12"/>
    <mergeCell ref="D38:I38"/>
    <mergeCell ref="J38:K38"/>
    <mergeCell ref="M38:AO38"/>
    <mergeCell ref="Y19:AA19"/>
    <mergeCell ref="P19:X19"/>
    <mergeCell ref="P20:X20"/>
    <mergeCell ref="P21:X21"/>
    <mergeCell ref="P22:X22"/>
    <mergeCell ref="AB20:AS20"/>
    <mergeCell ref="AB21:AS21"/>
    <mergeCell ref="AB22:AS22"/>
    <mergeCell ref="AB19:AS19"/>
    <mergeCell ref="Y20:Z20"/>
    <mergeCell ref="Y21:Z21"/>
    <mergeCell ref="Y22:Z22"/>
    <mergeCell ref="D34:I34"/>
    <mergeCell ref="J34:L34"/>
    <mergeCell ref="M34:AO34"/>
    <mergeCell ref="D39:I39"/>
    <mergeCell ref="J39:K39"/>
    <mergeCell ref="M39:AO39"/>
    <mergeCell ref="D36:I36"/>
    <mergeCell ref="J36:K36"/>
    <mergeCell ref="M36:AO36"/>
    <mergeCell ref="D37:I37"/>
    <mergeCell ref="J37:K37"/>
    <mergeCell ref="M37:AO37"/>
    <mergeCell ref="B49:E49"/>
    <mergeCell ref="F49:K49"/>
    <mergeCell ref="L49:P49"/>
    <mergeCell ref="Q49:V49"/>
    <mergeCell ref="D44:I44"/>
    <mergeCell ref="J44:K44"/>
    <mergeCell ref="M44:AO44"/>
    <mergeCell ref="D45:I45"/>
    <mergeCell ref="J45:K45"/>
    <mergeCell ref="M45:AO45"/>
    <mergeCell ref="J46:K46"/>
    <mergeCell ref="M46:AE46"/>
    <mergeCell ref="B48:E48"/>
    <mergeCell ref="F48:K48"/>
    <mergeCell ref="L48:P48"/>
    <mergeCell ref="Q48:V48"/>
    <mergeCell ref="W48:AB48"/>
    <mergeCell ref="AD48:AH48"/>
    <mergeCell ref="AI48:AM48"/>
    <mergeCell ref="AN48:AR48"/>
    <mergeCell ref="AN49:AO49"/>
    <mergeCell ref="AP49:AR49"/>
    <mergeCell ref="D42:I42"/>
    <mergeCell ref="J42:K42"/>
    <mergeCell ref="M42:AO42"/>
    <mergeCell ref="D43:I43"/>
    <mergeCell ref="J43:K43"/>
    <mergeCell ref="M43:AO43"/>
    <mergeCell ref="D40:I40"/>
    <mergeCell ref="J40:K40"/>
    <mergeCell ref="M40:AO40"/>
    <mergeCell ref="D41:I41"/>
    <mergeCell ref="J41:K41"/>
    <mergeCell ref="M41:AO41"/>
    <mergeCell ref="AO53:AO55"/>
    <mergeCell ref="Z53:AB53"/>
    <mergeCell ref="V54:V55"/>
    <mergeCell ref="W54:X54"/>
    <mergeCell ref="Y54:Y55"/>
    <mergeCell ref="N54:O54"/>
    <mergeCell ref="P54:P55"/>
    <mergeCell ref="E54:F54"/>
    <mergeCell ref="G54:G55"/>
    <mergeCell ref="H54:I54"/>
    <mergeCell ref="J54:J55"/>
    <mergeCell ref="K54:L54"/>
    <mergeCell ref="M54:M55"/>
    <mergeCell ref="AI53:AK53"/>
    <mergeCell ref="AL53:AN53"/>
    <mergeCell ref="AF53:AH53"/>
    <mergeCell ref="W53:Y53"/>
    <mergeCell ref="Q54:R54"/>
    <mergeCell ref="S54:S55"/>
    <mergeCell ref="T54:U54"/>
    <mergeCell ref="AC53:AE53"/>
    <mergeCell ref="Q53:S53"/>
    <mergeCell ref="T53:V53"/>
    <mergeCell ref="B53:D55"/>
    <mergeCell ref="E53:G53"/>
    <mergeCell ref="H53:J53"/>
    <mergeCell ref="K53:M53"/>
    <mergeCell ref="N53:P53"/>
    <mergeCell ref="C66:D66"/>
    <mergeCell ref="C56:D56"/>
    <mergeCell ref="C57:D57"/>
    <mergeCell ref="C58:D58"/>
    <mergeCell ref="C59:D59"/>
    <mergeCell ref="C60:D60"/>
    <mergeCell ref="C61:D61"/>
    <mergeCell ref="C62:D62"/>
    <mergeCell ref="C63:D63"/>
    <mergeCell ref="C64:D64"/>
    <mergeCell ref="C65:D65"/>
    <mergeCell ref="C73:D73"/>
    <mergeCell ref="C74:D74"/>
    <mergeCell ref="C75:D75"/>
    <mergeCell ref="C76:D76"/>
    <mergeCell ref="C77:D77"/>
    <mergeCell ref="C78:D78"/>
    <mergeCell ref="C67:D67"/>
    <mergeCell ref="C68:D68"/>
    <mergeCell ref="C69:D69"/>
    <mergeCell ref="C70:D70"/>
    <mergeCell ref="C71:D71"/>
    <mergeCell ref="C72:D72"/>
    <mergeCell ref="C87:D87"/>
    <mergeCell ref="C88:D88"/>
    <mergeCell ref="C89:D89"/>
    <mergeCell ref="C90:D90"/>
    <mergeCell ref="C79:D79"/>
    <mergeCell ref="C80:D80"/>
    <mergeCell ref="C81:D81"/>
    <mergeCell ref="C82:D82"/>
    <mergeCell ref="C83:D83"/>
    <mergeCell ref="C84:D84"/>
    <mergeCell ref="C91:D91"/>
    <mergeCell ref="C92:D92"/>
    <mergeCell ref="C93:D93"/>
    <mergeCell ref="C94:D94"/>
    <mergeCell ref="C95:D95"/>
    <mergeCell ref="B96:D96"/>
    <mergeCell ref="AK108:AO108"/>
    <mergeCell ref="AH29:AS30"/>
    <mergeCell ref="AI54:AJ54"/>
    <mergeCell ref="AK54:AK55"/>
    <mergeCell ref="AL54:AM54"/>
    <mergeCell ref="AN54:AN55"/>
    <mergeCell ref="Z54:AA54"/>
    <mergeCell ref="AB54:AB55"/>
    <mergeCell ref="AC54:AD54"/>
    <mergeCell ref="AE54:AE55"/>
    <mergeCell ref="AF54:AG54"/>
    <mergeCell ref="AH54:AH55"/>
    <mergeCell ref="AP53:AS53"/>
    <mergeCell ref="AS54:AS55"/>
    <mergeCell ref="AP54:AQ54"/>
    <mergeCell ref="AR54:AR55"/>
    <mergeCell ref="C85:D85"/>
    <mergeCell ref="C86:D86"/>
    <mergeCell ref="J50:M50"/>
    <mergeCell ref="AD50:AE50"/>
    <mergeCell ref="AF50:AH50"/>
    <mergeCell ref="AI50:AJ50"/>
    <mergeCell ref="AK50:AM50"/>
    <mergeCell ref="AN50:AO50"/>
    <mergeCell ref="AP50:AR50"/>
    <mergeCell ref="W49:AB49"/>
    <mergeCell ref="AD49:AE49"/>
    <mergeCell ref="AF49:AH49"/>
    <mergeCell ref="AI49:AJ49"/>
    <mergeCell ref="AK49:AM49"/>
  </mergeCells>
  <phoneticPr fontId="2"/>
  <conditionalFormatting sqref="N76 N87:N95 Q76:Q95 T76:T95 W76:W95 Z76:Z95 AC76:AC95 AF76:AF95 AI76:AI95 AL76:AL95 E76:E95 H76:H95 K76:K95">
    <cfRule type="expression" dxfId="8" priority="11" stopIfTrue="1">
      <formula>#REF!=$AW$57</formula>
    </cfRule>
    <cfRule type="expression" dxfId="7" priority="12" stopIfTrue="1">
      <formula>#REF!=$AW$55</formula>
    </cfRule>
  </conditionalFormatting>
  <conditionalFormatting sqref="N77:N86">
    <cfRule type="expression" dxfId="6" priority="5" stopIfTrue="1">
      <formula>#REF!=$AW$57</formula>
    </cfRule>
    <cfRule type="expression" dxfId="5" priority="6" stopIfTrue="1">
      <formula>#REF!=$AW$55</formula>
    </cfRule>
  </conditionalFormatting>
  <conditionalFormatting sqref="N70 Q70 T70 W70 Z70 AC70 AF70 AI70 AL70 E70 H70 K70">
    <cfRule type="expression" dxfId="4" priority="1" stopIfTrue="1">
      <formula>#REF!=$AW$57</formula>
    </cfRule>
    <cfRule type="expression" dxfId="3" priority="2" stopIfTrue="1">
      <formula>#REF!=$AW$55</formula>
    </cfRule>
  </conditionalFormatting>
  <dataValidations count="4">
    <dataValidation type="decimal" operator="greaterThanOrEqual" allowBlank="1" showInputMessage="1" showErrorMessage="1" sqref="AO56:AO95">
      <formula1>0</formula1>
    </dataValidation>
    <dataValidation type="list" allowBlank="1" showInputMessage="1" showErrorMessage="1" sqref="R12 X16">
      <formula1>"〇,×"</formula1>
    </dataValidation>
    <dataValidation type="list" allowBlank="1" showInputMessage="1" showErrorMessage="1" sqref="D24:D26 P24:P26 D28:D30 P28:P30 AC24:AC25 AC28:AC29">
      <formula1>"〇"</formula1>
    </dataValidation>
    <dataValidation type="list" allowBlank="1" showInputMessage="1" showErrorMessage="1" sqref="E8:J8">
      <formula1>$AV$1:$AV$6</formula1>
    </dataValidation>
  </dataValidations>
  <hyperlinks>
    <hyperlink ref="P5" r:id="rId1"/>
  </hyperlinks>
  <printOptions horizontalCentered="1"/>
  <pageMargins left="0.59055118110236227" right="0.59055118110236227" top="0.59055118110236227" bottom="0.19685039370078741" header="0.31496062992125984" footer="0.51181102362204722"/>
  <pageSetup paperSize="8" scale="57" orientation="portrait" r:id="rId2"/>
  <headerFooter alignWithMargins="0">
    <oddHeader>&amp;R&amp;14（　　　枚目中　　　枚目）　　　</oddHeader>
  </headerFooter>
  <drawing r:id="rId3"/>
  <legacy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95"/>
  <sheetViews>
    <sheetView topLeftCell="B389" workbookViewId="0">
      <selection activeCell="B395" sqref="B395"/>
    </sheetView>
  </sheetViews>
  <sheetFormatPr defaultRowHeight="13.5"/>
  <cols>
    <col min="1" max="1" width="15.875" style="70" hidden="1" customWidth="1"/>
    <col min="2" max="2" width="13" style="87" bestFit="1" customWidth="1"/>
    <col min="3" max="3" width="50.375" style="70" bestFit="1" customWidth="1"/>
    <col min="4" max="4" width="39.875" style="70" customWidth="1"/>
    <col min="5" max="5" width="18" style="70" customWidth="1"/>
    <col min="6" max="6" width="17.125" style="70" bestFit="1" customWidth="1"/>
    <col min="7" max="7" width="16.625" style="70" bestFit="1" customWidth="1"/>
    <col min="8" max="8" width="22.5" style="70" customWidth="1"/>
    <col min="9" max="9" width="9" style="70"/>
    <col min="10" max="10" width="13.375" style="70" customWidth="1"/>
    <col min="11" max="11" width="9" style="70"/>
    <col min="12" max="12" width="13" style="70" bestFit="1" customWidth="1"/>
    <col min="13" max="16" width="17.125" style="70" bestFit="1" customWidth="1"/>
    <col min="17" max="16384" width="9" style="70"/>
  </cols>
  <sheetData>
    <row r="1" spans="1:17" ht="19.5" customHeight="1">
      <c r="A1" s="70" t="s">
        <v>1268</v>
      </c>
      <c r="B1" s="87" t="s">
        <v>58</v>
      </c>
      <c r="C1" s="70" t="s">
        <v>57</v>
      </c>
      <c r="D1" s="70" t="s">
        <v>60</v>
      </c>
      <c r="E1" s="70" t="s">
        <v>61</v>
      </c>
      <c r="F1" s="70" t="s">
        <v>62</v>
      </c>
      <c r="G1" s="70" t="s">
        <v>63</v>
      </c>
      <c r="H1" s="70" t="s">
        <v>59</v>
      </c>
      <c r="I1" s="70" t="s">
        <v>65</v>
      </c>
      <c r="J1" s="70" t="s">
        <v>1269</v>
      </c>
      <c r="K1" s="70" t="s">
        <v>1270</v>
      </c>
      <c r="L1" s="70" t="s">
        <v>64</v>
      </c>
      <c r="M1" s="70" t="s">
        <v>1271</v>
      </c>
      <c r="N1" s="70" t="s">
        <v>1272</v>
      </c>
      <c r="O1" s="70" t="s">
        <v>1273</v>
      </c>
      <c r="P1" s="70" t="s">
        <v>1274</v>
      </c>
      <c r="Q1" s="70" t="s">
        <v>1275</v>
      </c>
    </row>
    <row r="2" spans="1:17">
      <c r="B2" s="157" t="s">
        <v>73</v>
      </c>
      <c r="C2" s="157" t="s">
        <v>66</v>
      </c>
      <c r="D2" s="157" t="s">
        <v>74</v>
      </c>
      <c r="E2" s="157" t="s">
        <v>70</v>
      </c>
      <c r="F2" s="157" t="s">
        <v>71</v>
      </c>
      <c r="G2" s="157" t="s">
        <v>72</v>
      </c>
      <c r="H2" s="157" t="s">
        <v>77</v>
      </c>
      <c r="I2" s="157" t="s">
        <v>75</v>
      </c>
      <c r="J2" s="162">
        <v>44835</v>
      </c>
      <c r="K2" s="161" t="s">
        <v>1276</v>
      </c>
      <c r="L2" s="159">
        <v>38991</v>
      </c>
      <c r="M2" s="159">
        <v>38991</v>
      </c>
      <c r="N2" s="161"/>
      <c r="O2" s="161"/>
      <c r="P2" s="161"/>
      <c r="Q2" s="161">
        <v>20</v>
      </c>
    </row>
    <row r="3" spans="1:17">
      <c r="A3" s="70" t="s">
        <v>1277</v>
      </c>
      <c r="B3" s="157" t="s">
        <v>86</v>
      </c>
      <c r="C3" s="157" t="s">
        <v>78</v>
      </c>
      <c r="D3" s="157" t="s">
        <v>83</v>
      </c>
      <c r="E3" s="157" t="s">
        <v>70</v>
      </c>
      <c r="F3" s="157" t="s">
        <v>84</v>
      </c>
      <c r="G3" s="157" t="s">
        <v>85</v>
      </c>
      <c r="H3" s="157" t="s">
        <v>77</v>
      </c>
      <c r="I3" s="157" t="s">
        <v>75</v>
      </c>
      <c r="J3" s="162">
        <v>44835</v>
      </c>
      <c r="K3" s="161" t="s">
        <v>1276</v>
      </c>
      <c r="L3" s="159">
        <v>40269</v>
      </c>
      <c r="M3" s="159">
        <v>40269</v>
      </c>
      <c r="N3" s="161"/>
      <c r="O3" s="161"/>
      <c r="P3" s="161"/>
      <c r="Q3" s="161">
        <v>40</v>
      </c>
    </row>
    <row r="4" spans="1:17">
      <c r="A4" s="70" t="s">
        <v>1277</v>
      </c>
      <c r="B4" s="157" t="s">
        <v>90</v>
      </c>
      <c r="C4" s="157" t="s">
        <v>78</v>
      </c>
      <c r="D4" s="157" t="s">
        <v>87</v>
      </c>
      <c r="E4" s="157" t="s">
        <v>70</v>
      </c>
      <c r="F4" s="157" t="s">
        <v>88</v>
      </c>
      <c r="G4" s="157" t="s">
        <v>89</v>
      </c>
      <c r="H4" s="157" t="s">
        <v>77</v>
      </c>
      <c r="I4" s="157" t="s">
        <v>75</v>
      </c>
      <c r="J4" s="162">
        <v>44958</v>
      </c>
      <c r="K4" s="161" t="s">
        <v>1276</v>
      </c>
      <c r="L4" s="159">
        <v>40360</v>
      </c>
      <c r="M4" s="159">
        <v>40360</v>
      </c>
      <c r="N4" s="161"/>
      <c r="O4" s="161"/>
      <c r="P4" s="161"/>
      <c r="Q4" s="161">
        <v>30</v>
      </c>
    </row>
    <row r="5" spans="1:17">
      <c r="A5" s="70" t="s">
        <v>1277</v>
      </c>
      <c r="B5" s="157" t="s">
        <v>94</v>
      </c>
      <c r="C5" s="157" t="s">
        <v>78</v>
      </c>
      <c r="D5" s="157" t="s">
        <v>91</v>
      </c>
      <c r="E5" s="157" t="s">
        <v>70</v>
      </c>
      <c r="F5" s="157" t="s">
        <v>92</v>
      </c>
      <c r="G5" s="157" t="s">
        <v>93</v>
      </c>
      <c r="H5" s="157" t="s">
        <v>77</v>
      </c>
      <c r="I5" s="157" t="s">
        <v>75</v>
      </c>
      <c r="J5" s="162">
        <v>44835</v>
      </c>
      <c r="K5" s="161" t="s">
        <v>1276</v>
      </c>
      <c r="L5" s="159">
        <v>39904</v>
      </c>
      <c r="M5" s="159">
        <v>39904</v>
      </c>
      <c r="N5" s="161"/>
      <c r="O5" s="161"/>
      <c r="P5" s="161"/>
      <c r="Q5" s="161">
        <v>30</v>
      </c>
    </row>
    <row r="6" spans="1:17">
      <c r="A6" s="70" t="s">
        <v>1280</v>
      </c>
      <c r="B6" s="157" t="s">
        <v>1648</v>
      </c>
      <c r="C6" s="157" t="s">
        <v>78</v>
      </c>
      <c r="D6" s="157" t="s">
        <v>1775</v>
      </c>
      <c r="E6" s="157" t="s">
        <v>70</v>
      </c>
      <c r="F6" s="157" t="s">
        <v>1837</v>
      </c>
      <c r="G6" s="157" t="s">
        <v>1838</v>
      </c>
      <c r="H6" s="157" t="s">
        <v>77</v>
      </c>
      <c r="I6" s="157" t="s">
        <v>80</v>
      </c>
      <c r="J6" s="162">
        <v>41152</v>
      </c>
      <c r="K6" s="161" t="s">
        <v>1278</v>
      </c>
      <c r="L6" s="159">
        <v>39965</v>
      </c>
      <c r="M6" s="159">
        <v>39965</v>
      </c>
      <c r="N6" s="161"/>
      <c r="O6" s="162">
        <v>41152</v>
      </c>
      <c r="P6" s="161"/>
      <c r="Q6" s="161">
        <v>10</v>
      </c>
    </row>
    <row r="7" spans="1:17">
      <c r="B7" s="157" t="s">
        <v>97</v>
      </c>
      <c r="C7" s="157" t="s">
        <v>95</v>
      </c>
      <c r="D7" s="157" t="s">
        <v>98</v>
      </c>
      <c r="E7" s="157" t="s">
        <v>70</v>
      </c>
      <c r="F7" s="157" t="s">
        <v>99</v>
      </c>
      <c r="G7" s="157" t="s">
        <v>99</v>
      </c>
      <c r="H7" s="157" t="s">
        <v>77</v>
      </c>
      <c r="I7" s="157" t="s">
        <v>75</v>
      </c>
      <c r="J7" s="162">
        <v>45017</v>
      </c>
      <c r="K7" s="161" t="s">
        <v>1276</v>
      </c>
      <c r="L7" s="159">
        <v>40634</v>
      </c>
      <c r="M7" s="159">
        <v>40634</v>
      </c>
      <c r="N7" s="162">
        <v>40664</v>
      </c>
      <c r="O7" s="161"/>
      <c r="P7" s="162">
        <v>40714</v>
      </c>
      <c r="Q7" s="161">
        <v>20</v>
      </c>
    </row>
    <row r="8" spans="1:17">
      <c r="A8" s="70" t="s">
        <v>1280</v>
      </c>
      <c r="B8" s="157" t="s">
        <v>104</v>
      </c>
      <c r="C8" s="157" t="s">
        <v>100</v>
      </c>
      <c r="D8" s="157" t="s">
        <v>102</v>
      </c>
      <c r="E8" s="157" t="s">
        <v>70</v>
      </c>
      <c r="F8" s="157" t="s">
        <v>103</v>
      </c>
      <c r="G8" s="157" t="s">
        <v>101</v>
      </c>
      <c r="H8" s="157" t="s">
        <v>77</v>
      </c>
      <c r="I8" s="157" t="s">
        <v>75</v>
      </c>
      <c r="J8" s="162">
        <v>44287</v>
      </c>
      <c r="K8" s="161" t="s">
        <v>1276</v>
      </c>
      <c r="L8" s="159">
        <v>41913</v>
      </c>
      <c r="M8" s="159">
        <v>41913</v>
      </c>
      <c r="N8" s="161"/>
      <c r="O8" s="161"/>
      <c r="P8" s="161"/>
      <c r="Q8" s="161">
        <v>20</v>
      </c>
    </row>
    <row r="9" spans="1:17">
      <c r="A9" s="70" t="s">
        <v>1277</v>
      </c>
      <c r="B9" s="157" t="s">
        <v>1649</v>
      </c>
      <c r="C9" s="157" t="s">
        <v>78</v>
      </c>
      <c r="D9" s="157" t="s">
        <v>1776</v>
      </c>
      <c r="E9" s="157" t="s">
        <v>70</v>
      </c>
      <c r="F9" s="157" t="s">
        <v>1839</v>
      </c>
      <c r="G9" s="157" t="s">
        <v>1840</v>
      </c>
      <c r="H9" s="157" t="s">
        <v>77</v>
      </c>
      <c r="I9" s="157" t="s">
        <v>80</v>
      </c>
      <c r="J9" s="162">
        <v>41364</v>
      </c>
      <c r="K9" s="161" t="s">
        <v>1278</v>
      </c>
      <c r="L9" s="159">
        <v>40787</v>
      </c>
      <c r="M9" s="159">
        <v>40787</v>
      </c>
      <c r="N9" s="161"/>
      <c r="O9" s="162">
        <v>41364</v>
      </c>
      <c r="P9" s="161"/>
      <c r="Q9" s="161">
        <v>20</v>
      </c>
    </row>
    <row r="10" spans="1:17">
      <c r="A10" s="70" t="s">
        <v>1279</v>
      </c>
      <c r="B10" s="157" t="s">
        <v>107</v>
      </c>
      <c r="C10" s="157" t="s">
        <v>95</v>
      </c>
      <c r="D10" s="157" t="s">
        <v>105</v>
      </c>
      <c r="E10" s="157" t="s">
        <v>70</v>
      </c>
      <c r="F10" s="157" t="s">
        <v>106</v>
      </c>
      <c r="G10" s="157" t="s">
        <v>106</v>
      </c>
      <c r="H10" s="157" t="s">
        <v>77</v>
      </c>
      <c r="I10" s="157" t="s">
        <v>75</v>
      </c>
      <c r="J10" s="162">
        <v>45017</v>
      </c>
      <c r="K10" s="161" t="s">
        <v>1276</v>
      </c>
      <c r="L10" s="159">
        <v>41183</v>
      </c>
      <c r="M10" s="159">
        <v>41183</v>
      </c>
      <c r="N10" s="161"/>
      <c r="O10" s="161"/>
      <c r="P10" s="161"/>
      <c r="Q10" s="161">
        <v>20</v>
      </c>
    </row>
    <row r="11" spans="1:17">
      <c r="A11" s="70" t="s">
        <v>1279</v>
      </c>
      <c r="B11" s="157" t="s">
        <v>110</v>
      </c>
      <c r="C11" s="157" t="s">
        <v>78</v>
      </c>
      <c r="D11" s="157" t="s">
        <v>108</v>
      </c>
      <c r="E11" s="157" t="s">
        <v>70</v>
      </c>
      <c r="F11" s="157" t="s">
        <v>109</v>
      </c>
      <c r="G11" s="157"/>
      <c r="H11" s="157" t="s">
        <v>77</v>
      </c>
      <c r="I11" s="157" t="s">
        <v>75</v>
      </c>
      <c r="J11" s="162">
        <v>44835</v>
      </c>
      <c r="K11" s="161" t="s">
        <v>1276</v>
      </c>
      <c r="L11" s="159">
        <v>41365</v>
      </c>
      <c r="M11" s="159">
        <v>41365</v>
      </c>
      <c r="N11" s="161"/>
      <c r="O11" s="161"/>
      <c r="P11" s="161"/>
      <c r="Q11" s="161">
        <v>30</v>
      </c>
    </row>
    <row r="12" spans="1:17">
      <c r="A12" s="70" t="s">
        <v>1281</v>
      </c>
      <c r="B12" s="157" t="s">
        <v>114</v>
      </c>
      <c r="C12" s="157" t="s">
        <v>81</v>
      </c>
      <c r="D12" s="157" t="s">
        <v>111</v>
      </c>
      <c r="E12" s="157" t="s">
        <v>70</v>
      </c>
      <c r="F12" s="157" t="s">
        <v>112</v>
      </c>
      <c r="G12" s="157" t="s">
        <v>113</v>
      </c>
      <c r="H12" s="157" t="s">
        <v>77</v>
      </c>
      <c r="I12" s="157" t="s">
        <v>75</v>
      </c>
      <c r="J12" s="162">
        <v>44652</v>
      </c>
      <c r="K12" s="161" t="s">
        <v>1276</v>
      </c>
      <c r="L12" s="159">
        <v>41365</v>
      </c>
      <c r="M12" s="159">
        <v>41365</v>
      </c>
      <c r="N12" s="161"/>
      <c r="O12" s="161"/>
      <c r="P12" s="161"/>
      <c r="Q12" s="161">
        <v>20</v>
      </c>
    </row>
    <row r="13" spans="1:17">
      <c r="A13" s="70" t="s">
        <v>1282</v>
      </c>
      <c r="B13" s="157" t="s">
        <v>117</v>
      </c>
      <c r="C13" s="157" t="s">
        <v>81</v>
      </c>
      <c r="D13" s="157" t="s">
        <v>115</v>
      </c>
      <c r="E13" s="157" t="s">
        <v>70</v>
      </c>
      <c r="F13" s="157" t="s">
        <v>116</v>
      </c>
      <c r="G13" s="157" t="s">
        <v>82</v>
      </c>
      <c r="H13" s="157" t="s">
        <v>77</v>
      </c>
      <c r="I13" s="157" t="s">
        <v>75</v>
      </c>
      <c r="J13" s="162">
        <v>44652</v>
      </c>
      <c r="K13" s="161" t="s">
        <v>1276</v>
      </c>
      <c r="L13" s="159">
        <v>41365</v>
      </c>
      <c r="M13" s="159">
        <v>41365</v>
      </c>
      <c r="N13" s="161"/>
      <c r="O13" s="161"/>
      <c r="P13" s="161"/>
      <c r="Q13" s="161">
        <v>20</v>
      </c>
    </row>
    <row r="14" spans="1:17">
      <c r="B14" s="157" t="s">
        <v>123</v>
      </c>
      <c r="C14" s="157" t="s">
        <v>118</v>
      </c>
      <c r="D14" s="157" t="s">
        <v>124</v>
      </c>
      <c r="E14" s="157" t="s">
        <v>70</v>
      </c>
      <c r="F14" s="157" t="s">
        <v>121</v>
      </c>
      <c r="G14" s="157" t="s">
        <v>122</v>
      </c>
      <c r="H14" s="157" t="s">
        <v>77</v>
      </c>
      <c r="I14" s="157" t="s">
        <v>75</v>
      </c>
      <c r="J14" s="162">
        <v>45017</v>
      </c>
      <c r="K14" s="161" t="s">
        <v>1276</v>
      </c>
      <c r="L14" s="159">
        <v>43160</v>
      </c>
      <c r="M14" s="159">
        <v>43160</v>
      </c>
      <c r="N14" s="161"/>
      <c r="O14" s="161"/>
      <c r="P14" s="161"/>
      <c r="Q14" s="161">
        <v>20</v>
      </c>
    </row>
    <row r="15" spans="1:17">
      <c r="B15" s="157" t="s">
        <v>1650</v>
      </c>
      <c r="C15" s="157" t="s">
        <v>1726</v>
      </c>
      <c r="D15" s="157" t="s">
        <v>1777</v>
      </c>
      <c r="E15" s="157" t="s">
        <v>70</v>
      </c>
      <c r="F15" s="157" t="s">
        <v>1841</v>
      </c>
      <c r="G15" s="157" t="s">
        <v>1842</v>
      </c>
      <c r="H15" s="157" t="s">
        <v>77</v>
      </c>
      <c r="I15" s="157" t="s">
        <v>76</v>
      </c>
      <c r="J15" s="162">
        <v>42582</v>
      </c>
      <c r="K15" s="161" t="s">
        <v>1276</v>
      </c>
      <c r="L15" s="159">
        <v>42339</v>
      </c>
      <c r="M15" s="159">
        <v>42339</v>
      </c>
      <c r="N15" s="162">
        <v>42582</v>
      </c>
      <c r="O15" s="161"/>
      <c r="P15" s="161"/>
      <c r="Q15" s="161">
        <v>10</v>
      </c>
    </row>
    <row r="16" spans="1:17">
      <c r="B16" s="157" t="s">
        <v>128</v>
      </c>
      <c r="C16" s="157" t="s">
        <v>125</v>
      </c>
      <c r="D16" s="157" t="s">
        <v>129</v>
      </c>
      <c r="E16" s="157" t="s">
        <v>70</v>
      </c>
      <c r="F16" s="157" t="s">
        <v>126</v>
      </c>
      <c r="G16" s="157" t="s">
        <v>127</v>
      </c>
      <c r="H16" s="157" t="s">
        <v>77</v>
      </c>
      <c r="I16" s="157" t="s">
        <v>75</v>
      </c>
      <c r="J16" s="162">
        <v>45017</v>
      </c>
      <c r="K16" s="161" t="s">
        <v>1276</v>
      </c>
      <c r="L16" s="159">
        <v>42217</v>
      </c>
      <c r="M16" s="159">
        <v>42217</v>
      </c>
      <c r="N16" s="161"/>
      <c r="O16" s="161"/>
      <c r="P16" s="161"/>
      <c r="Q16" s="161">
        <v>20</v>
      </c>
    </row>
    <row r="17" spans="1:17">
      <c r="B17" s="157" t="s">
        <v>133</v>
      </c>
      <c r="C17" s="157" t="s">
        <v>130</v>
      </c>
      <c r="D17" s="157" t="s">
        <v>132</v>
      </c>
      <c r="E17" s="157" t="s">
        <v>70</v>
      </c>
      <c r="F17" s="157" t="s">
        <v>131</v>
      </c>
      <c r="G17" s="157" t="s">
        <v>131</v>
      </c>
      <c r="H17" s="157" t="s">
        <v>77</v>
      </c>
      <c r="I17" s="157" t="s">
        <v>75</v>
      </c>
      <c r="J17" s="162">
        <v>45017</v>
      </c>
      <c r="K17" s="161" t="s">
        <v>1276</v>
      </c>
      <c r="L17" s="159">
        <v>42461</v>
      </c>
      <c r="M17" s="159">
        <v>42461</v>
      </c>
      <c r="N17" s="161"/>
      <c r="O17" s="161"/>
      <c r="P17" s="161"/>
      <c r="Q17" s="161">
        <v>20</v>
      </c>
    </row>
    <row r="18" spans="1:17">
      <c r="A18" s="70" t="s">
        <v>1280</v>
      </c>
      <c r="B18" s="157" t="s">
        <v>138</v>
      </c>
      <c r="C18" s="157" t="s">
        <v>134</v>
      </c>
      <c r="D18" s="157" t="s">
        <v>135</v>
      </c>
      <c r="E18" s="157" t="s">
        <v>70</v>
      </c>
      <c r="F18" s="157" t="s">
        <v>136</v>
      </c>
      <c r="G18" s="157" t="s">
        <v>137</v>
      </c>
      <c r="H18" s="157" t="s">
        <v>77</v>
      </c>
      <c r="I18" s="157" t="s">
        <v>75</v>
      </c>
      <c r="J18" s="162">
        <v>45017</v>
      </c>
      <c r="K18" s="161" t="s">
        <v>1276</v>
      </c>
      <c r="L18" s="159">
        <v>42979</v>
      </c>
      <c r="M18" s="159">
        <v>42979</v>
      </c>
      <c r="N18" s="161"/>
      <c r="O18" s="161"/>
      <c r="P18" s="161"/>
      <c r="Q18" s="161">
        <v>20</v>
      </c>
    </row>
    <row r="19" spans="1:17">
      <c r="B19" s="157" t="s">
        <v>142</v>
      </c>
      <c r="C19" s="157" t="s">
        <v>139</v>
      </c>
      <c r="D19" s="157" t="s">
        <v>140</v>
      </c>
      <c r="E19" s="157" t="s">
        <v>70</v>
      </c>
      <c r="F19" s="157" t="s">
        <v>141</v>
      </c>
      <c r="G19" s="157"/>
      <c r="H19" s="157" t="s">
        <v>77</v>
      </c>
      <c r="I19" s="157" t="s">
        <v>75</v>
      </c>
      <c r="J19" s="162">
        <v>45323</v>
      </c>
      <c r="K19" s="161" t="s">
        <v>1276</v>
      </c>
      <c r="L19" s="159">
        <v>43070</v>
      </c>
      <c r="M19" s="159">
        <v>43070</v>
      </c>
      <c r="N19" s="161"/>
      <c r="O19" s="161"/>
      <c r="P19" s="161"/>
      <c r="Q19" s="161">
        <v>20</v>
      </c>
    </row>
    <row r="20" spans="1:17">
      <c r="A20" s="70" t="s">
        <v>1280</v>
      </c>
      <c r="B20" s="157" t="s">
        <v>148</v>
      </c>
      <c r="C20" s="157" t="s">
        <v>144</v>
      </c>
      <c r="D20" s="157" t="s">
        <v>147</v>
      </c>
      <c r="E20" s="157" t="s">
        <v>70</v>
      </c>
      <c r="F20" s="157" t="s">
        <v>145</v>
      </c>
      <c r="G20" s="157" t="s">
        <v>146</v>
      </c>
      <c r="H20" s="157" t="s">
        <v>77</v>
      </c>
      <c r="I20" s="157" t="s">
        <v>80</v>
      </c>
      <c r="J20" s="162">
        <v>45016</v>
      </c>
      <c r="K20" s="161" t="s">
        <v>1278</v>
      </c>
      <c r="L20" s="159">
        <v>43191</v>
      </c>
      <c r="M20" s="159">
        <v>43191</v>
      </c>
      <c r="N20" s="161"/>
      <c r="O20" s="162">
        <v>45016</v>
      </c>
      <c r="P20" s="161"/>
      <c r="Q20" s="161">
        <v>20</v>
      </c>
    </row>
    <row r="21" spans="1:17">
      <c r="B21" s="157" t="s">
        <v>151</v>
      </c>
      <c r="C21" s="157" t="s">
        <v>95</v>
      </c>
      <c r="D21" s="157" t="s">
        <v>149</v>
      </c>
      <c r="E21" s="157" t="s">
        <v>70</v>
      </c>
      <c r="F21" s="157" t="s">
        <v>150</v>
      </c>
      <c r="G21" s="157" t="s">
        <v>150</v>
      </c>
      <c r="H21" s="157" t="s">
        <v>77</v>
      </c>
      <c r="I21" s="157" t="s">
        <v>75</v>
      </c>
      <c r="J21" s="162">
        <v>45017</v>
      </c>
      <c r="K21" s="161" t="s">
        <v>1276</v>
      </c>
      <c r="L21" s="159">
        <v>43252</v>
      </c>
      <c r="M21" s="159">
        <v>43252</v>
      </c>
      <c r="N21" s="161"/>
      <c r="O21" s="161"/>
      <c r="P21" s="161"/>
      <c r="Q21" s="161">
        <v>30</v>
      </c>
    </row>
    <row r="22" spans="1:17">
      <c r="A22" s="70" t="s">
        <v>1277</v>
      </c>
      <c r="B22" s="157" t="s">
        <v>155</v>
      </c>
      <c r="C22" s="157" t="s">
        <v>152</v>
      </c>
      <c r="D22" s="157" t="s">
        <v>154</v>
      </c>
      <c r="E22" s="157" t="s">
        <v>70</v>
      </c>
      <c r="F22" s="157" t="s">
        <v>153</v>
      </c>
      <c r="G22" s="157"/>
      <c r="H22" s="157" t="s">
        <v>77</v>
      </c>
      <c r="I22" s="157" t="s">
        <v>75</v>
      </c>
      <c r="J22" s="162">
        <v>45017</v>
      </c>
      <c r="K22" s="161" t="s">
        <v>1276</v>
      </c>
      <c r="L22" s="159">
        <v>43891</v>
      </c>
      <c r="M22" s="159">
        <v>43891</v>
      </c>
      <c r="N22" s="161"/>
      <c r="O22" s="161"/>
      <c r="P22" s="161"/>
      <c r="Q22" s="161">
        <v>20</v>
      </c>
    </row>
    <row r="23" spans="1:17">
      <c r="A23" s="70" t="s">
        <v>1277</v>
      </c>
      <c r="B23" s="157" t="s">
        <v>158</v>
      </c>
      <c r="C23" s="157" t="s">
        <v>95</v>
      </c>
      <c r="D23" s="157" t="s">
        <v>157</v>
      </c>
      <c r="E23" s="157" t="s">
        <v>70</v>
      </c>
      <c r="F23" s="157" t="s">
        <v>96</v>
      </c>
      <c r="G23" s="157" t="s">
        <v>143</v>
      </c>
      <c r="H23" s="157" t="s">
        <v>77</v>
      </c>
      <c r="I23" s="157" t="s">
        <v>75</v>
      </c>
      <c r="J23" s="162">
        <v>45292</v>
      </c>
      <c r="K23" s="161" t="s">
        <v>1276</v>
      </c>
      <c r="L23" s="159">
        <v>43952</v>
      </c>
      <c r="M23" s="159">
        <v>43952</v>
      </c>
      <c r="N23" s="161"/>
      <c r="O23" s="161"/>
      <c r="P23" s="161"/>
      <c r="Q23" s="161">
        <v>25</v>
      </c>
    </row>
    <row r="24" spans="1:17">
      <c r="B24" s="157" t="s">
        <v>1285</v>
      </c>
      <c r="C24" s="157" t="s">
        <v>159</v>
      </c>
      <c r="D24" s="157" t="s">
        <v>1284</v>
      </c>
      <c r="E24" s="157" t="s">
        <v>70</v>
      </c>
      <c r="F24" s="157" t="s">
        <v>160</v>
      </c>
      <c r="G24" s="157" t="s">
        <v>161</v>
      </c>
      <c r="H24" s="157" t="s">
        <v>77</v>
      </c>
      <c r="I24" s="157" t="s">
        <v>75</v>
      </c>
      <c r="J24" s="162">
        <v>44835</v>
      </c>
      <c r="K24" s="161" t="s">
        <v>1276</v>
      </c>
      <c r="L24" s="159">
        <v>44470</v>
      </c>
      <c r="M24" s="159">
        <v>44470</v>
      </c>
      <c r="N24" s="161"/>
      <c r="O24" s="161"/>
      <c r="P24" s="161"/>
      <c r="Q24" s="161">
        <v>14</v>
      </c>
    </row>
    <row r="25" spans="1:17">
      <c r="B25" s="157" t="s">
        <v>165</v>
      </c>
      <c r="C25" s="157" t="s">
        <v>78</v>
      </c>
      <c r="D25" s="157" t="s">
        <v>162</v>
      </c>
      <c r="E25" s="157" t="s">
        <v>70</v>
      </c>
      <c r="F25" s="157" t="s">
        <v>163</v>
      </c>
      <c r="G25" s="157" t="s">
        <v>164</v>
      </c>
      <c r="H25" s="157" t="s">
        <v>77</v>
      </c>
      <c r="I25" s="157" t="s">
        <v>75</v>
      </c>
      <c r="J25" s="162">
        <v>45017</v>
      </c>
      <c r="K25" s="161" t="s">
        <v>1276</v>
      </c>
      <c r="L25" s="159">
        <v>44287</v>
      </c>
      <c r="M25" s="159">
        <v>44287</v>
      </c>
      <c r="N25" s="161"/>
      <c r="O25" s="161"/>
      <c r="P25" s="161"/>
      <c r="Q25" s="161">
        <v>30</v>
      </c>
    </row>
    <row r="26" spans="1:17">
      <c r="B26" s="157" t="s">
        <v>1499</v>
      </c>
      <c r="C26" s="157" t="s">
        <v>78</v>
      </c>
      <c r="D26" s="157" t="s">
        <v>1549</v>
      </c>
      <c r="E26" s="157" t="s">
        <v>70</v>
      </c>
      <c r="F26" s="157" t="s">
        <v>1576</v>
      </c>
      <c r="G26" s="157"/>
      <c r="H26" s="157" t="s">
        <v>77</v>
      </c>
      <c r="I26" s="157" t="s">
        <v>75</v>
      </c>
      <c r="J26" s="162">
        <v>44835</v>
      </c>
      <c r="K26" s="161" t="s">
        <v>1283</v>
      </c>
      <c r="L26" s="159">
        <v>44835</v>
      </c>
      <c r="M26" s="159">
        <v>44835</v>
      </c>
      <c r="N26" s="161"/>
      <c r="O26" s="161"/>
      <c r="P26" s="161"/>
      <c r="Q26" s="161">
        <v>20</v>
      </c>
    </row>
    <row r="27" spans="1:17">
      <c r="A27" s="70" t="s">
        <v>1286</v>
      </c>
      <c r="B27" s="157" t="s">
        <v>1651</v>
      </c>
      <c r="C27" s="157" t="s">
        <v>1727</v>
      </c>
      <c r="D27" s="157" t="s">
        <v>1778</v>
      </c>
      <c r="E27" s="157" t="s">
        <v>70</v>
      </c>
      <c r="F27" s="157" t="s">
        <v>1843</v>
      </c>
      <c r="G27" s="157"/>
      <c r="H27" s="157" t="s">
        <v>77</v>
      </c>
      <c r="I27" s="157" t="s">
        <v>75</v>
      </c>
      <c r="J27" s="162">
        <v>45352</v>
      </c>
      <c r="K27" s="161" t="s">
        <v>1283</v>
      </c>
      <c r="L27" s="159">
        <v>45352</v>
      </c>
      <c r="M27" s="159">
        <v>45352</v>
      </c>
      <c r="N27" s="161"/>
      <c r="O27" s="161"/>
      <c r="P27" s="161"/>
      <c r="Q27" s="161">
        <v>15</v>
      </c>
    </row>
    <row r="28" spans="1:17">
      <c r="A28" s="70" t="s">
        <v>1281</v>
      </c>
      <c r="B28" s="157" t="s">
        <v>172</v>
      </c>
      <c r="C28" s="157" t="s">
        <v>168</v>
      </c>
      <c r="D28" s="157" t="s">
        <v>170</v>
      </c>
      <c r="E28" s="157" t="s">
        <v>166</v>
      </c>
      <c r="F28" s="157" t="s">
        <v>171</v>
      </c>
      <c r="G28" s="157" t="s">
        <v>169</v>
      </c>
      <c r="H28" s="157" t="s">
        <v>77</v>
      </c>
      <c r="I28" s="157" t="s">
        <v>75</v>
      </c>
      <c r="J28" s="162">
        <v>45017</v>
      </c>
      <c r="K28" s="161" t="s">
        <v>1276</v>
      </c>
      <c r="L28" s="159">
        <v>39539</v>
      </c>
      <c r="M28" s="159">
        <v>39539</v>
      </c>
      <c r="N28" s="161"/>
      <c r="O28" s="161"/>
      <c r="P28" s="161"/>
      <c r="Q28" s="161">
        <v>40</v>
      </c>
    </row>
    <row r="29" spans="1:17">
      <c r="B29" s="157" t="s">
        <v>178</v>
      </c>
      <c r="C29" s="157" t="s">
        <v>174</v>
      </c>
      <c r="D29" s="157" t="s">
        <v>175</v>
      </c>
      <c r="E29" s="157" t="s">
        <v>166</v>
      </c>
      <c r="F29" s="157" t="s">
        <v>176</v>
      </c>
      <c r="G29" s="157" t="s">
        <v>177</v>
      </c>
      <c r="H29" s="157" t="s">
        <v>77</v>
      </c>
      <c r="I29" s="157" t="s">
        <v>75</v>
      </c>
      <c r="J29" s="162">
        <v>44287</v>
      </c>
      <c r="K29" s="161" t="s">
        <v>1276</v>
      </c>
      <c r="L29" s="159">
        <v>40664</v>
      </c>
      <c r="M29" s="159">
        <v>40664</v>
      </c>
      <c r="N29" s="161"/>
      <c r="O29" s="161"/>
      <c r="P29" s="161"/>
      <c r="Q29" s="161">
        <v>20</v>
      </c>
    </row>
    <row r="30" spans="1:17">
      <c r="A30" s="70" t="s">
        <v>1293</v>
      </c>
      <c r="B30" s="157" t="s">
        <v>186</v>
      </c>
      <c r="C30" s="157" t="s">
        <v>182</v>
      </c>
      <c r="D30" s="157" t="s">
        <v>183</v>
      </c>
      <c r="E30" s="157" t="s">
        <v>166</v>
      </c>
      <c r="F30" s="157" t="s">
        <v>184</v>
      </c>
      <c r="G30" s="157" t="s">
        <v>185</v>
      </c>
      <c r="H30" s="157" t="s">
        <v>77</v>
      </c>
      <c r="I30" s="157" t="s">
        <v>75</v>
      </c>
      <c r="J30" s="162">
        <v>44835</v>
      </c>
      <c r="K30" s="161" t="s">
        <v>1276</v>
      </c>
      <c r="L30" s="159">
        <v>43800</v>
      </c>
      <c r="M30" s="159">
        <v>43800</v>
      </c>
      <c r="N30" s="161"/>
      <c r="O30" s="161"/>
      <c r="P30" s="161"/>
      <c r="Q30" s="161">
        <v>20</v>
      </c>
    </row>
    <row r="31" spans="1:17">
      <c r="A31" s="70" t="s">
        <v>1294</v>
      </c>
      <c r="B31" s="157" t="s">
        <v>191</v>
      </c>
      <c r="C31" s="157" t="s">
        <v>187</v>
      </c>
      <c r="D31" s="157" t="s">
        <v>189</v>
      </c>
      <c r="E31" s="157" t="s">
        <v>166</v>
      </c>
      <c r="F31" s="157" t="s">
        <v>188</v>
      </c>
      <c r="G31" s="157" t="s">
        <v>190</v>
      </c>
      <c r="H31" s="157" t="s">
        <v>77</v>
      </c>
      <c r="I31" s="157" t="s">
        <v>75</v>
      </c>
      <c r="J31" s="162">
        <v>44835</v>
      </c>
      <c r="K31" s="161" t="s">
        <v>1276</v>
      </c>
      <c r="L31" s="159">
        <v>44287</v>
      </c>
      <c r="M31" s="159">
        <v>44287</v>
      </c>
      <c r="N31" s="161"/>
      <c r="O31" s="161"/>
      <c r="P31" s="161"/>
      <c r="Q31" s="161">
        <v>20</v>
      </c>
    </row>
    <row r="32" spans="1:17">
      <c r="A32" s="70" t="s">
        <v>1296</v>
      </c>
      <c r="B32" s="157" t="s">
        <v>1288</v>
      </c>
      <c r="C32" s="157" t="s">
        <v>118</v>
      </c>
      <c r="D32" s="157" t="s">
        <v>1287</v>
      </c>
      <c r="E32" s="157" t="s">
        <v>166</v>
      </c>
      <c r="F32" s="157" t="s">
        <v>119</v>
      </c>
      <c r="G32" s="157" t="s">
        <v>120</v>
      </c>
      <c r="H32" s="157" t="s">
        <v>77</v>
      </c>
      <c r="I32" s="157" t="s">
        <v>75</v>
      </c>
      <c r="J32" s="162">
        <v>45017</v>
      </c>
      <c r="K32" s="161" t="s">
        <v>1276</v>
      </c>
      <c r="L32" s="159">
        <v>44317</v>
      </c>
      <c r="M32" s="159">
        <v>44317</v>
      </c>
      <c r="N32" s="161"/>
      <c r="O32" s="161"/>
      <c r="P32" s="161"/>
      <c r="Q32" s="161">
        <v>20</v>
      </c>
    </row>
    <row r="33" spans="1:17">
      <c r="A33" s="70" t="s">
        <v>1294</v>
      </c>
      <c r="B33" s="157" t="s">
        <v>1292</v>
      </c>
      <c r="C33" s="157" t="s">
        <v>1289</v>
      </c>
      <c r="D33" s="157" t="s">
        <v>1291</v>
      </c>
      <c r="E33" s="157" t="s">
        <v>166</v>
      </c>
      <c r="F33" s="157" t="s">
        <v>1290</v>
      </c>
      <c r="G33" s="157"/>
      <c r="H33" s="157" t="s">
        <v>77</v>
      </c>
      <c r="I33" s="157" t="s">
        <v>75</v>
      </c>
      <c r="J33" s="162">
        <v>44986</v>
      </c>
      <c r="K33" s="161" t="s">
        <v>1276</v>
      </c>
      <c r="L33" s="159">
        <v>44593</v>
      </c>
      <c r="M33" s="159">
        <v>44593</v>
      </c>
      <c r="N33" s="161"/>
      <c r="O33" s="161"/>
      <c r="P33" s="161"/>
      <c r="Q33" s="161">
        <v>20</v>
      </c>
    </row>
    <row r="34" spans="1:17">
      <c r="A34" s="70" t="s">
        <v>1295</v>
      </c>
      <c r="B34" s="157" t="s">
        <v>196</v>
      </c>
      <c r="C34" s="157" t="s">
        <v>192</v>
      </c>
      <c r="D34" s="157" t="s">
        <v>193</v>
      </c>
      <c r="E34" s="157" t="s">
        <v>194</v>
      </c>
      <c r="F34" s="157" t="s">
        <v>195</v>
      </c>
      <c r="G34" s="157"/>
      <c r="H34" s="157" t="s">
        <v>77</v>
      </c>
      <c r="I34" s="157" t="s">
        <v>75</v>
      </c>
      <c r="J34" s="162">
        <v>44835</v>
      </c>
      <c r="K34" s="161" t="s">
        <v>1276</v>
      </c>
      <c r="L34" s="159">
        <v>38991</v>
      </c>
      <c r="M34" s="159">
        <v>39029</v>
      </c>
      <c r="N34" s="161"/>
      <c r="O34" s="161"/>
      <c r="P34" s="161"/>
      <c r="Q34" s="161">
        <v>20</v>
      </c>
    </row>
    <row r="35" spans="1:17">
      <c r="A35" s="70" t="s">
        <v>1297</v>
      </c>
      <c r="B35" s="157" t="s">
        <v>204</v>
      </c>
      <c r="C35" s="157" t="s">
        <v>197</v>
      </c>
      <c r="D35" s="157" t="s">
        <v>202</v>
      </c>
      <c r="E35" s="157" t="s">
        <v>194</v>
      </c>
      <c r="F35" s="157" t="s">
        <v>203</v>
      </c>
      <c r="G35" s="157" t="s">
        <v>203</v>
      </c>
      <c r="H35" s="157" t="s">
        <v>77</v>
      </c>
      <c r="I35" s="157" t="s">
        <v>75</v>
      </c>
      <c r="J35" s="162">
        <v>44835</v>
      </c>
      <c r="K35" s="161" t="s">
        <v>1276</v>
      </c>
      <c r="L35" s="159">
        <v>39904</v>
      </c>
      <c r="M35" s="159">
        <v>39904</v>
      </c>
      <c r="N35" s="161"/>
      <c r="O35" s="161"/>
      <c r="P35" s="161"/>
      <c r="Q35" s="161">
        <v>20</v>
      </c>
    </row>
    <row r="36" spans="1:17">
      <c r="A36" s="70" t="s">
        <v>1298</v>
      </c>
      <c r="B36" s="157" t="s">
        <v>206</v>
      </c>
      <c r="C36" s="157" t="s">
        <v>201</v>
      </c>
      <c r="D36" s="157" t="s">
        <v>205</v>
      </c>
      <c r="E36" s="157" t="s">
        <v>194</v>
      </c>
      <c r="F36" s="157" t="s">
        <v>198</v>
      </c>
      <c r="G36" s="157" t="s">
        <v>199</v>
      </c>
      <c r="H36" s="157" t="s">
        <v>77</v>
      </c>
      <c r="I36" s="157" t="s">
        <v>75</v>
      </c>
      <c r="J36" s="162">
        <v>44835</v>
      </c>
      <c r="K36" s="161" t="s">
        <v>1276</v>
      </c>
      <c r="L36" s="159">
        <v>40634</v>
      </c>
      <c r="M36" s="159">
        <v>40634</v>
      </c>
      <c r="N36" s="161"/>
      <c r="O36" s="161"/>
      <c r="P36" s="161"/>
      <c r="Q36" s="161">
        <v>40</v>
      </c>
    </row>
    <row r="37" spans="1:17">
      <c r="A37" s="70" t="s">
        <v>1298</v>
      </c>
      <c r="B37" s="157" t="s">
        <v>1652</v>
      </c>
      <c r="C37" s="157" t="s">
        <v>197</v>
      </c>
      <c r="D37" s="157" t="s">
        <v>207</v>
      </c>
      <c r="E37" s="157" t="s">
        <v>194</v>
      </c>
      <c r="F37" s="157" t="s">
        <v>208</v>
      </c>
      <c r="G37" s="157" t="s">
        <v>208</v>
      </c>
      <c r="H37" s="157" t="s">
        <v>77</v>
      </c>
      <c r="I37" s="157" t="s">
        <v>75</v>
      </c>
      <c r="J37" s="162">
        <v>44835</v>
      </c>
      <c r="K37" s="161" t="s">
        <v>1276</v>
      </c>
      <c r="L37" s="159">
        <v>41365</v>
      </c>
      <c r="M37" s="159">
        <v>41365</v>
      </c>
      <c r="N37" s="161"/>
      <c r="O37" s="161"/>
      <c r="P37" s="161"/>
      <c r="Q37" s="161">
        <v>20</v>
      </c>
    </row>
    <row r="38" spans="1:17">
      <c r="A38" s="70" t="s">
        <v>1300</v>
      </c>
      <c r="B38" s="157" t="s">
        <v>211</v>
      </c>
      <c r="C38" s="157" t="s">
        <v>200</v>
      </c>
      <c r="D38" s="157" t="s">
        <v>212</v>
      </c>
      <c r="E38" s="157" t="s">
        <v>194</v>
      </c>
      <c r="F38" s="157" t="s">
        <v>209</v>
      </c>
      <c r="G38" s="157" t="s">
        <v>210</v>
      </c>
      <c r="H38" s="157" t="s">
        <v>77</v>
      </c>
      <c r="I38" s="157" t="s">
        <v>75</v>
      </c>
      <c r="J38" s="162">
        <v>45323</v>
      </c>
      <c r="K38" s="161" t="s">
        <v>1276</v>
      </c>
      <c r="L38" s="159">
        <v>43556</v>
      </c>
      <c r="M38" s="159">
        <v>43556</v>
      </c>
      <c r="N38" s="161"/>
      <c r="O38" s="161"/>
      <c r="P38" s="161"/>
      <c r="Q38" s="161">
        <v>20</v>
      </c>
    </row>
    <row r="39" spans="1:17">
      <c r="B39" s="157" t="s">
        <v>217</v>
      </c>
      <c r="C39" s="157" t="s">
        <v>213</v>
      </c>
      <c r="D39" s="157" t="s">
        <v>215</v>
      </c>
      <c r="E39" s="157" t="s">
        <v>194</v>
      </c>
      <c r="F39" s="157" t="s">
        <v>214</v>
      </c>
      <c r="G39" s="157" t="s">
        <v>216</v>
      </c>
      <c r="H39" s="157" t="s">
        <v>77</v>
      </c>
      <c r="I39" s="157" t="s">
        <v>75</v>
      </c>
      <c r="J39" s="162">
        <v>45017</v>
      </c>
      <c r="K39" s="161" t="s">
        <v>1276</v>
      </c>
      <c r="L39" s="159">
        <v>43252</v>
      </c>
      <c r="M39" s="159">
        <v>43252</v>
      </c>
      <c r="N39" s="161"/>
      <c r="O39" s="161"/>
      <c r="P39" s="161"/>
      <c r="Q39" s="161">
        <v>20</v>
      </c>
    </row>
    <row r="40" spans="1:17">
      <c r="B40" s="157" t="s">
        <v>222</v>
      </c>
      <c r="C40" s="157" t="s">
        <v>219</v>
      </c>
      <c r="D40" s="157" t="s">
        <v>220</v>
      </c>
      <c r="E40" s="157" t="s">
        <v>218</v>
      </c>
      <c r="F40" s="157" t="s">
        <v>221</v>
      </c>
      <c r="G40" s="157"/>
      <c r="H40" s="157" t="s">
        <v>77</v>
      </c>
      <c r="I40" s="157" t="s">
        <v>75</v>
      </c>
      <c r="J40" s="162">
        <v>45017</v>
      </c>
      <c r="K40" s="161" t="s">
        <v>1276</v>
      </c>
      <c r="L40" s="159">
        <v>39173</v>
      </c>
      <c r="M40" s="159">
        <v>39173</v>
      </c>
      <c r="N40" s="161"/>
      <c r="O40" s="161"/>
      <c r="P40" s="161"/>
      <c r="Q40" s="161">
        <v>55</v>
      </c>
    </row>
    <row r="41" spans="1:17">
      <c r="B41" s="157" t="s">
        <v>226</v>
      </c>
      <c r="C41" s="157" t="s">
        <v>219</v>
      </c>
      <c r="D41" s="157" t="s">
        <v>223</v>
      </c>
      <c r="E41" s="157" t="s">
        <v>218</v>
      </c>
      <c r="F41" s="157" t="s">
        <v>224</v>
      </c>
      <c r="G41" s="157" t="s">
        <v>225</v>
      </c>
      <c r="H41" s="157" t="s">
        <v>77</v>
      </c>
      <c r="I41" s="157" t="s">
        <v>75</v>
      </c>
      <c r="J41" s="162">
        <v>44835</v>
      </c>
      <c r="K41" s="161" t="s">
        <v>1276</v>
      </c>
      <c r="L41" s="159">
        <v>40634</v>
      </c>
      <c r="M41" s="159">
        <v>40634</v>
      </c>
      <c r="N41" s="161"/>
      <c r="O41" s="161"/>
      <c r="P41" s="161"/>
      <c r="Q41" s="161">
        <v>40</v>
      </c>
    </row>
    <row r="42" spans="1:17">
      <c r="B42" s="157" t="s">
        <v>231</v>
      </c>
      <c r="C42" s="157" t="s">
        <v>227</v>
      </c>
      <c r="D42" s="157" t="s">
        <v>230</v>
      </c>
      <c r="E42" s="157" t="s">
        <v>218</v>
      </c>
      <c r="F42" s="157" t="s">
        <v>228</v>
      </c>
      <c r="G42" s="157" t="s">
        <v>229</v>
      </c>
      <c r="H42" s="157" t="s">
        <v>77</v>
      </c>
      <c r="I42" s="157" t="s">
        <v>75</v>
      </c>
      <c r="J42" s="162">
        <v>45017</v>
      </c>
      <c r="K42" s="161" t="s">
        <v>1276</v>
      </c>
      <c r="L42" s="159">
        <v>43556</v>
      </c>
      <c r="M42" s="159">
        <v>43556</v>
      </c>
      <c r="N42" s="161"/>
      <c r="O42" s="161"/>
      <c r="P42" s="161"/>
      <c r="Q42" s="161">
        <v>10</v>
      </c>
    </row>
    <row r="43" spans="1:17">
      <c r="B43" s="157" t="s">
        <v>1653</v>
      </c>
      <c r="C43" s="157" t="s">
        <v>233</v>
      </c>
      <c r="D43" s="157" t="s">
        <v>235</v>
      </c>
      <c r="E43" s="157" t="s">
        <v>233</v>
      </c>
      <c r="F43" s="157" t="s">
        <v>236</v>
      </c>
      <c r="G43" s="157" t="s">
        <v>236</v>
      </c>
      <c r="H43" s="157" t="s">
        <v>77</v>
      </c>
      <c r="I43" s="157" t="s">
        <v>80</v>
      </c>
      <c r="J43" s="162">
        <v>42124</v>
      </c>
      <c r="K43" s="161" t="s">
        <v>1278</v>
      </c>
      <c r="L43" s="159">
        <v>39173</v>
      </c>
      <c r="M43" s="159">
        <v>39173</v>
      </c>
      <c r="N43" s="161"/>
      <c r="O43" s="162">
        <v>42124</v>
      </c>
      <c r="P43" s="161"/>
      <c r="Q43" s="161">
        <v>35</v>
      </c>
    </row>
    <row r="44" spans="1:17">
      <c r="B44" s="158" t="s">
        <v>240</v>
      </c>
      <c r="C44" s="157" t="s">
        <v>234</v>
      </c>
      <c r="D44" s="157" t="s">
        <v>237</v>
      </c>
      <c r="E44" s="157" t="s">
        <v>233</v>
      </c>
      <c r="F44" s="157" t="s">
        <v>238</v>
      </c>
      <c r="G44" s="157" t="s">
        <v>239</v>
      </c>
      <c r="H44" s="157" t="s">
        <v>77</v>
      </c>
      <c r="I44" s="157" t="s">
        <v>75</v>
      </c>
      <c r="J44" s="162">
        <v>45017</v>
      </c>
      <c r="K44" s="161" t="s">
        <v>1276</v>
      </c>
      <c r="L44" s="159">
        <v>41000</v>
      </c>
      <c r="M44" s="159">
        <v>41000</v>
      </c>
      <c r="N44" s="161"/>
      <c r="O44" s="161"/>
      <c r="P44" s="161"/>
      <c r="Q44" s="161">
        <v>20</v>
      </c>
    </row>
    <row r="45" spans="1:17">
      <c r="B45" s="157" t="s">
        <v>245</v>
      </c>
      <c r="C45" s="157" t="s">
        <v>241</v>
      </c>
      <c r="D45" s="157" t="s">
        <v>244</v>
      </c>
      <c r="E45" s="157" t="s">
        <v>233</v>
      </c>
      <c r="F45" s="157" t="s">
        <v>242</v>
      </c>
      <c r="G45" s="157" t="s">
        <v>243</v>
      </c>
      <c r="H45" s="157" t="s">
        <v>77</v>
      </c>
      <c r="I45" s="157" t="s">
        <v>75</v>
      </c>
      <c r="J45" s="162">
        <v>44835</v>
      </c>
      <c r="K45" s="161" t="s">
        <v>1276</v>
      </c>
      <c r="L45" s="159">
        <v>42125</v>
      </c>
      <c r="M45" s="159">
        <v>42125</v>
      </c>
      <c r="N45" s="161"/>
      <c r="O45" s="161"/>
      <c r="P45" s="161"/>
      <c r="Q45" s="161">
        <v>20</v>
      </c>
    </row>
    <row r="46" spans="1:17">
      <c r="B46" s="157" t="s">
        <v>246</v>
      </c>
      <c r="C46" s="157" t="s">
        <v>232</v>
      </c>
      <c r="D46" s="157" t="s">
        <v>235</v>
      </c>
      <c r="E46" s="157" t="s">
        <v>233</v>
      </c>
      <c r="F46" s="157" t="s">
        <v>236</v>
      </c>
      <c r="G46" s="157" t="s">
        <v>236</v>
      </c>
      <c r="H46" s="157" t="s">
        <v>77</v>
      </c>
      <c r="I46" s="157" t="s">
        <v>75</v>
      </c>
      <c r="J46" s="162">
        <v>44835</v>
      </c>
      <c r="K46" s="161" t="s">
        <v>1276</v>
      </c>
      <c r="L46" s="159">
        <v>42125</v>
      </c>
      <c r="M46" s="159">
        <v>42125</v>
      </c>
      <c r="N46" s="161"/>
      <c r="O46" s="161"/>
      <c r="P46" s="161"/>
      <c r="Q46" s="161">
        <v>35</v>
      </c>
    </row>
    <row r="47" spans="1:17">
      <c r="B47" s="157" t="s">
        <v>251</v>
      </c>
      <c r="C47" s="157" t="s">
        <v>247</v>
      </c>
      <c r="D47" s="157" t="s">
        <v>250</v>
      </c>
      <c r="E47" s="157" t="s">
        <v>233</v>
      </c>
      <c r="F47" s="157" t="s">
        <v>248</v>
      </c>
      <c r="G47" s="157" t="s">
        <v>249</v>
      </c>
      <c r="H47" s="157" t="s">
        <v>77</v>
      </c>
      <c r="I47" s="157" t="s">
        <v>75</v>
      </c>
      <c r="J47" s="162">
        <v>45200</v>
      </c>
      <c r="K47" s="161" t="s">
        <v>1276</v>
      </c>
      <c r="L47" s="159">
        <v>42217</v>
      </c>
      <c r="M47" s="159">
        <v>42217</v>
      </c>
      <c r="N47" s="161"/>
      <c r="O47" s="161"/>
      <c r="P47" s="161"/>
      <c r="Q47" s="161">
        <v>20</v>
      </c>
    </row>
    <row r="48" spans="1:17">
      <c r="A48" s="70" t="s">
        <v>1347</v>
      </c>
      <c r="B48" s="157" t="s">
        <v>253</v>
      </c>
      <c r="C48" s="157" t="s">
        <v>241</v>
      </c>
      <c r="D48" s="157" t="s">
        <v>252</v>
      </c>
      <c r="E48" s="157" t="s">
        <v>233</v>
      </c>
      <c r="F48" s="157" t="s">
        <v>242</v>
      </c>
      <c r="G48" s="157" t="s">
        <v>243</v>
      </c>
      <c r="H48" s="157" t="s">
        <v>77</v>
      </c>
      <c r="I48" s="157" t="s">
        <v>75</v>
      </c>
      <c r="J48" s="162">
        <v>45017</v>
      </c>
      <c r="K48" s="161" t="s">
        <v>1276</v>
      </c>
      <c r="L48" s="159">
        <v>43678</v>
      </c>
      <c r="M48" s="159">
        <v>43678</v>
      </c>
      <c r="N48" s="161"/>
      <c r="O48" s="161"/>
      <c r="P48" s="161"/>
      <c r="Q48" s="161">
        <v>20</v>
      </c>
    </row>
    <row r="49" spans="1:17">
      <c r="A49" s="70" t="s">
        <v>1309</v>
      </c>
      <c r="B49" s="157" t="s">
        <v>257</v>
      </c>
      <c r="C49" s="157" t="s">
        <v>254</v>
      </c>
      <c r="D49" s="157" t="s">
        <v>256</v>
      </c>
      <c r="E49" s="157" t="s">
        <v>233</v>
      </c>
      <c r="F49" s="157" t="s">
        <v>255</v>
      </c>
      <c r="G49" s="157" t="s">
        <v>255</v>
      </c>
      <c r="H49" s="157" t="s">
        <v>77</v>
      </c>
      <c r="I49" s="157" t="s">
        <v>75</v>
      </c>
      <c r="J49" s="162">
        <v>44835</v>
      </c>
      <c r="K49" s="161" t="s">
        <v>1276</v>
      </c>
      <c r="L49" s="159">
        <v>43556</v>
      </c>
      <c r="M49" s="159">
        <v>43556</v>
      </c>
      <c r="N49" s="161"/>
      <c r="O49" s="161"/>
      <c r="P49" s="161"/>
      <c r="Q49" s="161">
        <v>20</v>
      </c>
    </row>
    <row r="50" spans="1:17">
      <c r="A50" s="70" t="s">
        <v>1309</v>
      </c>
      <c r="B50" s="157" t="s">
        <v>1305</v>
      </c>
      <c r="C50" s="157" t="s">
        <v>1301</v>
      </c>
      <c r="D50" s="157" t="s">
        <v>1304</v>
      </c>
      <c r="E50" s="157" t="s">
        <v>233</v>
      </c>
      <c r="F50" s="157" t="s">
        <v>1302</v>
      </c>
      <c r="G50" s="157" t="s">
        <v>1303</v>
      </c>
      <c r="H50" s="157" t="s">
        <v>77</v>
      </c>
      <c r="I50" s="157" t="s">
        <v>75</v>
      </c>
      <c r="J50" s="162">
        <v>45047</v>
      </c>
      <c r="K50" s="161" t="s">
        <v>1276</v>
      </c>
      <c r="L50" s="159">
        <v>44348</v>
      </c>
      <c r="M50" s="159">
        <v>44348</v>
      </c>
      <c r="N50" s="161"/>
      <c r="O50" s="161"/>
      <c r="P50" s="161"/>
      <c r="Q50" s="161">
        <v>20</v>
      </c>
    </row>
    <row r="51" spans="1:17">
      <c r="A51" s="70" t="s">
        <v>1309</v>
      </c>
      <c r="B51" s="157" t="s">
        <v>1500</v>
      </c>
      <c r="C51" s="157" t="s">
        <v>258</v>
      </c>
      <c r="D51" s="157" t="s">
        <v>1306</v>
      </c>
      <c r="E51" s="157" t="s">
        <v>233</v>
      </c>
      <c r="F51" s="157" t="s">
        <v>1307</v>
      </c>
      <c r="G51" s="157" t="s">
        <v>1308</v>
      </c>
      <c r="H51" s="157" t="s">
        <v>77</v>
      </c>
      <c r="I51" s="157" t="s">
        <v>75</v>
      </c>
      <c r="J51" s="162">
        <v>45017</v>
      </c>
      <c r="K51" s="161" t="s">
        <v>1276</v>
      </c>
      <c r="L51" s="159">
        <v>44470</v>
      </c>
      <c r="M51" s="159">
        <v>44470</v>
      </c>
      <c r="N51" s="161"/>
      <c r="O51" s="161"/>
      <c r="P51" s="161"/>
      <c r="Q51" s="161">
        <v>20</v>
      </c>
    </row>
    <row r="52" spans="1:17">
      <c r="A52" s="70" t="s">
        <v>1310</v>
      </c>
      <c r="B52" s="157" t="s">
        <v>1501</v>
      </c>
      <c r="C52" s="157" t="s">
        <v>182</v>
      </c>
      <c r="D52" s="157" t="s">
        <v>1550</v>
      </c>
      <c r="E52" s="157" t="s">
        <v>233</v>
      </c>
      <c r="F52" s="157" t="s">
        <v>1577</v>
      </c>
      <c r="G52" s="157" t="s">
        <v>1578</v>
      </c>
      <c r="H52" s="157" t="s">
        <v>77</v>
      </c>
      <c r="I52" s="157" t="s">
        <v>75</v>
      </c>
      <c r="J52" s="162">
        <v>45170</v>
      </c>
      <c r="K52" s="161" t="s">
        <v>1276</v>
      </c>
      <c r="L52" s="159">
        <v>44682</v>
      </c>
      <c r="M52" s="159">
        <v>44682</v>
      </c>
      <c r="N52" s="161"/>
      <c r="O52" s="161"/>
      <c r="P52" s="161"/>
      <c r="Q52" s="161">
        <v>20</v>
      </c>
    </row>
    <row r="53" spans="1:17">
      <c r="B53" s="157" t="s">
        <v>1502</v>
      </c>
      <c r="C53" s="157" t="s">
        <v>528</v>
      </c>
      <c r="D53" s="157" t="s">
        <v>1551</v>
      </c>
      <c r="E53" s="157" t="s">
        <v>233</v>
      </c>
      <c r="F53" s="157" t="s">
        <v>1579</v>
      </c>
      <c r="G53" s="157"/>
      <c r="H53" s="157" t="s">
        <v>77</v>
      </c>
      <c r="I53" s="157" t="s">
        <v>75</v>
      </c>
      <c r="J53" s="162">
        <v>45017</v>
      </c>
      <c r="K53" s="161" t="s">
        <v>1283</v>
      </c>
      <c r="L53" s="159">
        <v>45017</v>
      </c>
      <c r="M53" s="159">
        <v>45017</v>
      </c>
      <c r="N53" s="161"/>
      <c r="O53" s="161"/>
      <c r="P53" s="161"/>
      <c r="Q53" s="161">
        <v>10</v>
      </c>
    </row>
    <row r="54" spans="1:17">
      <c r="A54" s="70" t="s">
        <v>1311</v>
      </c>
      <c r="B54" s="157" t="s">
        <v>1654</v>
      </c>
      <c r="C54" s="157" t="s">
        <v>1728</v>
      </c>
      <c r="D54" s="157" t="s">
        <v>1779</v>
      </c>
      <c r="E54" s="157" t="s">
        <v>233</v>
      </c>
      <c r="F54" s="157" t="s">
        <v>1844</v>
      </c>
      <c r="G54" s="157"/>
      <c r="H54" s="157" t="s">
        <v>77</v>
      </c>
      <c r="I54" s="157" t="s">
        <v>75</v>
      </c>
      <c r="J54" s="162">
        <v>45383</v>
      </c>
      <c r="K54" s="161" t="s">
        <v>1283</v>
      </c>
      <c r="L54" s="159">
        <v>45383</v>
      </c>
      <c r="M54" s="159">
        <v>45383</v>
      </c>
      <c r="N54" s="161"/>
      <c r="O54" s="161"/>
      <c r="P54" s="161"/>
      <c r="Q54" s="161">
        <v>20</v>
      </c>
    </row>
    <row r="55" spans="1:17">
      <c r="A55" s="70" t="s">
        <v>1309</v>
      </c>
      <c r="B55" s="157" t="s">
        <v>264</v>
      </c>
      <c r="C55" s="157" t="s">
        <v>259</v>
      </c>
      <c r="D55" s="157" t="s">
        <v>262</v>
      </c>
      <c r="E55" s="157" t="s">
        <v>263</v>
      </c>
      <c r="F55" s="157" t="s">
        <v>260</v>
      </c>
      <c r="G55" s="157" t="s">
        <v>261</v>
      </c>
      <c r="H55" s="157" t="s">
        <v>77</v>
      </c>
      <c r="I55" s="157" t="s">
        <v>75</v>
      </c>
      <c r="J55" s="162">
        <v>44287</v>
      </c>
      <c r="K55" s="161" t="s">
        <v>1276</v>
      </c>
      <c r="L55" s="159">
        <v>40269</v>
      </c>
      <c r="M55" s="159">
        <v>40269</v>
      </c>
      <c r="N55" s="161"/>
      <c r="O55" s="161"/>
      <c r="P55" s="161"/>
      <c r="Q55" s="161">
        <v>40</v>
      </c>
    </row>
    <row r="56" spans="1:17">
      <c r="A56" s="70" t="s">
        <v>1312</v>
      </c>
      <c r="B56" s="157" t="s">
        <v>266</v>
      </c>
      <c r="C56" s="157" t="s">
        <v>259</v>
      </c>
      <c r="D56" s="157" t="s">
        <v>265</v>
      </c>
      <c r="E56" s="157" t="s">
        <v>263</v>
      </c>
      <c r="F56" s="157" t="s">
        <v>260</v>
      </c>
      <c r="G56" s="157" t="s">
        <v>261</v>
      </c>
      <c r="H56" s="157" t="s">
        <v>77</v>
      </c>
      <c r="I56" s="157" t="s">
        <v>75</v>
      </c>
      <c r="J56" s="162">
        <v>45017</v>
      </c>
      <c r="K56" s="161" t="s">
        <v>1276</v>
      </c>
      <c r="L56" s="159">
        <v>40269</v>
      </c>
      <c r="M56" s="159">
        <v>40269</v>
      </c>
      <c r="N56" s="161"/>
      <c r="O56" s="161"/>
      <c r="P56" s="161"/>
      <c r="Q56" s="161">
        <v>40</v>
      </c>
    </row>
    <row r="57" spans="1:17">
      <c r="B57" s="157" t="s">
        <v>269</v>
      </c>
      <c r="C57" s="157" t="s">
        <v>259</v>
      </c>
      <c r="D57" s="157" t="s">
        <v>267</v>
      </c>
      <c r="E57" s="157" t="s">
        <v>263</v>
      </c>
      <c r="F57" s="157" t="s">
        <v>268</v>
      </c>
      <c r="G57" s="157" t="s">
        <v>268</v>
      </c>
      <c r="H57" s="157" t="s">
        <v>77</v>
      </c>
      <c r="I57" s="157" t="s">
        <v>75</v>
      </c>
      <c r="J57" s="162">
        <v>44287</v>
      </c>
      <c r="K57" s="161" t="s">
        <v>1276</v>
      </c>
      <c r="L57" s="159">
        <v>40269</v>
      </c>
      <c r="M57" s="159">
        <v>40269</v>
      </c>
      <c r="N57" s="161"/>
      <c r="O57" s="161"/>
      <c r="P57" s="161"/>
      <c r="Q57" s="161">
        <v>40</v>
      </c>
    </row>
    <row r="58" spans="1:17">
      <c r="B58" s="157" t="s">
        <v>274</v>
      </c>
      <c r="C58" s="157" t="s">
        <v>270</v>
      </c>
      <c r="D58" s="157" t="s">
        <v>271</v>
      </c>
      <c r="E58" s="157" t="s">
        <v>263</v>
      </c>
      <c r="F58" s="157" t="s">
        <v>272</v>
      </c>
      <c r="G58" s="157" t="s">
        <v>273</v>
      </c>
      <c r="H58" s="157" t="s">
        <v>77</v>
      </c>
      <c r="I58" s="157" t="s">
        <v>75</v>
      </c>
      <c r="J58" s="162">
        <v>45017</v>
      </c>
      <c r="K58" s="161" t="s">
        <v>1276</v>
      </c>
      <c r="L58" s="159">
        <v>41000</v>
      </c>
      <c r="M58" s="159">
        <v>41000</v>
      </c>
      <c r="N58" s="161"/>
      <c r="O58" s="161"/>
      <c r="P58" s="161"/>
      <c r="Q58" s="161">
        <v>20</v>
      </c>
    </row>
    <row r="59" spans="1:17">
      <c r="B59" s="157" t="s">
        <v>279</v>
      </c>
      <c r="C59" s="157" t="s">
        <v>277</v>
      </c>
      <c r="D59" s="157" t="s">
        <v>278</v>
      </c>
      <c r="E59" s="157" t="s">
        <v>263</v>
      </c>
      <c r="F59" s="157" t="s">
        <v>275</v>
      </c>
      <c r="G59" s="157" t="s">
        <v>276</v>
      </c>
      <c r="H59" s="157" t="s">
        <v>77</v>
      </c>
      <c r="I59" s="157" t="s">
        <v>75</v>
      </c>
      <c r="J59" s="162">
        <v>45352</v>
      </c>
      <c r="K59" s="161" t="s">
        <v>1276</v>
      </c>
      <c r="L59" s="159">
        <v>43405</v>
      </c>
      <c r="M59" s="159">
        <v>43405</v>
      </c>
      <c r="N59" s="161"/>
      <c r="O59" s="161"/>
      <c r="P59" s="161"/>
      <c r="Q59" s="161">
        <v>20</v>
      </c>
    </row>
    <row r="60" spans="1:17">
      <c r="B60" s="157" t="s">
        <v>285</v>
      </c>
      <c r="C60" s="157" t="s">
        <v>281</v>
      </c>
      <c r="D60" s="157" t="s">
        <v>282</v>
      </c>
      <c r="E60" s="157" t="s">
        <v>280</v>
      </c>
      <c r="F60" s="157" t="s">
        <v>283</v>
      </c>
      <c r="G60" s="157" t="s">
        <v>284</v>
      </c>
      <c r="H60" s="157" t="s">
        <v>77</v>
      </c>
      <c r="I60" s="157" t="s">
        <v>75</v>
      </c>
      <c r="J60" s="162">
        <v>45017</v>
      </c>
      <c r="K60" s="161" t="s">
        <v>1276</v>
      </c>
      <c r="L60" s="159">
        <v>39083</v>
      </c>
      <c r="M60" s="159">
        <v>39050</v>
      </c>
      <c r="N60" s="161"/>
      <c r="O60" s="161"/>
      <c r="P60" s="161"/>
      <c r="Q60" s="161">
        <v>40</v>
      </c>
    </row>
    <row r="61" spans="1:17">
      <c r="B61" s="157" t="s">
        <v>289</v>
      </c>
      <c r="C61" s="157" t="s">
        <v>259</v>
      </c>
      <c r="D61" s="157" t="s">
        <v>286</v>
      </c>
      <c r="E61" s="157" t="s">
        <v>280</v>
      </c>
      <c r="F61" s="157" t="s">
        <v>287</v>
      </c>
      <c r="G61" s="157" t="s">
        <v>288</v>
      </c>
      <c r="H61" s="157" t="s">
        <v>77</v>
      </c>
      <c r="I61" s="157" t="s">
        <v>75</v>
      </c>
      <c r="J61" s="162">
        <v>45017</v>
      </c>
      <c r="K61" s="161" t="s">
        <v>1276</v>
      </c>
      <c r="L61" s="159">
        <v>39173</v>
      </c>
      <c r="M61" s="159">
        <v>39173</v>
      </c>
      <c r="N61" s="161"/>
      <c r="O61" s="161"/>
      <c r="P61" s="161"/>
      <c r="Q61" s="161">
        <v>20</v>
      </c>
    </row>
    <row r="62" spans="1:17">
      <c r="B62" s="157" t="s">
        <v>1655</v>
      </c>
      <c r="C62" s="157" t="s">
        <v>168</v>
      </c>
      <c r="D62" s="157" t="s">
        <v>1780</v>
      </c>
      <c r="E62" s="157" t="s">
        <v>280</v>
      </c>
      <c r="F62" s="157" t="s">
        <v>1845</v>
      </c>
      <c r="G62" s="157"/>
      <c r="H62" s="157" t="s">
        <v>77</v>
      </c>
      <c r="I62" s="157" t="s">
        <v>80</v>
      </c>
      <c r="J62" s="162">
        <v>43434</v>
      </c>
      <c r="K62" s="161" t="s">
        <v>1278</v>
      </c>
      <c r="L62" s="159">
        <v>39539</v>
      </c>
      <c r="M62" s="159">
        <v>39539</v>
      </c>
      <c r="N62" s="161"/>
      <c r="O62" s="162">
        <v>43434</v>
      </c>
      <c r="P62" s="161"/>
      <c r="Q62" s="161">
        <v>20</v>
      </c>
    </row>
    <row r="63" spans="1:17">
      <c r="A63" s="70" t="s">
        <v>1321</v>
      </c>
      <c r="B63" s="157" t="s">
        <v>295</v>
      </c>
      <c r="C63" s="157" t="s">
        <v>292</v>
      </c>
      <c r="D63" s="157" t="s">
        <v>293</v>
      </c>
      <c r="E63" s="157" t="s">
        <v>280</v>
      </c>
      <c r="F63" s="157" t="s">
        <v>294</v>
      </c>
      <c r="G63" s="157"/>
      <c r="H63" s="157" t="s">
        <v>77</v>
      </c>
      <c r="I63" s="157" t="s">
        <v>75</v>
      </c>
      <c r="J63" s="162">
        <v>44287</v>
      </c>
      <c r="K63" s="161" t="s">
        <v>1276</v>
      </c>
      <c r="L63" s="159">
        <v>41562</v>
      </c>
      <c r="M63" s="159">
        <v>41562</v>
      </c>
      <c r="N63" s="161"/>
      <c r="O63" s="161"/>
      <c r="P63" s="161"/>
      <c r="Q63" s="161">
        <v>14</v>
      </c>
    </row>
    <row r="64" spans="1:17">
      <c r="A64" s="70" t="s">
        <v>1322</v>
      </c>
      <c r="B64" s="157" t="s">
        <v>1656</v>
      </c>
      <c r="C64" s="157" t="s">
        <v>296</v>
      </c>
      <c r="D64" s="157" t="s">
        <v>1781</v>
      </c>
      <c r="E64" s="157" t="s">
        <v>280</v>
      </c>
      <c r="F64" s="157" t="s">
        <v>1846</v>
      </c>
      <c r="G64" s="157" t="s">
        <v>1846</v>
      </c>
      <c r="H64" s="157" t="s">
        <v>77</v>
      </c>
      <c r="I64" s="157" t="s">
        <v>80</v>
      </c>
      <c r="J64" s="162">
        <v>42886</v>
      </c>
      <c r="K64" s="161" t="s">
        <v>1278</v>
      </c>
      <c r="L64" s="159">
        <v>42583</v>
      </c>
      <c r="M64" s="159">
        <v>42583</v>
      </c>
      <c r="N64" s="161"/>
      <c r="O64" s="162">
        <v>42886</v>
      </c>
      <c r="P64" s="161"/>
      <c r="Q64" s="161">
        <v>20</v>
      </c>
    </row>
    <row r="65" spans="1:17">
      <c r="A65" s="70" t="s">
        <v>1496</v>
      </c>
      <c r="B65" s="157" t="s">
        <v>300</v>
      </c>
      <c r="C65" s="157" t="s">
        <v>297</v>
      </c>
      <c r="D65" s="157" t="s">
        <v>299</v>
      </c>
      <c r="E65" s="157" t="s">
        <v>280</v>
      </c>
      <c r="F65" s="157" t="s">
        <v>298</v>
      </c>
      <c r="G65" s="157"/>
      <c r="H65" s="157" t="s">
        <v>77</v>
      </c>
      <c r="I65" s="157" t="s">
        <v>75</v>
      </c>
      <c r="J65" s="162">
        <v>45323</v>
      </c>
      <c r="K65" s="161" t="s">
        <v>1276</v>
      </c>
      <c r="L65" s="159">
        <v>43770</v>
      </c>
      <c r="M65" s="159">
        <v>43770</v>
      </c>
      <c r="N65" s="161"/>
      <c r="O65" s="161"/>
      <c r="P65" s="161"/>
      <c r="Q65" s="161">
        <v>20</v>
      </c>
    </row>
    <row r="66" spans="1:17">
      <c r="B66" s="157" t="s">
        <v>1657</v>
      </c>
      <c r="C66" s="157" t="s">
        <v>258</v>
      </c>
      <c r="D66" s="157" t="s">
        <v>1782</v>
      </c>
      <c r="E66" s="157" t="s">
        <v>280</v>
      </c>
      <c r="F66" s="157" t="s">
        <v>1847</v>
      </c>
      <c r="G66" s="157" t="s">
        <v>1848</v>
      </c>
      <c r="H66" s="157" t="s">
        <v>77</v>
      </c>
      <c r="I66" s="157" t="s">
        <v>75</v>
      </c>
      <c r="J66" s="162">
        <v>45231</v>
      </c>
      <c r="K66" s="161" t="s">
        <v>1283</v>
      </c>
      <c r="L66" s="159">
        <v>45231</v>
      </c>
      <c r="M66" s="159">
        <v>45231</v>
      </c>
      <c r="N66" s="161"/>
      <c r="O66" s="161"/>
      <c r="P66" s="161"/>
      <c r="Q66" s="161">
        <v>10</v>
      </c>
    </row>
    <row r="67" spans="1:17">
      <c r="B67" s="157" t="s">
        <v>1315</v>
      </c>
      <c r="C67" s="157" t="s">
        <v>1313</v>
      </c>
      <c r="D67" s="157" t="s">
        <v>1783</v>
      </c>
      <c r="E67" s="157" t="s">
        <v>280</v>
      </c>
      <c r="F67" s="157" t="s">
        <v>1314</v>
      </c>
      <c r="G67" s="157" t="s">
        <v>1314</v>
      </c>
      <c r="H67" s="157" t="s">
        <v>77</v>
      </c>
      <c r="I67" s="157" t="s">
        <v>75</v>
      </c>
      <c r="J67" s="162">
        <v>45047</v>
      </c>
      <c r="K67" s="161" t="s">
        <v>1276</v>
      </c>
      <c r="L67" s="159">
        <v>44317</v>
      </c>
      <c r="M67" s="159">
        <v>44317</v>
      </c>
      <c r="N67" s="161"/>
      <c r="O67" s="161"/>
      <c r="P67" s="161"/>
      <c r="Q67" s="161">
        <v>20</v>
      </c>
    </row>
    <row r="68" spans="1:17">
      <c r="A68" s="70" t="s">
        <v>1323</v>
      </c>
      <c r="B68" s="157" t="s">
        <v>1320</v>
      </c>
      <c r="C68" s="157" t="s">
        <v>1316</v>
      </c>
      <c r="D68" s="157" t="s">
        <v>1317</v>
      </c>
      <c r="E68" s="157" t="s">
        <v>280</v>
      </c>
      <c r="F68" s="157" t="s">
        <v>1318</v>
      </c>
      <c r="G68" s="157" t="s">
        <v>1319</v>
      </c>
      <c r="H68" s="157" t="s">
        <v>77</v>
      </c>
      <c r="I68" s="157" t="s">
        <v>75</v>
      </c>
      <c r="J68" s="162">
        <v>44835</v>
      </c>
      <c r="K68" s="161" t="s">
        <v>1276</v>
      </c>
      <c r="L68" s="159">
        <v>44317</v>
      </c>
      <c r="M68" s="159">
        <v>44317</v>
      </c>
      <c r="N68" s="161"/>
      <c r="O68" s="161"/>
      <c r="P68" s="161"/>
      <c r="Q68" s="161">
        <v>20</v>
      </c>
    </row>
    <row r="69" spans="1:17">
      <c r="B69" s="157" t="s">
        <v>1658</v>
      </c>
      <c r="C69" s="157" t="s">
        <v>301</v>
      </c>
      <c r="D69" s="157" t="s">
        <v>304</v>
      </c>
      <c r="E69" s="157" t="s">
        <v>301</v>
      </c>
      <c r="F69" s="157" t="s">
        <v>302</v>
      </c>
      <c r="G69" s="157" t="s">
        <v>303</v>
      </c>
      <c r="H69" s="157" t="s">
        <v>77</v>
      </c>
      <c r="I69" s="157" t="s">
        <v>80</v>
      </c>
      <c r="J69" s="162">
        <v>42460</v>
      </c>
      <c r="K69" s="161" t="s">
        <v>1278</v>
      </c>
      <c r="L69" s="159">
        <v>41000</v>
      </c>
      <c r="M69" s="159">
        <v>41000</v>
      </c>
      <c r="N69" s="161"/>
      <c r="O69" s="162">
        <v>42460</v>
      </c>
      <c r="P69" s="161"/>
      <c r="Q69" s="161">
        <v>35</v>
      </c>
    </row>
    <row r="70" spans="1:17">
      <c r="B70" s="157" t="s">
        <v>309</v>
      </c>
      <c r="C70" s="157" t="s">
        <v>305</v>
      </c>
      <c r="D70" s="157" t="s">
        <v>308</v>
      </c>
      <c r="E70" s="157" t="s">
        <v>301</v>
      </c>
      <c r="F70" s="157" t="s">
        <v>306</v>
      </c>
      <c r="G70" s="157" t="s">
        <v>307</v>
      </c>
      <c r="H70" s="157" t="s">
        <v>77</v>
      </c>
      <c r="I70" s="157" t="s">
        <v>75</v>
      </c>
      <c r="J70" s="162">
        <v>45017</v>
      </c>
      <c r="K70" s="161" t="s">
        <v>1276</v>
      </c>
      <c r="L70" s="159">
        <v>39203</v>
      </c>
      <c r="M70" s="159">
        <v>39203</v>
      </c>
      <c r="N70" s="161"/>
      <c r="O70" s="161"/>
      <c r="P70" s="161"/>
      <c r="Q70" s="161">
        <v>11</v>
      </c>
    </row>
    <row r="71" spans="1:17">
      <c r="B71" s="157" t="s">
        <v>314</v>
      </c>
      <c r="C71" s="157" t="s">
        <v>310</v>
      </c>
      <c r="D71" s="157" t="s">
        <v>311</v>
      </c>
      <c r="E71" s="157" t="s">
        <v>301</v>
      </c>
      <c r="F71" s="157" t="s">
        <v>312</v>
      </c>
      <c r="G71" s="157" t="s">
        <v>313</v>
      </c>
      <c r="H71" s="157" t="s">
        <v>77</v>
      </c>
      <c r="I71" s="157" t="s">
        <v>75</v>
      </c>
      <c r="J71" s="162">
        <v>45017</v>
      </c>
      <c r="K71" s="161" t="s">
        <v>1276</v>
      </c>
      <c r="L71" s="159">
        <v>41334</v>
      </c>
      <c r="M71" s="159">
        <v>41334</v>
      </c>
      <c r="N71" s="161"/>
      <c r="O71" s="161"/>
      <c r="P71" s="161"/>
      <c r="Q71" s="161">
        <v>30</v>
      </c>
    </row>
    <row r="72" spans="1:17">
      <c r="B72" s="157" t="s">
        <v>1659</v>
      </c>
      <c r="C72" s="157" t="s">
        <v>1729</v>
      </c>
      <c r="D72" s="157" t="s">
        <v>315</v>
      </c>
      <c r="E72" s="157" t="s">
        <v>301</v>
      </c>
      <c r="F72" s="157" t="s">
        <v>1849</v>
      </c>
      <c r="G72" s="157" t="s">
        <v>1850</v>
      </c>
      <c r="H72" s="157" t="s">
        <v>77</v>
      </c>
      <c r="I72" s="157" t="s">
        <v>80</v>
      </c>
      <c r="J72" s="162">
        <v>44286</v>
      </c>
      <c r="K72" s="161" t="s">
        <v>1278</v>
      </c>
      <c r="L72" s="159">
        <v>42370</v>
      </c>
      <c r="M72" s="159">
        <v>42370</v>
      </c>
      <c r="N72" s="161"/>
      <c r="O72" s="162">
        <v>44286</v>
      </c>
      <c r="P72" s="161"/>
      <c r="Q72" s="161">
        <v>10</v>
      </c>
    </row>
    <row r="73" spans="1:17">
      <c r="A73" s="70" t="s">
        <v>1282</v>
      </c>
      <c r="B73" s="157" t="s">
        <v>318</v>
      </c>
      <c r="C73" s="157" t="s">
        <v>317</v>
      </c>
      <c r="D73" s="157" t="s">
        <v>304</v>
      </c>
      <c r="E73" s="157" t="s">
        <v>301</v>
      </c>
      <c r="F73" s="157" t="s">
        <v>302</v>
      </c>
      <c r="G73" s="157" t="s">
        <v>303</v>
      </c>
      <c r="H73" s="157" t="s">
        <v>77</v>
      </c>
      <c r="I73" s="157" t="s">
        <v>75</v>
      </c>
      <c r="J73" s="162">
        <v>45017</v>
      </c>
      <c r="K73" s="161" t="s">
        <v>1276</v>
      </c>
      <c r="L73" s="159">
        <v>42461</v>
      </c>
      <c r="M73" s="159">
        <v>42461</v>
      </c>
      <c r="N73" s="161"/>
      <c r="O73" s="161"/>
      <c r="P73" s="161"/>
      <c r="Q73" s="161">
        <v>35</v>
      </c>
    </row>
    <row r="74" spans="1:17">
      <c r="B74" s="157" t="s">
        <v>321</v>
      </c>
      <c r="C74" s="157" t="s">
        <v>316</v>
      </c>
      <c r="D74" s="157" t="s">
        <v>322</v>
      </c>
      <c r="E74" s="157" t="s">
        <v>301</v>
      </c>
      <c r="F74" s="157" t="s">
        <v>319</v>
      </c>
      <c r="G74" s="157" t="s">
        <v>320</v>
      </c>
      <c r="H74" s="157" t="s">
        <v>77</v>
      </c>
      <c r="I74" s="157" t="s">
        <v>75</v>
      </c>
      <c r="J74" s="162">
        <v>45017</v>
      </c>
      <c r="K74" s="161" t="s">
        <v>1276</v>
      </c>
      <c r="L74" s="159">
        <v>44256</v>
      </c>
      <c r="M74" s="159">
        <v>44256</v>
      </c>
      <c r="N74" s="161"/>
      <c r="O74" s="161"/>
      <c r="P74" s="161"/>
      <c r="Q74" s="161">
        <v>30</v>
      </c>
    </row>
    <row r="75" spans="1:17">
      <c r="A75" s="70" t="s">
        <v>1324</v>
      </c>
      <c r="B75" s="157" t="s">
        <v>325</v>
      </c>
      <c r="C75" s="157" t="s">
        <v>323</v>
      </c>
      <c r="D75" s="157" t="s">
        <v>315</v>
      </c>
      <c r="E75" s="157" t="s">
        <v>301</v>
      </c>
      <c r="F75" s="157" t="s">
        <v>324</v>
      </c>
      <c r="G75" s="157" t="s">
        <v>324</v>
      </c>
      <c r="H75" s="157" t="s">
        <v>77</v>
      </c>
      <c r="I75" s="157" t="s">
        <v>75</v>
      </c>
      <c r="J75" s="162">
        <v>45017</v>
      </c>
      <c r="K75" s="161" t="s">
        <v>1276</v>
      </c>
      <c r="L75" s="159">
        <v>44287</v>
      </c>
      <c r="M75" s="159">
        <v>44287</v>
      </c>
      <c r="N75" s="161"/>
      <c r="O75" s="161"/>
      <c r="P75" s="161"/>
      <c r="Q75" s="161">
        <v>14</v>
      </c>
    </row>
    <row r="76" spans="1:17">
      <c r="B76" s="157" t="s">
        <v>1503</v>
      </c>
      <c r="C76" s="157" t="s">
        <v>1527</v>
      </c>
      <c r="D76" s="157" t="s">
        <v>1552</v>
      </c>
      <c r="E76" s="157" t="s">
        <v>301</v>
      </c>
      <c r="F76" s="157" t="s">
        <v>1580</v>
      </c>
      <c r="G76" s="157" t="s">
        <v>1581</v>
      </c>
      <c r="H76" s="157" t="s">
        <v>77</v>
      </c>
      <c r="I76" s="157" t="s">
        <v>75</v>
      </c>
      <c r="J76" s="162">
        <v>45017</v>
      </c>
      <c r="K76" s="161" t="s">
        <v>1276</v>
      </c>
      <c r="L76" s="159">
        <v>44866</v>
      </c>
      <c r="M76" s="159">
        <v>44866</v>
      </c>
      <c r="N76" s="161"/>
      <c r="O76" s="161"/>
      <c r="P76" s="161"/>
      <c r="Q76" s="161">
        <v>20</v>
      </c>
    </row>
    <row r="77" spans="1:17">
      <c r="B77" s="157" t="s">
        <v>1660</v>
      </c>
      <c r="C77" s="157" t="s">
        <v>1730</v>
      </c>
      <c r="D77" s="157" t="s">
        <v>1784</v>
      </c>
      <c r="E77" s="157" t="s">
        <v>301</v>
      </c>
      <c r="F77" s="157" t="s">
        <v>1851</v>
      </c>
      <c r="G77" s="157"/>
      <c r="H77" s="157" t="s">
        <v>77</v>
      </c>
      <c r="I77" s="157" t="s">
        <v>75</v>
      </c>
      <c r="J77" s="162">
        <v>45383</v>
      </c>
      <c r="K77" s="161" t="s">
        <v>1283</v>
      </c>
      <c r="L77" s="159">
        <v>45383</v>
      </c>
      <c r="M77" s="159">
        <v>45383</v>
      </c>
      <c r="N77" s="161"/>
      <c r="O77" s="161"/>
      <c r="P77" s="161"/>
      <c r="Q77" s="161">
        <v>20</v>
      </c>
    </row>
    <row r="78" spans="1:17">
      <c r="A78" s="70" t="s">
        <v>1282</v>
      </c>
      <c r="B78" s="157" t="s">
        <v>331</v>
      </c>
      <c r="C78" s="157" t="s">
        <v>327</v>
      </c>
      <c r="D78" s="157" t="s">
        <v>328</v>
      </c>
      <c r="E78" s="157" t="s">
        <v>326</v>
      </c>
      <c r="F78" s="157" t="s">
        <v>329</v>
      </c>
      <c r="G78" s="157" t="s">
        <v>330</v>
      </c>
      <c r="H78" s="157" t="s">
        <v>77</v>
      </c>
      <c r="I78" s="157" t="s">
        <v>75</v>
      </c>
      <c r="J78" s="162">
        <v>45323</v>
      </c>
      <c r="K78" s="161" t="s">
        <v>1276</v>
      </c>
      <c r="L78" s="159">
        <v>39904</v>
      </c>
      <c r="M78" s="159">
        <v>39904</v>
      </c>
      <c r="N78" s="161"/>
      <c r="O78" s="161"/>
      <c r="P78" s="161"/>
      <c r="Q78" s="161">
        <v>34</v>
      </c>
    </row>
    <row r="79" spans="1:17">
      <c r="B79" s="157" t="s">
        <v>341</v>
      </c>
      <c r="C79" s="157" t="s">
        <v>327</v>
      </c>
      <c r="D79" s="157" t="s">
        <v>339</v>
      </c>
      <c r="E79" s="157" t="s">
        <v>326</v>
      </c>
      <c r="F79" s="157" t="s">
        <v>340</v>
      </c>
      <c r="G79" s="157" t="s">
        <v>340</v>
      </c>
      <c r="H79" s="157" t="s">
        <v>77</v>
      </c>
      <c r="I79" s="157" t="s">
        <v>75</v>
      </c>
      <c r="J79" s="162">
        <v>44835</v>
      </c>
      <c r="K79" s="161" t="s">
        <v>1276</v>
      </c>
      <c r="L79" s="159">
        <v>39083</v>
      </c>
      <c r="M79" s="159">
        <v>39079</v>
      </c>
      <c r="N79" s="161"/>
      <c r="O79" s="161"/>
      <c r="P79" s="161"/>
      <c r="Q79" s="161">
        <v>30</v>
      </c>
    </row>
    <row r="80" spans="1:17">
      <c r="B80" s="157" t="s">
        <v>342</v>
      </c>
      <c r="C80" s="157" t="s">
        <v>335</v>
      </c>
      <c r="D80" s="157" t="s">
        <v>336</v>
      </c>
      <c r="E80" s="157" t="s">
        <v>326</v>
      </c>
      <c r="F80" s="157" t="s">
        <v>337</v>
      </c>
      <c r="G80" s="157" t="s">
        <v>338</v>
      </c>
      <c r="H80" s="157" t="s">
        <v>77</v>
      </c>
      <c r="I80" s="157" t="s">
        <v>75</v>
      </c>
      <c r="J80" s="162">
        <v>44287</v>
      </c>
      <c r="K80" s="161" t="s">
        <v>1276</v>
      </c>
      <c r="L80" s="159">
        <v>40725</v>
      </c>
      <c r="M80" s="159">
        <v>40725</v>
      </c>
      <c r="N80" s="161"/>
      <c r="O80" s="161"/>
      <c r="P80" s="161"/>
      <c r="Q80" s="161">
        <v>30</v>
      </c>
    </row>
    <row r="81" spans="1:17">
      <c r="B81" s="157" t="s">
        <v>345</v>
      </c>
      <c r="C81" s="157" t="s">
        <v>332</v>
      </c>
      <c r="D81" s="157" t="s">
        <v>343</v>
      </c>
      <c r="E81" s="157" t="s">
        <v>326</v>
      </c>
      <c r="F81" s="157" t="s">
        <v>344</v>
      </c>
      <c r="G81" s="157" t="s">
        <v>344</v>
      </c>
      <c r="H81" s="157" t="s">
        <v>77</v>
      </c>
      <c r="I81" s="157" t="s">
        <v>75</v>
      </c>
      <c r="J81" s="162">
        <v>45017</v>
      </c>
      <c r="K81" s="161" t="s">
        <v>1276</v>
      </c>
      <c r="L81" s="159">
        <v>40026</v>
      </c>
      <c r="M81" s="159">
        <v>40026</v>
      </c>
      <c r="N81" s="161"/>
      <c r="O81" s="161"/>
      <c r="P81" s="161"/>
      <c r="Q81" s="161">
        <v>10</v>
      </c>
    </row>
    <row r="82" spans="1:17">
      <c r="B82" s="157" t="s">
        <v>348</v>
      </c>
      <c r="C82" s="157" t="s">
        <v>333</v>
      </c>
      <c r="D82" s="157" t="s">
        <v>346</v>
      </c>
      <c r="E82" s="157" t="s">
        <v>326</v>
      </c>
      <c r="F82" s="157" t="s">
        <v>347</v>
      </c>
      <c r="G82" s="157" t="s">
        <v>334</v>
      </c>
      <c r="H82" s="157" t="s">
        <v>77</v>
      </c>
      <c r="I82" s="157" t="s">
        <v>75</v>
      </c>
      <c r="J82" s="162">
        <v>45017</v>
      </c>
      <c r="K82" s="161" t="s">
        <v>1276</v>
      </c>
      <c r="L82" s="159">
        <v>39904</v>
      </c>
      <c r="M82" s="159">
        <v>39904</v>
      </c>
      <c r="N82" s="161"/>
      <c r="O82" s="161"/>
      <c r="P82" s="161"/>
      <c r="Q82" s="161">
        <v>28</v>
      </c>
    </row>
    <row r="83" spans="1:17">
      <c r="B83" s="157" t="s">
        <v>352</v>
      </c>
      <c r="C83" s="157" t="s">
        <v>332</v>
      </c>
      <c r="D83" s="157" t="s">
        <v>349</v>
      </c>
      <c r="E83" s="157" t="s">
        <v>326</v>
      </c>
      <c r="F83" s="157" t="s">
        <v>350</v>
      </c>
      <c r="G83" s="157" t="s">
        <v>351</v>
      </c>
      <c r="H83" s="157" t="s">
        <v>77</v>
      </c>
      <c r="I83" s="157" t="s">
        <v>75</v>
      </c>
      <c r="J83" s="162">
        <v>45017</v>
      </c>
      <c r="K83" s="161" t="s">
        <v>1276</v>
      </c>
      <c r="L83" s="159">
        <v>39904</v>
      </c>
      <c r="M83" s="159">
        <v>39904</v>
      </c>
      <c r="N83" s="161"/>
      <c r="O83" s="161"/>
      <c r="P83" s="161"/>
      <c r="Q83" s="161">
        <v>20</v>
      </c>
    </row>
    <row r="84" spans="1:17">
      <c r="B84" s="157" t="s">
        <v>354</v>
      </c>
      <c r="C84" s="157" t="s">
        <v>66</v>
      </c>
      <c r="D84" s="157" t="s">
        <v>353</v>
      </c>
      <c r="E84" s="157" t="s">
        <v>326</v>
      </c>
      <c r="F84" s="157" t="s">
        <v>68</v>
      </c>
      <c r="G84" s="157" t="s">
        <v>69</v>
      </c>
      <c r="H84" s="157" t="s">
        <v>77</v>
      </c>
      <c r="I84" s="157" t="s">
        <v>75</v>
      </c>
      <c r="J84" s="162">
        <v>44835</v>
      </c>
      <c r="K84" s="161" t="s">
        <v>1276</v>
      </c>
      <c r="L84" s="159">
        <v>40269</v>
      </c>
      <c r="M84" s="159">
        <v>40269</v>
      </c>
      <c r="N84" s="161"/>
      <c r="O84" s="161"/>
      <c r="P84" s="161"/>
      <c r="Q84" s="161">
        <v>30</v>
      </c>
    </row>
    <row r="85" spans="1:17">
      <c r="B85" s="157" t="s">
        <v>358</v>
      </c>
      <c r="C85" s="157" t="s">
        <v>125</v>
      </c>
      <c r="D85" s="157" t="s">
        <v>355</v>
      </c>
      <c r="E85" s="157" t="s">
        <v>326</v>
      </c>
      <c r="F85" s="157" t="s">
        <v>356</v>
      </c>
      <c r="G85" s="157" t="s">
        <v>357</v>
      </c>
      <c r="H85" s="157" t="s">
        <v>77</v>
      </c>
      <c r="I85" s="157" t="s">
        <v>75</v>
      </c>
      <c r="J85" s="162">
        <v>45017</v>
      </c>
      <c r="K85" s="161" t="s">
        <v>1276</v>
      </c>
      <c r="L85" s="159">
        <v>41289</v>
      </c>
      <c r="M85" s="159">
        <v>41289</v>
      </c>
      <c r="N85" s="162">
        <v>41411</v>
      </c>
      <c r="O85" s="161"/>
      <c r="P85" s="162">
        <v>41632</v>
      </c>
      <c r="Q85" s="161">
        <v>20</v>
      </c>
    </row>
    <row r="86" spans="1:17">
      <c r="A86" s="70" t="s">
        <v>1334</v>
      </c>
      <c r="B86" s="157" t="s">
        <v>363</v>
      </c>
      <c r="C86" s="157" t="s">
        <v>359</v>
      </c>
      <c r="D86" s="157" t="s">
        <v>360</v>
      </c>
      <c r="E86" s="157" t="s">
        <v>326</v>
      </c>
      <c r="F86" s="157" t="s">
        <v>361</v>
      </c>
      <c r="G86" s="157" t="s">
        <v>362</v>
      </c>
      <c r="H86" s="157" t="s">
        <v>77</v>
      </c>
      <c r="I86" s="157" t="s">
        <v>75</v>
      </c>
      <c r="J86" s="162">
        <v>45017</v>
      </c>
      <c r="K86" s="161" t="s">
        <v>1276</v>
      </c>
      <c r="L86" s="159">
        <v>44652</v>
      </c>
      <c r="M86" s="159">
        <v>44652</v>
      </c>
      <c r="N86" s="161"/>
      <c r="O86" s="161"/>
      <c r="P86" s="161"/>
      <c r="Q86" s="161">
        <v>20</v>
      </c>
    </row>
    <row r="87" spans="1:17">
      <c r="B87" s="157" t="s">
        <v>368</v>
      </c>
      <c r="C87" s="157" t="s">
        <v>364</v>
      </c>
      <c r="D87" s="157" t="s">
        <v>366</v>
      </c>
      <c r="E87" s="157" t="s">
        <v>326</v>
      </c>
      <c r="F87" s="157" t="s">
        <v>365</v>
      </c>
      <c r="G87" s="157" t="s">
        <v>367</v>
      </c>
      <c r="H87" s="157" t="s">
        <v>77</v>
      </c>
      <c r="I87" s="157" t="s">
        <v>75</v>
      </c>
      <c r="J87" s="162">
        <v>45047</v>
      </c>
      <c r="K87" s="161" t="s">
        <v>1276</v>
      </c>
      <c r="L87" s="159">
        <v>42856</v>
      </c>
      <c r="M87" s="159">
        <v>42856</v>
      </c>
      <c r="N87" s="161"/>
      <c r="O87" s="161"/>
      <c r="P87" s="161"/>
      <c r="Q87" s="161">
        <v>20</v>
      </c>
    </row>
    <row r="88" spans="1:17">
      <c r="A88" s="70" t="s">
        <v>1497</v>
      </c>
      <c r="B88" s="157" t="s">
        <v>371</v>
      </c>
      <c r="C88" s="157" t="s">
        <v>369</v>
      </c>
      <c r="D88" s="157" t="s">
        <v>370</v>
      </c>
      <c r="E88" s="157" t="s">
        <v>326</v>
      </c>
      <c r="F88" s="157" t="s">
        <v>1582</v>
      </c>
      <c r="G88" s="157" t="s">
        <v>1583</v>
      </c>
      <c r="H88" s="157" t="s">
        <v>77</v>
      </c>
      <c r="I88" s="157" t="s">
        <v>75</v>
      </c>
      <c r="J88" s="162">
        <v>45017</v>
      </c>
      <c r="K88" s="161" t="s">
        <v>1276</v>
      </c>
      <c r="L88" s="159">
        <v>42856</v>
      </c>
      <c r="M88" s="159">
        <v>42856</v>
      </c>
      <c r="N88" s="161"/>
      <c r="O88" s="161"/>
      <c r="P88" s="161"/>
      <c r="Q88" s="161">
        <v>30</v>
      </c>
    </row>
    <row r="89" spans="1:17">
      <c r="B89" s="157" t="s">
        <v>1329</v>
      </c>
      <c r="C89" s="157" t="s">
        <v>1327</v>
      </c>
      <c r="D89" s="157" t="s">
        <v>1328</v>
      </c>
      <c r="E89" s="157" t="s">
        <v>326</v>
      </c>
      <c r="F89" s="157" t="s">
        <v>1325</v>
      </c>
      <c r="G89" s="157" t="s">
        <v>1326</v>
      </c>
      <c r="H89" s="157" t="s">
        <v>77</v>
      </c>
      <c r="I89" s="157" t="s">
        <v>75</v>
      </c>
      <c r="J89" s="162">
        <v>45047</v>
      </c>
      <c r="K89" s="161" t="s">
        <v>1276</v>
      </c>
      <c r="L89" s="159">
        <v>44348</v>
      </c>
      <c r="M89" s="159">
        <v>44348</v>
      </c>
      <c r="N89" s="161"/>
      <c r="O89" s="161"/>
      <c r="P89" s="161"/>
      <c r="Q89" s="161">
        <v>10</v>
      </c>
    </row>
    <row r="90" spans="1:17">
      <c r="A90" s="70" t="s">
        <v>1335</v>
      </c>
      <c r="B90" s="157" t="s">
        <v>1333</v>
      </c>
      <c r="C90" s="157" t="s">
        <v>125</v>
      </c>
      <c r="D90" s="157" t="s">
        <v>1330</v>
      </c>
      <c r="E90" s="157" t="s">
        <v>326</v>
      </c>
      <c r="F90" s="157" t="s">
        <v>1331</v>
      </c>
      <c r="G90" s="157" t="s">
        <v>1332</v>
      </c>
      <c r="H90" s="157" t="s">
        <v>77</v>
      </c>
      <c r="I90" s="157" t="s">
        <v>75</v>
      </c>
      <c r="J90" s="162">
        <v>45017</v>
      </c>
      <c r="K90" s="161" t="s">
        <v>1276</v>
      </c>
      <c r="L90" s="159">
        <v>44470</v>
      </c>
      <c r="M90" s="159">
        <v>44470</v>
      </c>
      <c r="N90" s="161"/>
      <c r="O90" s="161"/>
      <c r="P90" s="161"/>
      <c r="Q90" s="161">
        <v>20</v>
      </c>
    </row>
    <row r="91" spans="1:17">
      <c r="B91" s="157" t="s">
        <v>1504</v>
      </c>
      <c r="C91" s="157" t="s">
        <v>1528</v>
      </c>
      <c r="D91" s="157" t="s">
        <v>1553</v>
      </c>
      <c r="E91" s="157" t="s">
        <v>372</v>
      </c>
      <c r="F91" s="157" t="s">
        <v>1584</v>
      </c>
      <c r="G91" s="157" t="s">
        <v>1585</v>
      </c>
      <c r="H91" s="157" t="s">
        <v>77</v>
      </c>
      <c r="I91" s="157" t="s">
        <v>75</v>
      </c>
      <c r="J91" s="162">
        <v>44958</v>
      </c>
      <c r="K91" s="161" t="s">
        <v>1276</v>
      </c>
      <c r="L91" s="159">
        <v>44805</v>
      </c>
      <c r="M91" s="159">
        <v>44805</v>
      </c>
      <c r="N91" s="161"/>
      <c r="O91" s="161"/>
      <c r="P91" s="161"/>
      <c r="Q91" s="161">
        <v>10</v>
      </c>
    </row>
    <row r="92" spans="1:17">
      <c r="B92" s="157" t="s">
        <v>377</v>
      </c>
      <c r="C92" s="157" t="s">
        <v>373</v>
      </c>
      <c r="D92" s="157" t="s">
        <v>374</v>
      </c>
      <c r="E92" s="157" t="s">
        <v>372</v>
      </c>
      <c r="F92" s="157" t="s">
        <v>375</v>
      </c>
      <c r="G92" s="157" t="s">
        <v>376</v>
      </c>
      <c r="H92" s="157" t="s">
        <v>77</v>
      </c>
      <c r="I92" s="157" t="s">
        <v>75</v>
      </c>
      <c r="J92" s="162">
        <v>44835</v>
      </c>
      <c r="K92" s="161" t="s">
        <v>1276</v>
      </c>
      <c r="L92" s="159">
        <v>41000</v>
      </c>
      <c r="M92" s="159">
        <v>41000</v>
      </c>
      <c r="N92" s="161"/>
      <c r="O92" s="161"/>
      <c r="P92" s="161"/>
      <c r="Q92" s="161">
        <v>20</v>
      </c>
    </row>
    <row r="93" spans="1:17">
      <c r="B93" s="157" t="s">
        <v>382</v>
      </c>
      <c r="C93" s="157" t="s">
        <v>378</v>
      </c>
      <c r="D93" s="157" t="s">
        <v>379</v>
      </c>
      <c r="E93" s="157" t="s">
        <v>372</v>
      </c>
      <c r="F93" s="157" t="s">
        <v>380</v>
      </c>
      <c r="G93" s="157" t="s">
        <v>381</v>
      </c>
      <c r="H93" s="157" t="s">
        <v>77</v>
      </c>
      <c r="I93" s="157" t="s">
        <v>75</v>
      </c>
      <c r="J93" s="162">
        <v>45200</v>
      </c>
      <c r="K93" s="161" t="s">
        <v>1276</v>
      </c>
      <c r="L93" s="159">
        <v>39904</v>
      </c>
      <c r="M93" s="159">
        <v>39904</v>
      </c>
      <c r="N93" s="161"/>
      <c r="O93" s="161"/>
      <c r="P93" s="161"/>
      <c r="Q93" s="161">
        <v>20</v>
      </c>
    </row>
    <row r="94" spans="1:17">
      <c r="B94" s="157" t="s">
        <v>387</v>
      </c>
      <c r="C94" s="157" t="s">
        <v>383</v>
      </c>
      <c r="D94" s="157" t="s">
        <v>384</v>
      </c>
      <c r="E94" s="157" t="s">
        <v>372</v>
      </c>
      <c r="F94" s="157" t="s">
        <v>385</v>
      </c>
      <c r="G94" s="157" t="s">
        <v>386</v>
      </c>
      <c r="H94" s="157" t="s">
        <v>77</v>
      </c>
      <c r="I94" s="157" t="s">
        <v>75</v>
      </c>
      <c r="J94" s="162">
        <v>45139</v>
      </c>
      <c r="K94" s="161" t="s">
        <v>1276</v>
      </c>
      <c r="L94" s="159">
        <v>39904</v>
      </c>
      <c r="M94" s="159">
        <v>39904</v>
      </c>
      <c r="N94" s="161"/>
      <c r="O94" s="161"/>
      <c r="P94" s="161"/>
      <c r="Q94" s="161">
        <v>18</v>
      </c>
    </row>
    <row r="95" spans="1:17">
      <c r="B95" s="157" t="s">
        <v>392</v>
      </c>
      <c r="C95" s="157" t="s">
        <v>388</v>
      </c>
      <c r="D95" s="157" t="s">
        <v>389</v>
      </c>
      <c r="E95" s="157" t="s">
        <v>372</v>
      </c>
      <c r="F95" s="157" t="s">
        <v>390</v>
      </c>
      <c r="G95" s="157" t="s">
        <v>391</v>
      </c>
      <c r="H95" s="157" t="s">
        <v>77</v>
      </c>
      <c r="I95" s="157" t="s">
        <v>75</v>
      </c>
      <c r="J95" s="162">
        <v>45200</v>
      </c>
      <c r="K95" s="161" t="s">
        <v>1276</v>
      </c>
      <c r="L95" s="159">
        <v>41913</v>
      </c>
      <c r="M95" s="159">
        <v>41913</v>
      </c>
      <c r="N95" s="161"/>
      <c r="O95" s="161"/>
      <c r="P95" s="161"/>
      <c r="Q95" s="161">
        <v>24</v>
      </c>
    </row>
    <row r="96" spans="1:17">
      <c r="B96" s="157" t="s">
        <v>396</v>
      </c>
      <c r="C96" s="157" t="s">
        <v>393</v>
      </c>
      <c r="D96" s="157" t="s">
        <v>397</v>
      </c>
      <c r="E96" s="157" t="s">
        <v>372</v>
      </c>
      <c r="F96" s="157" t="s">
        <v>394</v>
      </c>
      <c r="G96" s="157" t="s">
        <v>395</v>
      </c>
      <c r="H96" s="157" t="s">
        <v>77</v>
      </c>
      <c r="I96" s="157" t="s">
        <v>75</v>
      </c>
      <c r="J96" s="162">
        <v>44927</v>
      </c>
      <c r="K96" s="161" t="s">
        <v>1276</v>
      </c>
      <c r="L96" s="159">
        <v>44075</v>
      </c>
      <c r="M96" s="159">
        <v>44075</v>
      </c>
      <c r="N96" s="161"/>
      <c r="O96" s="161"/>
      <c r="P96" s="161"/>
      <c r="Q96" s="161">
        <v>10</v>
      </c>
    </row>
    <row r="97" spans="1:17">
      <c r="B97" s="157" t="s">
        <v>1505</v>
      </c>
      <c r="C97" s="157" t="s">
        <v>1529</v>
      </c>
      <c r="D97" s="157" t="s">
        <v>1554</v>
      </c>
      <c r="E97" s="157" t="s">
        <v>372</v>
      </c>
      <c r="F97" s="157" t="s">
        <v>1586</v>
      </c>
      <c r="G97" s="157"/>
      <c r="H97" s="157" t="s">
        <v>77</v>
      </c>
      <c r="I97" s="157" t="s">
        <v>75</v>
      </c>
      <c r="J97" s="162">
        <v>45139</v>
      </c>
      <c r="K97" s="161" t="s">
        <v>1276</v>
      </c>
      <c r="L97" s="159">
        <v>44805</v>
      </c>
      <c r="M97" s="159">
        <v>44805</v>
      </c>
      <c r="N97" s="161"/>
      <c r="O97" s="161"/>
      <c r="P97" s="161"/>
      <c r="Q97" s="161">
        <v>20</v>
      </c>
    </row>
    <row r="98" spans="1:17">
      <c r="A98" s="70" t="s">
        <v>1335</v>
      </c>
      <c r="B98" s="157" t="s">
        <v>403</v>
      </c>
      <c r="C98" s="157" t="s">
        <v>398</v>
      </c>
      <c r="D98" s="157" t="s">
        <v>399</v>
      </c>
      <c r="E98" s="157" t="s">
        <v>400</v>
      </c>
      <c r="F98" s="157" t="s">
        <v>401</v>
      </c>
      <c r="G98" s="157" t="s">
        <v>402</v>
      </c>
      <c r="H98" s="157" t="s">
        <v>77</v>
      </c>
      <c r="I98" s="157" t="s">
        <v>75</v>
      </c>
      <c r="J98" s="162">
        <v>45139</v>
      </c>
      <c r="K98" s="161" t="s">
        <v>1276</v>
      </c>
      <c r="L98" s="159">
        <v>40544</v>
      </c>
      <c r="M98" s="159">
        <v>40544</v>
      </c>
      <c r="N98" s="161"/>
      <c r="O98" s="161"/>
      <c r="P98" s="161"/>
      <c r="Q98" s="161">
        <v>38</v>
      </c>
    </row>
    <row r="99" spans="1:17">
      <c r="A99" s="70" t="s">
        <v>1337</v>
      </c>
      <c r="B99" s="157" t="s">
        <v>408</v>
      </c>
      <c r="C99" s="157" t="s">
        <v>404</v>
      </c>
      <c r="D99" s="157" t="s">
        <v>407</v>
      </c>
      <c r="E99" s="157" t="s">
        <v>400</v>
      </c>
      <c r="F99" s="157" t="s">
        <v>405</v>
      </c>
      <c r="G99" s="157" t="s">
        <v>406</v>
      </c>
      <c r="H99" s="157" t="s">
        <v>77</v>
      </c>
      <c r="I99" s="157" t="s">
        <v>75</v>
      </c>
      <c r="J99" s="162">
        <v>44287</v>
      </c>
      <c r="K99" s="161" t="s">
        <v>1276</v>
      </c>
      <c r="L99" s="159">
        <v>41456</v>
      </c>
      <c r="M99" s="159">
        <v>41456</v>
      </c>
      <c r="N99" s="161"/>
      <c r="O99" s="161"/>
      <c r="P99" s="161"/>
      <c r="Q99" s="161">
        <v>15</v>
      </c>
    </row>
    <row r="100" spans="1:17">
      <c r="B100" s="157" t="s">
        <v>1661</v>
      </c>
      <c r="C100" s="157" t="s">
        <v>1731</v>
      </c>
      <c r="D100" s="157" t="s">
        <v>1785</v>
      </c>
      <c r="E100" s="157" t="s">
        <v>400</v>
      </c>
      <c r="F100" s="157" t="s">
        <v>1852</v>
      </c>
      <c r="G100" s="157" t="s">
        <v>1853</v>
      </c>
      <c r="H100" s="157" t="s">
        <v>77</v>
      </c>
      <c r="I100" s="157" t="s">
        <v>75</v>
      </c>
      <c r="J100" s="162">
        <v>45352</v>
      </c>
      <c r="K100" s="161" t="s">
        <v>1283</v>
      </c>
      <c r="L100" s="159">
        <v>45352</v>
      </c>
      <c r="M100" s="159">
        <v>45352</v>
      </c>
      <c r="N100" s="161"/>
      <c r="O100" s="161"/>
      <c r="P100" s="161"/>
      <c r="Q100" s="161">
        <v>10</v>
      </c>
    </row>
    <row r="101" spans="1:17">
      <c r="B101" s="157" t="s">
        <v>1506</v>
      </c>
      <c r="C101" s="157" t="s">
        <v>1530</v>
      </c>
      <c r="D101" s="157" t="s">
        <v>1555</v>
      </c>
      <c r="E101" s="157" t="s">
        <v>400</v>
      </c>
      <c r="F101" s="157" t="s">
        <v>1587</v>
      </c>
      <c r="G101" s="157"/>
      <c r="H101" s="157" t="s">
        <v>77</v>
      </c>
      <c r="I101" s="157" t="s">
        <v>75</v>
      </c>
      <c r="J101" s="162">
        <v>45017</v>
      </c>
      <c r="K101" s="161" t="s">
        <v>1276</v>
      </c>
      <c r="L101" s="159">
        <v>44682</v>
      </c>
      <c r="M101" s="159">
        <v>44682</v>
      </c>
      <c r="N101" s="161"/>
      <c r="O101" s="161"/>
      <c r="P101" s="161"/>
      <c r="Q101" s="161">
        <v>20</v>
      </c>
    </row>
    <row r="102" spans="1:17">
      <c r="B102" s="157" t="s">
        <v>1507</v>
      </c>
      <c r="C102" s="157" t="s">
        <v>539</v>
      </c>
      <c r="D102" s="157" t="s">
        <v>1556</v>
      </c>
      <c r="E102" s="157" t="s">
        <v>400</v>
      </c>
      <c r="F102" s="157" t="s">
        <v>1588</v>
      </c>
      <c r="G102" s="157" t="s">
        <v>1589</v>
      </c>
      <c r="H102" s="157" t="s">
        <v>77</v>
      </c>
      <c r="I102" s="157" t="s">
        <v>75</v>
      </c>
      <c r="J102" s="162">
        <v>45323</v>
      </c>
      <c r="K102" s="161" t="s">
        <v>1276</v>
      </c>
      <c r="L102" s="159">
        <v>44805</v>
      </c>
      <c r="M102" s="159">
        <v>44805</v>
      </c>
      <c r="N102" s="161"/>
      <c r="O102" s="161"/>
      <c r="P102" s="161"/>
      <c r="Q102" s="161">
        <v>10</v>
      </c>
    </row>
    <row r="103" spans="1:17">
      <c r="B103" s="157" t="s">
        <v>1662</v>
      </c>
      <c r="C103" s="157" t="s">
        <v>1732</v>
      </c>
      <c r="D103" s="157" t="s">
        <v>1786</v>
      </c>
      <c r="E103" s="157" t="s">
        <v>400</v>
      </c>
      <c r="F103" s="157" t="s">
        <v>1854</v>
      </c>
      <c r="G103" s="157"/>
      <c r="H103" s="157" t="s">
        <v>77</v>
      </c>
      <c r="I103" s="157" t="s">
        <v>75</v>
      </c>
      <c r="J103" s="162">
        <v>45200</v>
      </c>
      <c r="K103" s="161" t="s">
        <v>1276</v>
      </c>
      <c r="L103" s="159">
        <v>45108</v>
      </c>
      <c r="M103" s="159">
        <v>45108</v>
      </c>
      <c r="N103" s="161"/>
      <c r="O103" s="161"/>
      <c r="P103" s="161"/>
      <c r="Q103" s="161">
        <v>20</v>
      </c>
    </row>
    <row r="104" spans="1:17">
      <c r="B104" s="157" t="s">
        <v>1663</v>
      </c>
      <c r="C104" s="157" t="s">
        <v>412</v>
      </c>
      <c r="D104" s="157" t="s">
        <v>1787</v>
      </c>
      <c r="E104" s="157" t="s">
        <v>409</v>
      </c>
      <c r="F104" s="157" t="s">
        <v>1855</v>
      </c>
      <c r="G104" s="157" t="s">
        <v>1856</v>
      </c>
      <c r="H104" s="157" t="s">
        <v>77</v>
      </c>
      <c r="I104" s="157" t="s">
        <v>80</v>
      </c>
      <c r="J104" s="162">
        <v>42094</v>
      </c>
      <c r="K104" s="161" t="s">
        <v>1278</v>
      </c>
      <c r="L104" s="159">
        <v>41000</v>
      </c>
      <c r="M104" s="159">
        <v>41000</v>
      </c>
      <c r="N104" s="161"/>
      <c r="O104" s="162">
        <v>42094</v>
      </c>
      <c r="P104" s="161"/>
      <c r="Q104" s="161">
        <v>10</v>
      </c>
    </row>
    <row r="105" spans="1:17">
      <c r="A105" s="70" t="s">
        <v>1498</v>
      </c>
      <c r="B105" s="157" t="s">
        <v>420</v>
      </c>
      <c r="C105" s="157" t="s">
        <v>412</v>
      </c>
      <c r="D105" s="157" t="s">
        <v>417</v>
      </c>
      <c r="E105" s="157" t="s">
        <v>409</v>
      </c>
      <c r="F105" s="157" t="s">
        <v>418</v>
      </c>
      <c r="G105" s="157" t="s">
        <v>419</v>
      </c>
      <c r="H105" s="157" t="s">
        <v>77</v>
      </c>
      <c r="I105" s="157" t="s">
        <v>75</v>
      </c>
      <c r="J105" s="162">
        <v>45017</v>
      </c>
      <c r="K105" s="161" t="s">
        <v>1276</v>
      </c>
      <c r="L105" s="159">
        <v>41000</v>
      </c>
      <c r="M105" s="159">
        <v>41000</v>
      </c>
      <c r="N105" s="161"/>
      <c r="O105" s="161"/>
      <c r="P105" s="161"/>
      <c r="Q105" s="161">
        <v>40</v>
      </c>
    </row>
    <row r="106" spans="1:17">
      <c r="B106" s="157" t="s">
        <v>427</v>
      </c>
      <c r="C106" s="157" t="s">
        <v>424</v>
      </c>
      <c r="D106" s="157" t="s">
        <v>425</v>
      </c>
      <c r="E106" s="157" t="s">
        <v>409</v>
      </c>
      <c r="F106" s="157" t="s">
        <v>426</v>
      </c>
      <c r="G106" s="157" t="s">
        <v>426</v>
      </c>
      <c r="H106" s="157" t="s">
        <v>77</v>
      </c>
      <c r="I106" s="157" t="s">
        <v>75</v>
      </c>
      <c r="J106" s="162">
        <v>45017</v>
      </c>
      <c r="K106" s="161" t="s">
        <v>1276</v>
      </c>
      <c r="L106" s="159">
        <v>39173</v>
      </c>
      <c r="M106" s="159">
        <v>39173</v>
      </c>
      <c r="N106" s="161"/>
      <c r="O106" s="161"/>
      <c r="P106" s="161"/>
      <c r="Q106" s="161">
        <v>40</v>
      </c>
    </row>
    <row r="107" spans="1:17">
      <c r="B107" s="157" t="s">
        <v>429</v>
      </c>
      <c r="C107" s="157" t="s">
        <v>410</v>
      </c>
      <c r="D107" s="157" t="s">
        <v>428</v>
      </c>
      <c r="E107" s="157" t="s">
        <v>409</v>
      </c>
      <c r="F107" s="157" t="s">
        <v>411</v>
      </c>
      <c r="G107" s="157" t="s">
        <v>411</v>
      </c>
      <c r="H107" s="157" t="s">
        <v>77</v>
      </c>
      <c r="I107" s="157" t="s">
        <v>75</v>
      </c>
      <c r="J107" s="162">
        <v>44835</v>
      </c>
      <c r="K107" s="161" t="s">
        <v>1276</v>
      </c>
      <c r="L107" s="159">
        <v>39356</v>
      </c>
      <c r="M107" s="159">
        <v>39356</v>
      </c>
      <c r="N107" s="161"/>
      <c r="O107" s="161"/>
      <c r="P107" s="161"/>
      <c r="Q107" s="161">
        <v>12</v>
      </c>
    </row>
    <row r="108" spans="1:17">
      <c r="B108" s="157" t="s">
        <v>431</v>
      </c>
      <c r="C108" s="157" t="s">
        <v>421</v>
      </c>
      <c r="D108" s="157" t="s">
        <v>430</v>
      </c>
      <c r="E108" s="157" t="s">
        <v>409</v>
      </c>
      <c r="F108" s="157" t="s">
        <v>422</v>
      </c>
      <c r="G108" s="157" t="s">
        <v>423</v>
      </c>
      <c r="H108" s="157" t="s">
        <v>77</v>
      </c>
      <c r="I108" s="157" t="s">
        <v>75</v>
      </c>
      <c r="J108" s="162">
        <v>44835</v>
      </c>
      <c r="K108" s="161" t="s">
        <v>1276</v>
      </c>
      <c r="L108" s="159">
        <v>39904</v>
      </c>
      <c r="M108" s="159">
        <v>39904</v>
      </c>
      <c r="N108" s="161"/>
      <c r="O108" s="161"/>
      <c r="P108" s="161"/>
      <c r="Q108" s="161">
        <v>40</v>
      </c>
    </row>
    <row r="109" spans="1:17">
      <c r="B109" s="157" t="s">
        <v>433</v>
      </c>
      <c r="C109" s="157" t="s">
        <v>432</v>
      </c>
      <c r="D109" s="157" t="s">
        <v>434</v>
      </c>
      <c r="E109" s="157" t="s">
        <v>409</v>
      </c>
      <c r="F109" s="157" t="s">
        <v>435</v>
      </c>
      <c r="G109" s="157" t="s">
        <v>435</v>
      </c>
      <c r="H109" s="157" t="s">
        <v>77</v>
      </c>
      <c r="I109" s="157" t="s">
        <v>75</v>
      </c>
      <c r="J109" s="162">
        <v>45017</v>
      </c>
      <c r="K109" s="161" t="s">
        <v>1276</v>
      </c>
      <c r="L109" s="159">
        <v>40725</v>
      </c>
      <c r="M109" s="159">
        <v>40725</v>
      </c>
      <c r="N109" s="161"/>
      <c r="O109" s="161"/>
      <c r="P109" s="161"/>
      <c r="Q109" s="161">
        <v>20</v>
      </c>
    </row>
    <row r="110" spans="1:17">
      <c r="A110" s="70" t="s">
        <v>1323</v>
      </c>
      <c r="B110" s="157" t="s">
        <v>440</v>
      </c>
      <c r="C110" s="157" t="s">
        <v>436</v>
      </c>
      <c r="D110" s="157" t="s">
        <v>439</v>
      </c>
      <c r="E110" s="157" t="s">
        <v>409</v>
      </c>
      <c r="F110" s="157" t="s">
        <v>437</v>
      </c>
      <c r="G110" s="157" t="s">
        <v>438</v>
      </c>
      <c r="H110" s="157" t="s">
        <v>77</v>
      </c>
      <c r="I110" s="157" t="s">
        <v>75</v>
      </c>
      <c r="J110" s="162">
        <v>44835</v>
      </c>
      <c r="K110" s="161" t="s">
        <v>1276</v>
      </c>
      <c r="L110" s="159">
        <v>41730</v>
      </c>
      <c r="M110" s="159">
        <v>41730</v>
      </c>
      <c r="N110" s="161"/>
      <c r="O110" s="161"/>
      <c r="P110" s="161"/>
      <c r="Q110" s="161">
        <v>20</v>
      </c>
    </row>
    <row r="111" spans="1:17">
      <c r="A111" s="70" t="s">
        <v>1323</v>
      </c>
      <c r="B111" s="157" t="s">
        <v>445</v>
      </c>
      <c r="C111" s="157" t="s">
        <v>441</v>
      </c>
      <c r="D111" s="157" t="s">
        <v>442</v>
      </c>
      <c r="E111" s="157" t="s">
        <v>409</v>
      </c>
      <c r="F111" s="157" t="s">
        <v>443</v>
      </c>
      <c r="G111" s="157" t="s">
        <v>444</v>
      </c>
      <c r="H111" s="157" t="s">
        <v>77</v>
      </c>
      <c r="I111" s="157" t="s">
        <v>75</v>
      </c>
      <c r="J111" s="162">
        <v>45017</v>
      </c>
      <c r="K111" s="161" t="s">
        <v>1276</v>
      </c>
      <c r="L111" s="159">
        <v>41791</v>
      </c>
      <c r="M111" s="159">
        <v>41791</v>
      </c>
      <c r="N111" s="161"/>
      <c r="O111" s="161"/>
      <c r="P111" s="161"/>
      <c r="Q111" s="161">
        <v>20</v>
      </c>
    </row>
    <row r="112" spans="1:17">
      <c r="B112" s="157" t="s">
        <v>449</v>
      </c>
      <c r="C112" s="157" t="s">
        <v>446</v>
      </c>
      <c r="D112" s="157" t="s">
        <v>447</v>
      </c>
      <c r="E112" s="157" t="s">
        <v>409</v>
      </c>
      <c r="F112" s="157" t="s">
        <v>448</v>
      </c>
      <c r="G112" s="157" t="s">
        <v>450</v>
      </c>
      <c r="H112" s="157" t="s">
        <v>77</v>
      </c>
      <c r="I112" s="157" t="s">
        <v>75</v>
      </c>
      <c r="J112" s="162">
        <v>44835</v>
      </c>
      <c r="K112" s="161" t="s">
        <v>1276</v>
      </c>
      <c r="L112" s="159">
        <v>41944</v>
      </c>
      <c r="M112" s="159">
        <v>41944</v>
      </c>
      <c r="N112" s="161"/>
      <c r="O112" s="161"/>
      <c r="P112" s="161"/>
      <c r="Q112" s="161">
        <v>15</v>
      </c>
    </row>
    <row r="113" spans="1:17">
      <c r="B113" s="157" t="s">
        <v>451</v>
      </c>
      <c r="C113" s="157" t="s">
        <v>412</v>
      </c>
      <c r="D113" s="157" t="s">
        <v>416</v>
      </c>
      <c r="E113" s="157" t="s">
        <v>409</v>
      </c>
      <c r="F113" s="157" t="s">
        <v>413</v>
      </c>
      <c r="G113" s="157" t="s">
        <v>414</v>
      </c>
      <c r="H113" s="157" t="s">
        <v>77</v>
      </c>
      <c r="I113" s="157" t="s">
        <v>75</v>
      </c>
      <c r="J113" s="162">
        <v>45017</v>
      </c>
      <c r="K113" s="161" t="s">
        <v>1276</v>
      </c>
      <c r="L113" s="159">
        <v>42095</v>
      </c>
      <c r="M113" s="159">
        <v>42095</v>
      </c>
      <c r="N113" s="161"/>
      <c r="O113" s="161"/>
      <c r="P113" s="161"/>
      <c r="Q113" s="161">
        <v>13</v>
      </c>
    </row>
    <row r="114" spans="1:17">
      <c r="B114" s="157" t="s">
        <v>458</v>
      </c>
      <c r="C114" s="157" t="s">
        <v>452</v>
      </c>
      <c r="D114" s="157" t="s">
        <v>455</v>
      </c>
      <c r="E114" s="157" t="s">
        <v>409</v>
      </c>
      <c r="F114" s="157" t="s">
        <v>456</v>
      </c>
      <c r="G114" s="157" t="s">
        <v>457</v>
      </c>
      <c r="H114" s="157" t="s">
        <v>77</v>
      </c>
      <c r="I114" s="157" t="s">
        <v>75</v>
      </c>
      <c r="J114" s="162">
        <v>44835</v>
      </c>
      <c r="K114" s="161" t="s">
        <v>1276</v>
      </c>
      <c r="L114" s="159">
        <v>42491</v>
      </c>
      <c r="M114" s="159">
        <v>42491</v>
      </c>
      <c r="N114" s="161"/>
      <c r="O114" s="161"/>
      <c r="P114" s="161"/>
      <c r="Q114" s="161">
        <v>14</v>
      </c>
    </row>
    <row r="115" spans="1:17">
      <c r="A115" s="70" t="s">
        <v>1346</v>
      </c>
      <c r="B115" s="157" t="s">
        <v>463</v>
      </c>
      <c r="C115" s="157" t="s">
        <v>459</v>
      </c>
      <c r="D115" s="157" t="s">
        <v>460</v>
      </c>
      <c r="E115" s="157" t="s">
        <v>409</v>
      </c>
      <c r="F115" s="157" t="s">
        <v>461</v>
      </c>
      <c r="G115" s="157" t="s">
        <v>462</v>
      </c>
      <c r="H115" s="157" t="s">
        <v>77</v>
      </c>
      <c r="I115" s="157" t="s">
        <v>75</v>
      </c>
      <c r="J115" s="162">
        <v>45261</v>
      </c>
      <c r="K115" s="161" t="s">
        <v>1276</v>
      </c>
      <c r="L115" s="159">
        <v>43374</v>
      </c>
      <c r="M115" s="159">
        <v>43374</v>
      </c>
      <c r="N115" s="161"/>
      <c r="O115" s="161"/>
      <c r="P115" s="161"/>
      <c r="Q115" s="161">
        <v>10</v>
      </c>
    </row>
    <row r="116" spans="1:17">
      <c r="A116" s="70" t="s">
        <v>1323</v>
      </c>
      <c r="B116" s="157" t="s">
        <v>466</v>
      </c>
      <c r="C116" s="157" t="s">
        <v>464</v>
      </c>
      <c r="D116" s="157" t="s">
        <v>465</v>
      </c>
      <c r="E116" s="157" t="s">
        <v>409</v>
      </c>
      <c r="F116" s="157" t="s">
        <v>467</v>
      </c>
      <c r="G116" s="157"/>
      <c r="H116" s="157" t="s">
        <v>77</v>
      </c>
      <c r="I116" s="157" t="s">
        <v>75</v>
      </c>
      <c r="J116" s="162">
        <v>45017</v>
      </c>
      <c r="K116" s="161" t="s">
        <v>1276</v>
      </c>
      <c r="L116" s="159">
        <v>43709</v>
      </c>
      <c r="M116" s="159">
        <v>43709</v>
      </c>
      <c r="N116" s="161"/>
      <c r="O116" s="161"/>
      <c r="P116" s="161"/>
      <c r="Q116" s="161">
        <v>20</v>
      </c>
    </row>
    <row r="117" spans="1:17">
      <c r="A117" s="70" t="s">
        <v>1323</v>
      </c>
      <c r="B117" s="157" t="s">
        <v>472</v>
      </c>
      <c r="C117" s="157" t="s">
        <v>468</v>
      </c>
      <c r="D117" s="157" t="s">
        <v>470</v>
      </c>
      <c r="E117" s="157" t="s">
        <v>409</v>
      </c>
      <c r="F117" s="157" t="s">
        <v>471</v>
      </c>
      <c r="G117" s="157"/>
      <c r="H117" s="157" t="s">
        <v>77</v>
      </c>
      <c r="I117" s="157" t="s">
        <v>75</v>
      </c>
      <c r="J117" s="162">
        <v>45108</v>
      </c>
      <c r="K117" s="161" t="s">
        <v>1276</v>
      </c>
      <c r="L117" s="159">
        <v>43770</v>
      </c>
      <c r="M117" s="159">
        <v>43770</v>
      </c>
      <c r="N117" s="161"/>
      <c r="O117" s="161"/>
      <c r="P117" s="161"/>
      <c r="Q117" s="161">
        <v>20</v>
      </c>
    </row>
    <row r="118" spans="1:17">
      <c r="A118" s="70" t="s">
        <v>1309</v>
      </c>
      <c r="B118" s="157" t="s">
        <v>476</v>
      </c>
      <c r="C118" s="157" t="s">
        <v>473</v>
      </c>
      <c r="D118" s="157" t="s">
        <v>475</v>
      </c>
      <c r="E118" s="157" t="s">
        <v>409</v>
      </c>
      <c r="F118" s="157" t="s">
        <v>474</v>
      </c>
      <c r="G118" s="157"/>
      <c r="H118" s="157" t="s">
        <v>77</v>
      </c>
      <c r="I118" s="157" t="s">
        <v>75</v>
      </c>
      <c r="J118" s="162">
        <v>44682</v>
      </c>
      <c r="K118" s="161" t="s">
        <v>1276</v>
      </c>
      <c r="L118" s="159">
        <v>43952</v>
      </c>
      <c r="M118" s="159">
        <v>43952</v>
      </c>
      <c r="N118" s="161"/>
      <c r="O118" s="161"/>
      <c r="P118" s="161"/>
      <c r="Q118" s="161">
        <v>20</v>
      </c>
    </row>
    <row r="119" spans="1:17">
      <c r="A119" s="70" t="s">
        <v>1348</v>
      </c>
      <c r="B119" s="157" t="s">
        <v>481</v>
      </c>
      <c r="C119" s="157" t="s">
        <v>477</v>
      </c>
      <c r="D119" s="157" t="s">
        <v>478</v>
      </c>
      <c r="E119" s="157" t="s">
        <v>409</v>
      </c>
      <c r="F119" s="157" t="s">
        <v>479</v>
      </c>
      <c r="G119" s="157" t="s">
        <v>480</v>
      </c>
      <c r="H119" s="157" t="s">
        <v>77</v>
      </c>
      <c r="I119" s="157" t="s">
        <v>75</v>
      </c>
      <c r="J119" s="162">
        <v>44835</v>
      </c>
      <c r="K119" s="161" t="s">
        <v>1276</v>
      </c>
      <c r="L119" s="159">
        <v>44044</v>
      </c>
      <c r="M119" s="159">
        <v>44044</v>
      </c>
      <c r="N119" s="161"/>
      <c r="O119" s="161"/>
      <c r="P119" s="161"/>
      <c r="Q119" s="161">
        <v>20</v>
      </c>
    </row>
    <row r="120" spans="1:17">
      <c r="A120" s="70" t="s">
        <v>1347</v>
      </c>
      <c r="B120" s="157" t="s">
        <v>1508</v>
      </c>
      <c r="C120" s="157" t="s">
        <v>1531</v>
      </c>
      <c r="D120" s="157" t="s">
        <v>1557</v>
      </c>
      <c r="E120" s="157" t="s">
        <v>409</v>
      </c>
      <c r="F120" s="157" t="s">
        <v>1590</v>
      </c>
      <c r="G120" s="157"/>
      <c r="H120" s="157" t="s">
        <v>77</v>
      </c>
      <c r="I120" s="157" t="s">
        <v>75</v>
      </c>
      <c r="J120" s="162">
        <v>45057</v>
      </c>
      <c r="K120" s="161" t="s">
        <v>1276</v>
      </c>
      <c r="L120" s="159">
        <v>44682</v>
      </c>
      <c r="M120" s="159">
        <v>44682</v>
      </c>
      <c r="N120" s="161"/>
      <c r="O120" s="161"/>
      <c r="P120" s="161"/>
      <c r="Q120" s="161">
        <v>20</v>
      </c>
    </row>
    <row r="121" spans="1:17">
      <c r="A121" s="70" t="s">
        <v>1350</v>
      </c>
      <c r="B121" s="157" t="s">
        <v>1509</v>
      </c>
      <c r="C121" s="157" t="s">
        <v>1532</v>
      </c>
      <c r="D121" s="157" t="s">
        <v>1788</v>
      </c>
      <c r="E121" s="157" t="s">
        <v>409</v>
      </c>
      <c r="F121" s="157" t="s">
        <v>1591</v>
      </c>
      <c r="G121" s="157"/>
      <c r="H121" s="157" t="s">
        <v>77</v>
      </c>
      <c r="I121" s="157" t="s">
        <v>75</v>
      </c>
      <c r="J121" s="162">
        <v>45139</v>
      </c>
      <c r="K121" s="161" t="s">
        <v>1276</v>
      </c>
      <c r="L121" s="159">
        <v>44835</v>
      </c>
      <c r="M121" s="159">
        <v>44835</v>
      </c>
      <c r="N121" s="161"/>
      <c r="O121" s="161"/>
      <c r="P121" s="161"/>
      <c r="Q121" s="161">
        <v>20</v>
      </c>
    </row>
    <row r="122" spans="1:17">
      <c r="B122" s="157" t="s">
        <v>1664</v>
      </c>
      <c r="C122" s="157" t="s">
        <v>1733</v>
      </c>
      <c r="D122" s="157" t="s">
        <v>1789</v>
      </c>
      <c r="E122" s="157" t="s">
        <v>409</v>
      </c>
      <c r="F122" s="157" t="s">
        <v>1857</v>
      </c>
      <c r="G122" s="157" t="s">
        <v>1858</v>
      </c>
      <c r="H122" s="157" t="s">
        <v>77</v>
      </c>
      <c r="I122" s="157" t="s">
        <v>75</v>
      </c>
      <c r="J122" s="162">
        <v>45383</v>
      </c>
      <c r="K122" s="161" t="s">
        <v>1283</v>
      </c>
      <c r="L122" s="159">
        <v>45383</v>
      </c>
      <c r="M122" s="159">
        <v>45383</v>
      </c>
      <c r="N122" s="161"/>
      <c r="O122" s="161"/>
      <c r="P122" s="161"/>
      <c r="Q122" s="161">
        <v>20</v>
      </c>
    </row>
    <row r="123" spans="1:17">
      <c r="B123" s="157" t="s">
        <v>487</v>
      </c>
      <c r="C123" s="157" t="s">
        <v>483</v>
      </c>
      <c r="D123" s="157" t="s">
        <v>484</v>
      </c>
      <c r="E123" s="157" t="s">
        <v>482</v>
      </c>
      <c r="F123" s="157" t="s">
        <v>485</v>
      </c>
      <c r="G123" s="157" t="s">
        <v>486</v>
      </c>
      <c r="H123" s="157" t="s">
        <v>77</v>
      </c>
      <c r="I123" s="157" t="s">
        <v>75</v>
      </c>
      <c r="J123" s="162">
        <v>45017</v>
      </c>
      <c r="K123" s="161" t="s">
        <v>1276</v>
      </c>
      <c r="L123" s="159">
        <v>42979</v>
      </c>
      <c r="M123" s="159">
        <v>42979</v>
      </c>
      <c r="N123" s="161"/>
      <c r="O123" s="161"/>
      <c r="P123" s="161"/>
      <c r="Q123" s="161">
        <v>20</v>
      </c>
    </row>
    <row r="124" spans="1:17">
      <c r="B124" s="157" t="s">
        <v>491</v>
      </c>
      <c r="C124" s="157" t="s">
        <v>488</v>
      </c>
      <c r="D124" s="157" t="s">
        <v>489</v>
      </c>
      <c r="E124" s="157" t="s">
        <v>482</v>
      </c>
      <c r="F124" s="157" t="s">
        <v>490</v>
      </c>
      <c r="G124" s="157"/>
      <c r="H124" s="157" t="s">
        <v>77</v>
      </c>
      <c r="I124" s="157" t="s">
        <v>75</v>
      </c>
      <c r="J124" s="162">
        <v>45017</v>
      </c>
      <c r="K124" s="161" t="s">
        <v>1276</v>
      </c>
      <c r="L124" s="159">
        <v>43556</v>
      </c>
      <c r="M124" s="159">
        <v>43556</v>
      </c>
      <c r="N124" s="161"/>
      <c r="O124" s="161"/>
      <c r="P124" s="161"/>
      <c r="Q124" s="161">
        <v>20</v>
      </c>
    </row>
    <row r="125" spans="1:17">
      <c r="B125" s="157" t="s">
        <v>1510</v>
      </c>
      <c r="C125" s="157" t="s">
        <v>1533</v>
      </c>
      <c r="D125" s="157" t="s">
        <v>1558</v>
      </c>
      <c r="E125" s="157" t="s">
        <v>482</v>
      </c>
      <c r="F125" s="157" t="s">
        <v>1592</v>
      </c>
      <c r="G125" s="157"/>
      <c r="H125" s="157" t="s">
        <v>77</v>
      </c>
      <c r="I125" s="157" t="s">
        <v>75</v>
      </c>
      <c r="J125" s="162">
        <v>45261</v>
      </c>
      <c r="K125" s="161" t="s">
        <v>1276</v>
      </c>
      <c r="L125" s="159">
        <v>44835</v>
      </c>
      <c r="M125" s="159">
        <v>44835</v>
      </c>
      <c r="N125" s="161"/>
      <c r="O125" s="161"/>
      <c r="P125" s="161"/>
      <c r="Q125" s="161">
        <v>20</v>
      </c>
    </row>
    <row r="126" spans="1:17">
      <c r="B126" s="157" t="s">
        <v>496</v>
      </c>
      <c r="C126" s="157" t="s">
        <v>335</v>
      </c>
      <c r="D126" s="157" t="s">
        <v>493</v>
      </c>
      <c r="E126" s="157" t="s">
        <v>492</v>
      </c>
      <c r="F126" s="157" t="s">
        <v>494</v>
      </c>
      <c r="G126" s="157" t="s">
        <v>495</v>
      </c>
      <c r="H126" s="157" t="s">
        <v>77</v>
      </c>
      <c r="I126" s="157" t="s">
        <v>75</v>
      </c>
      <c r="J126" s="162">
        <v>44287</v>
      </c>
      <c r="K126" s="161" t="s">
        <v>1276</v>
      </c>
      <c r="L126" s="159">
        <v>39508</v>
      </c>
      <c r="M126" s="159">
        <v>39508</v>
      </c>
      <c r="N126" s="161"/>
      <c r="O126" s="161"/>
      <c r="P126" s="161"/>
      <c r="Q126" s="161">
        <v>30</v>
      </c>
    </row>
    <row r="127" spans="1:17">
      <c r="A127" s="70" t="s">
        <v>1323</v>
      </c>
      <c r="B127" s="157" t="s">
        <v>1340</v>
      </c>
      <c r="C127" s="157" t="s">
        <v>335</v>
      </c>
      <c r="D127" s="157" t="s">
        <v>1341</v>
      </c>
      <c r="E127" s="157" t="s">
        <v>492</v>
      </c>
      <c r="F127" s="157" t="s">
        <v>1338</v>
      </c>
      <c r="G127" s="157" t="s">
        <v>1339</v>
      </c>
      <c r="H127" s="157" t="s">
        <v>77</v>
      </c>
      <c r="I127" s="157" t="s">
        <v>75</v>
      </c>
      <c r="J127" s="162">
        <v>45017</v>
      </c>
      <c r="K127" s="161" t="s">
        <v>1276</v>
      </c>
      <c r="L127" s="159">
        <v>44652</v>
      </c>
      <c r="M127" s="159">
        <v>44652</v>
      </c>
      <c r="N127" s="161"/>
      <c r="O127" s="161"/>
      <c r="P127" s="161"/>
      <c r="Q127" s="161">
        <v>10</v>
      </c>
    </row>
    <row r="128" spans="1:17">
      <c r="B128" s="157" t="s">
        <v>501</v>
      </c>
      <c r="C128" s="157" t="s">
        <v>497</v>
      </c>
      <c r="D128" s="157" t="s">
        <v>498</v>
      </c>
      <c r="E128" s="157" t="s">
        <v>492</v>
      </c>
      <c r="F128" s="157" t="s">
        <v>499</v>
      </c>
      <c r="G128" s="157" t="s">
        <v>500</v>
      </c>
      <c r="H128" s="157" t="s">
        <v>77</v>
      </c>
      <c r="I128" s="157" t="s">
        <v>80</v>
      </c>
      <c r="J128" s="162">
        <v>44773</v>
      </c>
      <c r="K128" s="161" t="s">
        <v>1278</v>
      </c>
      <c r="L128" s="159">
        <v>43922</v>
      </c>
      <c r="M128" s="159">
        <v>43922</v>
      </c>
      <c r="N128" s="161"/>
      <c r="O128" s="162">
        <v>44773</v>
      </c>
      <c r="P128" s="161"/>
      <c r="Q128" s="161">
        <v>20</v>
      </c>
    </row>
    <row r="129" spans="1:17">
      <c r="A129" s="70" t="s">
        <v>1323</v>
      </c>
      <c r="B129" s="157" t="s">
        <v>505</v>
      </c>
      <c r="C129" s="157" t="s">
        <v>497</v>
      </c>
      <c r="D129" s="157" t="s">
        <v>502</v>
      </c>
      <c r="E129" s="157" t="s">
        <v>492</v>
      </c>
      <c r="F129" s="157" t="s">
        <v>503</v>
      </c>
      <c r="G129" s="157" t="s">
        <v>504</v>
      </c>
      <c r="H129" s="157" t="s">
        <v>77</v>
      </c>
      <c r="I129" s="157" t="s">
        <v>80</v>
      </c>
      <c r="J129" s="162">
        <v>44773</v>
      </c>
      <c r="K129" s="161" t="s">
        <v>1278</v>
      </c>
      <c r="L129" s="159">
        <v>44287</v>
      </c>
      <c r="M129" s="159">
        <v>44287</v>
      </c>
      <c r="N129" s="161"/>
      <c r="O129" s="162">
        <v>44773</v>
      </c>
      <c r="P129" s="161"/>
      <c r="Q129" s="161">
        <v>25</v>
      </c>
    </row>
    <row r="130" spans="1:17">
      <c r="B130" s="157" t="s">
        <v>1345</v>
      </c>
      <c r="C130" s="157" t="s">
        <v>497</v>
      </c>
      <c r="D130" s="157" t="s">
        <v>1342</v>
      </c>
      <c r="E130" s="157" t="s">
        <v>492</v>
      </c>
      <c r="F130" s="157" t="s">
        <v>1343</v>
      </c>
      <c r="G130" s="157" t="s">
        <v>1344</v>
      </c>
      <c r="H130" s="157" t="s">
        <v>77</v>
      </c>
      <c r="I130" s="157" t="s">
        <v>80</v>
      </c>
      <c r="J130" s="162">
        <v>44773</v>
      </c>
      <c r="K130" s="161" t="s">
        <v>1278</v>
      </c>
      <c r="L130" s="159">
        <v>44531</v>
      </c>
      <c r="M130" s="159">
        <v>44531</v>
      </c>
      <c r="N130" s="161"/>
      <c r="O130" s="162">
        <v>44773</v>
      </c>
      <c r="P130" s="161"/>
      <c r="Q130" s="161">
        <v>25</v>
      </c>
    </row>
    <row r="131" spans="1:17">
      <c r="B131" s="157" t="s">
        <v>1665</v>
      </c>
      <c r="C131" s="157" t="s">
        <v>335</v>
      </c>
      <c r="D131" s="157" t="s">
        <v>1790</v>
      </c>
      <c r="E131" s="157" t="s">
        <v>506</v>
      </c>
      <c r="F131" s="157" t="s">
        <v>507</v>
      </c>
      <c r="G131" s="157" t="s">
        <v>507</v>
      </c>
      <c r="H131" s="157" t="s">
        <v>77</v>
      </c>
      <c r="I131" s="157" t="s">
        <v>80</v>
      </c>
      <c r="J131" s="162">
        <v>42855</v>
      </c>
      <c r="K131" s="161" t="s">
        <v>1278</v>
      </c>
      <c r="L131" s="159">
        <v>38991</v>
      </c>
      <c r="M131" s="159">
        <v>38991</v>
      </c>
      <c r="N131" s="161"/>
      <c r="O131" s="162">
        <v>42855</v>
      </c>
      <c r="P131" s="161"/>
      <c r="Q131" s="161">
        <v>20</v>
      </c>
    </row>
    <row r="132" spans="1:17">
      <c r="B132" s="157" t="s">
        <v>513</v>
      </c>
      <c r="C132" s="157" t="s">
        <v>509</v>
      </c>
      <c r="D132" s="157" t="s">
        <v>512</v>
      </c>
      <c r="E132" s="157" t="s">
        <v>508</v>
      </c>
      <c r="F132" s="157" t="s">
        <v>510</v>
      </c>
      <c r="G132" s="157" t="s">
        <v>511</v>
      </c>
      <c r="H132" s="157" t="s">
        <v>77</v>
      </c>
      <c r="I132" s="157" t="s">
        <v>75</v>
      </c>
      <c r="J132" s="162">
        <v>44835</v>
      </c>
      <c r="K132" s="161" t="s">
        <v>1276</v>
      </c>
      <c r="L132" s="159">
        <v>39539</v>
      </c>
      <c r="M132" s="159">
        <v>39539</v>
      </c>
      <c r="N132" s="161"/>
      <c r="O132" s="161"/>
      <c r="P132" s="161"/>
      <c r="Q132" s="161">
        <v>10</v>
      </c>
    </row>
    <row r="133" spans="1:17">
      <c r="B133" s="157" t="s">
        <v>519</v>
      </c>
      <c r="C133" s="157" t="s">
        <v>335</v>
      </c>
      <c r="D133" s="157" t="s">
        <v>516</v>
      </c>
      <c r="E133" s="157" t="s">
        <v>506</v>
      </c>
      <c r="F133" s="157" t="s">
        <v>517</v>
      </c>
      <c r="G133" s="157" t="s">
        <v>518</v>
      </c>
      <c r="H133" s="157" t="s">
        <v>77</v>
      </c>
      <c r="I133" s="157" t="s">
        <v>75</v>
      </c>
      <c r="J133" s="162">
        <v>45017</v>
      </c>
      <c r="K133" s="161" t="s">
        <v>1276</v>
      </c>
      <c r="L133" s="159">
        <v>40269</v>
      </c>
      <c r="M133" s="159">
        <v>40269</v>
      </c>
      <c r="N133" s="161"/>
      <c r="O133" s="161"/>
      <c r="P133" s="161"/>
      <c r="Q133" s="161">
        <v>40</v>
      </c>
    </row>
    <row r="134" spans="1:17">
      <c r="B134" s="157" t="s">
        <v>523</v>
      </c>
      <c r="C134" s="157" t="s">
        <v>335</v>
      </c>
      <c r="D134" s="157" t="s">
        <v>520</v>
      </c>
      <c r="E134" s="157" t="s">
        <v>508</v>
      </c>
      <c r="F134" s="157" t="s">
        <v>521</v>
      </c>
      <c r="G134" s="157" t="s">
        <v>522</v>
      </c>
      <c r="H134" s="157" t="s">
        <v>77</v>
      </c>
      <c r="I134" s="157" t="s">
        <v>75</v>
      </c>
      <c r="J134" s="162">
        <v>44287</v>
      </c>
      <c r="K134" s="161" t="s">
        <v>1276</v>
      </c>
      <c r="L134" s="159">
        <v>40269</v>
      </c>
      <c r="M134" s="159">
        <v>40269</v>
      </c>
      <c r="N134" s="161"/>
      <c r="O134" s="161"/>
      <c r="P134" s="161"/>
      <c r="Q134" s="161">
        <v>40</v>
      </c>
    </row>
    <row r="135" spans="1:17">
      <c r="B135" s="157" t="s">
        <v>527</v>
      </c>
      <c r="C135" s="157" t="s">
        <v>259</v>
      </c>
      <c r="D135" s="157" t="s">
        <v>524</v>
      </c>
      <c r="E135" s="157" t="s">
        <v>515</v>
      </c>
      <c r="F135" s="157" t="s">
        <v>525</v>
      </c>
      <c r="G135" s="157" t="s">
        <v>526</v>
      </c>
      <c r="H135" s="157" t="s">
        <v>77</v>
      </c>
      <c r="I135" s="157" t="s">
        <v>75</v>
      </c>
      <c r="J135" s="162">
        <v>45017</v>
      </c>
      <c r="K135" s="161" t="s">
        <v>1276</v>
      </c>
      <c r="L135" s="159">
        <v>40118</v>
      </c>
      <c r="M135" s="159">
        <v>40118</v>
      </c>
      <c r="N135" s="161"/>
      <c r="O135" s="161"/>
      <c r="P135" s="161"/>
      <c r="Q135" s="161">
        <v>20</v>
      </c>
    </row>
    <row r="136" spans="1:17">
      <c r="B136" s="157" t="s">
        <v>530</v>
      </c>
      <c r="C136" s="157" t="s">
        <v>529</v>
      </c>
      <c r="D136" s="157" t="s">
        <v>1349</v>
      </c>
      <c r="E136" s="157" t="s">
        <v>514</v>
      </c>
      <c r="F136" s="157" t="s">
        <v>531</v>
      </c>
      <c r="G136" s="157"/>
      <c r="H136" s="157" t="s">
        <v>77</v>
      </c>
      <c r="I136" s="157" t="s">
        <v>75</v>
      </c>
      <c r="J136" s="162">
        <v>45017</v>
      </c>
      <c r="K136" s="161" t="s">
        <v>1276</v>
      </c>
      <c r="L136" s="159">
        <v>44562</v>
      </c>
      <c r="M136" s="159">
        <v>44562</v>
      </c>
      <c r="N136" s="161"/>
      <c r="O136" s="161"/>
      <c r="P136" s="161"/>
      <c r="Q136" s="161">
        <v>14</v>
      </c>
    </row>
    <row r="137" spans="1:17">
      <c r="B137" s="157" t="s">
        <v>534</v>
      </c>
      <c r="C137" s="157" t="s">
        <v>528</v>
      </c>
      <c r="D137" s="157" t="s">
        <v>535</v>
      </c>
      <c r="E137" s="157" t="s">
        <v>514</v>
      </c>
      <c r="F137" s="157" t="s">
        <v>532</v>
      </c>
      <c r="G137" s="157" t="s">
        <v>533</v>
      </c>
      <c r="H137" s="157" t="s">
        <v>77</v>
      </c>
      <c r="I137" s="157" t="s">
        <v>75</v>
      </c>
      <c r="J137" s="162">
        <v>44835</v>
      </c>
      <c r="K137" s="161" t="s">
        <v>1276</v>
      </c>
      <c r="L137" s="159">
        <v>43009</v>
      </c>
      <c r="M137" s="159">
        <v>43009</v>
      </c>
      <c r="N137" s="161"/>
      <c r="O137" s="161"/>
      <c r="P137" s="161"/>
      <c r="Q137" s="161">
        <v>20</v>
      </c>
    </row>
    <row r="138" spans="1:17">
      <c r="A138" s="70" t="s">
        <v>1323</v>
      </c>
      <c r="B138" s="157" t="s">
        <v>538</v>
      </c>
      <c r="C138" s="157" t="s">
        <v>536</v>
      </c>
      <c r="D138" s="157" t="s">
        <v>1559</v>
      </c>
      <c r="E138" s="157" t="s">
        <v>506</v>
      </c>
      <c r="F138" s="157" t="s">
        <v>507</v>
      </c>
      <c r="G138" s="157" t="s">
        <v>537</v>
      </c>
      <c r="H138" s="157" t="s">
        <v>77</v>
      </c>
      <c r="I138" s="157" t="s">
        <v>75</v>
      </c>
      <c r="J138" s="162">
        <v>45108</v>
      </c>
      <c r="K138" s="161" t="s">
        <v>1276</v>
      </c>
      <c r="L138" s="159">
        <v>42856</v>
      </c>
      <c r="M138" s="159">
        <v>42856</v>
      </c>
      <c r="N138" s="161"/>
      <c r="O138" s="161"/>
      <c r="P138" s="161"/>
      <c r="Q138" s="161">
        <v>30</v>
      </c>
    </row>
    <row r="139" spans="1:17">
      <c r="B139" s="157" t="s">
        <v>545</v>
      </c>
      <c r="C139" s="157" t="s">
        <v>541</v>
      </c>
      <c r="D139" s="157" t="s">
        <v>544</v>
      </c>
      <c r="E139" s="157" t="s">
        <v>508</v>
      </c>
      <c r="F139" s="157" t="s">
        <v>542</v>
      </c>
      <c r="G139" s="157" t="s">
        <v>543</v>
      </c>
      <c r="H139" s="157" t="s">
        <v>77</v>
      </c>
      <c r="I139" s="157" t="s">
        <v>80</v>
      </c>
      <c r="J139" s="162">
        <v>44926</v>
      </c>
      <c r="K139" s="161" t="s">
        <v>1278</v>
      </c>
      <c r="L139" s="159">
        <v>43466</v>
      </c>
      <c r="M139" s="159">
        <v>43466</v>
      </c>
      <c r="N139" s="161"/>
      <c r="O139" s="162">
        <v>44926</v>
      </c>
      <c r="P139" s="161"/>
      <c r="Q139" s="161">
        <v>20</v>
      </c>
    </row>
    <row r="140" spans="1:17">
      <c r="B140" s="157" t="s">
        <v>548</v>
      </c>
      <c r="C140" s="157" t="s">
        <v>539</v>
      </c>
      <c r="D140" s="157" t="s">
        <v>1791</v>
      </c>
      <c r="E140" s="157" t="s">
        <v>508</v>
      </c>
      <c r="F140" s="157" t="s">
        <v>547</v>
      </c>
      <c r="G140" s="157"/>
      <c r="H140" s="157" t="s">
        <v>77</v>
      </c>
      <c r="I140" s="157" t="s">
        <v>75</v>
      </c>
      <c r="J140" s="162">
        <v>45108</v>
      </c>
      <c r="K140" s="161" t="s">
        <v>1276</v>
      </c>
      <c r="L140" s="159">
        <v>43800</v>
      </c>
      <c r="M140" s="159">
        <v>43800</v>
      </c>
      <c r="N140" s="161"/>
      <c r="O140" s="161"/>
      <c r="P140" s="161"/>
      <c r="Q140" s="161">
        <v>20</v>
      </c>
    </row>
    <row r="141" spans="1:17">
      <c r="B141" s="157" t="s">
        <v>552</v>
      </c>
      <c r="C141" s="157" t="s">
        <v>549</v>
      </c>
      <c r="D141" s="157" t="s">
        <v>550</v>
      </c>
      <c r="E141" s="157" t="s">
        <v>515</v>
      </c>
      <c r="F141" s="157" t="s">
        <v>551</v>
      </c>
      <c r="G141" s="157"/>
      <c r="H141" s="157" t="s">
        <v>77</v>
      </c>
      <c r="I141" s="157" t="s">
        <v>75</v>
      </c>
      <c r="J141" s="162">
        <v>44866</v>
      </c>
      <c r="K141" s="161" t="s">
        <v>1276</v>
      </c>
      <c r="L141" s="159">
        <v>43983</v>
      </c>
      <c r="M141" s="159">
        <v>43983</v>
      </c>
      <c r="N141" s="161"/>
      <c r="O141" s="161"/>
      <c r="P141" s="161"/>
      <c r="Q141" s="161">
        <v>20</v>
      </c>
    </row>
    <row r="142" spans="1:17">
      <c r="A142" s="70" t="s">
        <v>1312</v>
      </c>
      <c r="B142" s="157" t="s">
        <v>1511</v>
      </c>
      <c r="C142" s="157" t="s">
        <v>1534</v>
      </c>
      <c r="D142" s="157" t="s">
        <v>544</v>
      </c>
      <c r="E142" s="157" t="s">
        <v>508</v>
      </c>
      <c r="F142" s="157" t="s">
        <v>1593</v>
      </c>
      <c r="G142" s="157" t="s">
        <v>1594</v>
      </c>
      <c r="H142" s="157" t="s">
        <v>77</v>
      </c>
      <c r="I142" s="157" t="s">
        <v>75</v>
      </c>
      <c r="J142" s="162">
        <v>45108</v>
      </c>
      <c r="K142" s="161" t="s">
        <v>1276</v>
      </c>
      <c r="L142" s="159">
        <v>44927</v>
      </c>
      <c r="M142" s="159">
        <v>44927</v>
      </c>
      <c r="N142" s="161"/>
      <c r="O142" s="161"/>
      <c r="P142" s="161"/>
      <c r="Q142" s="161">
        <v>20</v>
      </c>
    </row>
    <row r="143" spans="1:17">
      <c r="A143" s="70" t="s">
        <v>1351</v>
      </c>
      <c r="B143" s="157" t="s">
        <v>1512</v>
      </c>
      <c r="C143" s="157" t="s">
        <v>1535</v>
      </c>
      <c r="D143" s="157" t="s">
        <v>1560</v>
      </c>
      <c r="E143" s="157" t="s">
        <v>515</v>
      </c>
      <c r="F143" s="157" t="s">
        <v>1595</v>
      </c>
      <c r="G143" s="157"/>
      <c r="H143" s="157" t="s">
        <v>77</v>
      </c>
      <c r="I143" s="157" t="s">
        <v>75</v>
      </c>
      <c r="J143" s="162">
        <v>45323</v>
      </c>
      <c r="K143" s="161" t="s">
        <v>1276</v>
      </c>
      <c r="L143" s="159">
        <v>44958</v>
      </c>
      <c r="M143" s="159">
        <v>44958</v>
      </c>
      <c r="N143" s="161"/>
      <c r="O143" s="161"/>
      <c r="P143" s="161"/>
      <c r="Q143" s="161">
        <v>20</v>
      </c>
    </row>
    <row r="144" spans="1:17">
      <c r="A144" s="70" t="s">
        <v>1352</v>
      </c>
      <c r="B144" s="157" t="s">
        <v>1666</v>
      </c>
      <c r="C144" s="157" t="s">
        <v>539</v>
      </c>
      <c r="D144" s="157" t="s">
        <v>546</v>
      </c>
      <c r="E144" s="157" t="s">
        <v>508</v>
      </c>
      <c r="F144" s="157" t="s">
        <v>1859</v>
      </c>
      <c r="G144" s="157"/>
      <c r="H144" s="157" t="s">
        <v>77</v>
      </c>
      <c r="I144" s="157" t="s">
        <v>75</v>
      </c>
      <c r="J144" s="162">
        <v>45078</v>
      </c>
      <c r="K144" s="161" t="s">
        <v>1283</v>
      </c>
      <c r="L144" s="159">
        <v>45078</v>
      </c>
      <c r="M144" s="159">
        <v>45078</v>
      </c>
      <c r="N144" s="161"/>
      <c r="O144" s="161"/>
      <c r="P144" s="161"/>
      <c r="Q144" s="161">
        <v>20</v>
      </c>
    </row>
    <row r="145" spans="1:17">
      <c r="A145" s="70" t="s">
        <v>1337</v>
      </c>
      <c r="B145" s="157" t="s">
        <v>1667</v>
      </c>
      <c r="C145" s="157" t="s">
        <v>156</v>
      </c>
      <c r="D145" s="157" t="s">
        <v>1792</v>
      </c>
      <c r="E145" s="157" t="s">
        <v>514</v>
      </c>
      <c r="F145" s="157" t="s">
        <v>1860</v>
      </c>
      <c r="G145" s="157"/>
      <c r="H145" s="157" t="s">
        <v>77</v>
      </c>
      <c r="I145" s="157" t="s">
        <v>75</v>
      </c>
      <c r="J145" s="162">
        <v>45352</v>
      </c>
      <c r="K145" s="161" t="s">
        <v>1283</v>
      </c>
      <c r="L145" s="159">
        <v>45352</v>
      </c>
      <c r="M145" s="159">
        <v>45352</v>
      </c>
      <c r="N145" s="161"/>
      <c r="O145" s="161"/>
      <c r="P145" s="161"/>
      <c r="Q145" s="161">
        <v>14</v>
      </c>
    </row>
    <row r="146" spans="1:17">
      <c r="A146" s="70" t="s">
        <v>1336</v>
      </c>
      <c r="B146" s="157" t="s">
        <v>1668</v>
      </c>
      <c r="C146" s="157" t="s">
        <v>219</v>
      </c>
      <c r="D146" s="157" t="s">
        <v>1793</v>
      </c>
      <c r="E146" s="157" t="s">
        <v>514</v>
      </c>
      <c r="F146" s="157" t="s">
        <v>1861</v>
      </c>
      <c r="G146" s="157"/>
      <c r="H146" s="157" t="s">
        <v>77</v>
      </c>
      <c r="I146" s="157" t="s">
        <v>75</v>
      </c>
      <c r="J146" s="162">
        <v>45383</v>
      </c>
      <c r="K146" s="161" t="s">
        <v>1283</v>
      </c>
      <c r="L146" s="159">
        <v>45383</v>
      </c>
      <c r="M146" s="159">
        <v>45383</v>
      </c>
      <c r="N146" s="161"/>
      <c r="O146" s="161"/>
      <c r="P146" s="161"/>
      <c r="Q146" s="161">
        <v>20</v>
      </c>
    </row>
    <row r="147" spans="1:17">
      <c r="A147" s="70" t="s">
        <v>1337</v>
      </c>
      <c r="B147" s="157" t="s">
        <v>1669</v>
      </c>
      <c r="C147" s="157" t="s">
        <v>539</v>
      </c>
      <c r="D147" s="157" t="s">
        <v>1794</v>
      </c>
      <c r="E147" s="157" t="s">
        <v>508</v>
      </c>
      <c r="F147" s="157" t="s">
        <v>1862</v>
      </c>
      <c r="G147" s="157"/>
      <c r="H147" s="157" t="s">
        <v>77</v>
      </c>
      <c r="I147" s="157" t="s">
        <v>75</v>
      </c>
      <c r="J147" s="162">
        <v>45383</v>
      </c>
      <c r="K147" s="161" t="s">
        <v>1283</v>
      </c>
      <c r="L147" s="159">
        <v>45383</v>
      </c>
      <c r="M147" s="159">
        <v>45383</v>
      </c>
      <c r="N147" s="161"/>
      <c r="O147" s="161"/>
      <c r="P147" s="161"/>
      <c r="Q147" s="161">
        <v>20</v>
      </c>
    </row>
    <row r="148" spans="1:17">
      <c r="A148" s="70" t="s">
        <v>1299</v>
      </c>
      <c r="B148" s="157" t="s">
        <v>557</v>
      </c>
      <c r="C148" s="157" t="s">
        <v>335</v>
      </c>
      <c r="D148" s="157" t="s">
        <v>554</v>
      </c>
      <c r="E148" s="157" t="s">
        <v>553</v>
      </c>
      <c r="F148" s="157" t="s">
        <v>555</v>
      </c>
      <c r="G148" s="157" t="s">
        <v>556</v>
      </c>
      <c r="H148" s="157" t="s">
        <v>77</v>
      </c>
      <c r="I148" s="157" t="s">
        <v>75</v>
      </c>
      <c r="J148" s="162">
        <v>45017</v>
      </c>
      <c r="K148" s="161" t="s">
        <v>1276</v>
      </c>
      <c r="L148" s="159">
        <v>41000</v>
      </c>
      <c r="M148" s="159">
        <v>41000</v>
      </c>
      <c r="N148" s="161"/>
      <c r="O148" s="161"/>
      <c r="P148" s="161"/>
      <c r="Q148" s="161">
        <v>40</v>
      </c>
    </row>
    <row r="149" spans="1:17">
      <c r="A149" s="70" t="s">
        <v>1353</v>
      </c>
      <c r="B149" s="157" t="s">
        <v>1513</v>
      </c>
      <c r="C149" s="157" t="s">
        <v>558</v>
      </c>
      <c r="D149" s="157" t="s">
        <v>559</v>
      </c>
      <c r="E149" s="157" t="s">
        <v>560</v>
      </c>
      <c r="F149" s="157" t="s">
        <v>561</v>
      </c>
      <c r="G149" s="157" t="s">
        <v>561</v>
      </c>
      <c r="H149" s="157" t="s">
        <v>77</v>
      </c>
      <c r="I149" s="157" t="s">
        <v>75</v>
      </c>
      <c r="J149" s="162">
        <v>45108</v>
      </c>
      <c r="K149" s="161" t="s">
        <v>1276</v>
      </c>
      <c r="L149" s="159">
        <v>38991</v>
      </c>
      <c r="M149" s="159">
        <v>38991</v>
      </c>
      <c r="N149" s="161"/>
      <c r="O149" s="161"/>
      <c r="P149" s="161"/>
      <c r="Q149" s="161">
        <v>20</v>
      </c>
    </row>
    <row r="150" spans="1:17">
      <c r="A150" s="70" t="s">
        <v>1354</v>
      </c>
      <c r="B150" s="157" t="s">
        <v>566</v>
      </c>
      <c r="C150" s="157" t="s">
        <v>335</v>
      </c>
      <c r="D150" s="157" t="s">
        <v>563</v>
      </c>
      <c r="E150" s="157" t="s">
        <v>560</v>
      </c>
      <c r="F150" s="157" t="s">
        <v>564</v>
      </c>
      <c r="G150" s="157" t="s">
        <v>565</v>
      </c>
      <c r="H150" s="157" t="s">
        <v>77</v>
      </c>
      <c r="I150" s="157" t="s">
        <v>75</v>
      </c>
      <c r="J150" s="162">
        <v>44652</v>
      </c>
      <c r="K150" s="161" t="s">
        <v>1276</v>
      </c>
      <c r="L150" s="159">
        <v>41000</v>
      </c>
      <c r="M150" s="159">
        <v>41000</v>
      </c>
      <c r="N150" s="161"/>
      <c r="O150" s="161"/>
      <c r="P150" s="161"/>
      <c r="Q150" s="161">
        <v>40</v>
      </c>
    </row>
    <row r="151" spans="1:17">
      <c r="A151" s="70" t="s">
        <v>1337</v>
      </c>
      <c r="B151" s="157" t="s">
        <v>569</v>
      </c>
      <c r="C151" s="157" t="s">
        <v>290</v>
      </c>
      <c r="D151" s="157" t="s">
        <v>567</v>
      </c>
      <c r="E151" s="157" t="s">
        <v>560</v>
      </c>
      <c r="F151" s="157" t="s">
        <v>568</v>
      </c>
      <c r="G151" s="157" t="s">
        <v>568</v>
      </c>
      <c r="H151" s="157" t="s">
        <v>77</v>
      </c>
      <c r="I151" s="157" t="s">
        <v>75</v>
      </c>
      <c r="J151" s="162">
        <v>44652</v>
      </c>
      <c r="K151" s="161" t="s">
        <v>1276</v>
      </c>
      <c r="L151" s="159">
        <v>41000</v>
      </c>
      <c r="M151" s="159">
        <v>41000</v>
      </c>
      <c r="N151" s="161"/>
      <c r="O151" s="161"/>
      <c r="P151" s="161"/>
      <c r="Q151" s="161">
        <v>20</v>
      </c>
    </row>
    <row r="152" spans="1:17">
      <c r="B152" s="157" t="s">
        <v>573</v>
      </c>
      <c r="C152" s="157" t="s">
        <v>1734</v>
      </c>
      <c r="D152" s="157" t="s">
        <v>570</v>
      </c>
      <c r="E152" s="157" t="s">
        <v>562</v>
      </c>
      <c r="F152" s="157" t="s">
        <v>571</v>
      </c>
      <c r="G152" s="157" t="s">
        <v>572</v>
      </c>
      <c r="H152" s="157" t="s">
        <v>77</v>
      </c>
      <c r="I152" s="157" t="s">
        <v>75</v>
      </c>
      <c r="J152" s="162">
        <v>45139</v>
      </c>
      <c r="K152" s="161" t="s">
        <v>1276</v>
      </c>
      <c r="L152" s="159">
        <v>41000</v>
      </c>
      <c r="M152" s="159">
        <v>41000</v>
      </c>
      <c r="N152" s="161"/>
      <c r="O152" s="161"/>
      <c r="P152" s="161"/>
      <c r="Q152" s="161">
        <v>30</v>
      </c>
    </row>
    <row r="153" spans="1:17">
      <c r="B153" s="157" t="s">
        <v>577</v>
      </c>
      <c r="C153" s="157" t="s">
        <v>459</v>
      </c>
      <c r="D153" s="157" t="s">
        <v>575</v>
      </c>
      <c r="E153" s="157" t="s">
        <v>560</v>
      </c>
      <c r="F153" s="157" t="s">
        <v>576</v>
      </c>
      <c r="G153" s="157" t="s">
        <v>576</v>
      </c>
      <c r="H153" s="157" t="s">
        <v>77</v>
      </c>
      <c r="I153" s="157" t="s">
        <v>75</v>
      </c>
      <c r="J153" s="162">
        <v>44835</v>
      </c>
      <c r="K153" s="161" t="s">
        <v>1276</v>
      </c>
      <c r="L153" s="159">
        <v>42125</v>
      </c>
      <c r="M153" s="159">
        <v>42125</v>
      </c>
      <c r="N153" s="161"/>
      <c r="O153" s="161"/>
      <c r="P153" s="161"/>
      <c r="Q153" s="161">
        <v>20</v>
      </c>
    </row>
    <row r="154" spans="1:17">
      <c r="A154" s="70" t="s">
        <v>1355</v>
      </c>
      <c r="B154" s="157" t="s">
        <v>583</v>
      </c>
      <c r="C154" s="157" t="s">
        <v>580</v>
      </c>
      <c r="D154" s="157" t="s">
        <v>582</v>
      </c>
      <c r="E154" s="157" t="s">
        <v>562</v>
      </c>
      <c r="F154" s="157" t="s">
        <v>581</v>
      </c>
      <c r="G154" s="157" t="s">
        <v>581</v>
      </c>
      <c r="H154" s="157" t="s">
        <v>77</v>
      </c>
      <c r="I154" s="157" t="s">
        <v>75</v>
      </c>
      <c r="J154" s="162">
        <v>45017</v>
      </c>
      <c r="K154" s="161" t="s">
        <v>1276</v>
      </c>
      <c r="L154" s="159">
        <v>42217</v>
      </c>
      <c r="M154" s="159">
        <v>42217</v>
      </c>
      <c r="N154" s="161"/>
      <c r="O154" s="161"/>
      <c r="P154" s="161"/>
      <c r="Q154" s="161">
        <v>20</v>
      </c>
    </row>
    <row r="155" spans="1:17">
      <c r="A155" s="70" t="s">
        <v>1355</v>
      </c>
      <c r="B155" s="157" t="s">
        <v>584</v>
      </c>
      <c r="C155" s="157" t="s">
        <v>578</v>
      </c>
      <c r="D155" s="157" t="s">
        <v>579</v>
      </c>
      <c r="E155" s="157" t="s">
        <v>560</v>
      </c>
      <c r="F155" s="157" t="s">
        <v>574</v>
      </c>
      <c r="G155" s="157" t="s">
        <v>574</v>
      </c>
      <c r="H155" s="157" t="s">
        <v>77</v>
      </c>
      <c r="I155" s="157" t="s">
        <v>75</v>
      </c>
      <c r="J155" s="162">
        <v>45017</v>
      </c>
      <c r="K155" s="161" t="s">
        <v>1276</v>
      </c>
      <c r="L155" s="159">
        <v>42705</v>
      </c>
      <c r="M155" s="159">
        <v>42705</v>
      </c>
      <c r="N155" s="161"/>
      <c r="O155" s="161"/>
      <c r="P155" s="161"/>
      <c r="Q155" s="161">
        <v>20</v>
      </c>
    </row>
    <row r="156" spans="1:17">
      <c r="A156" s="70" t="s">
        <v>1355</v>
      </c>
      <c r="B156" s="157" t="s">
        <v>589</v>
      </c>
      <c r="C156" s="157" t="s">
        <v>585</v>
      </c>
      <c r="D156" s="157" t="s">
        <v>588</v>
      </c>
      <c r="E156" s="157" t="s">
        <v>562</v>
      </c>
      <c r="F156" s="157" t="s">
        <v>586</v>
      </c>
      <c r="G156" s="157" t="s">
        <v>587</v>
      </c>
      <c r="H156" s="157" t="s">
        <v>77</v>
      </c>
      <c r="I156" s="157" t="s">
        <v>80</v>
      </c>
      <c r="J156" s="162">
        <v>45260</v>
      </c>
      <c r="K156" s="161" t="s">
        <v>1278</v>
      </c>
      <c r="L156" s="159">
        <v>44136</v>
      </c>
      <c r="M156" s="159">
        <v>44136</v>
      </c>
      <c r="N156" s="161"/>
      <c r="O156" s="162">
        <v>45260</v>
      </c>
      <c r="P156" s="161"/>
      <c r="Q156" s="161">
        <v>20</v>
      </c>
    </row>
    <row r="157" spans="1:17">
      <c r="A157" s="70" t="s">
        <v>1356</v>
      </c>
      <c r="B157" s="157" t="s">
        <v>1514</v>
      </c>
      <c r="C157" s="157" t="s">
        <v>159</v>
      </c>
      <c r="D157" s="157" t="s">
        <v>1561</v>
      </c>
      <c r="E157" s="157" t="s">
        <v>560</v>
      </c>
      <c r="F157" s="157" t="s">
        <v>1596</v>
      </c>
      <c r="G157" s="157"/>
      <c r="H157" s="157" t="s">
        <v>77</v>
      </c>
      <c r="I157" s="157" t="s">
        <v>75</v>
      </c>
      <c r="J157" s="162">
        <v>45017</v>
      </c>
      <c r="K157" s="161" t="s">
        <v>1276</v>
      </c>
      <c r="L157" s="159">
        <v>44805</v>
      </c>
      <c r="M157" s="159">
        <v>44805</v>
      </c>
      <c r="N157" s="161"/>
      <c r="O157" s="161"/>
      <c r="P157" s="161"/>
      <c r="Q157" s="161">
        <v>20</v>
      </c>
    </row>
    <row r="158" spans="1:17">
      <c r="A158" s="70" t="s">
        <v>1334</v>
      </c>
      <c r="B158" s="157" t="s">
        <v>1670</v>
      </c>
      <c r="C158" s="157" t="s">
        <v>1418</v>
      </c>
      <c r="D158" s="157" t="s">
        <v>588</v>
      </c>
      <c r="E158" s="157" t="s">
        <v>562</v>
      </c>
      <c r="F158" s="157" t="s">
        <v>1419</v>
      </c>
      <c r="G158" s="157"/>
      <c r="H158" s="157" t="s">
        <v>77</v>
      </c>
      <c r="I158" s="157" t="s">
        <v>75</v>
      </c>
      <c r="J158" s="162">
        <v>45383</v>
      </c>
      <c r="K158" s="161" t="s">
        <v>1276</v>
      </c>
      <c r="L158" s="159">
        <v>45261</v>
      </c>
      <c r="M158" s="159">
        <v>45261</v>
      </c>
      <c r="N158" s="161"/>
      <c r="O158" s="161"/>
      <c r="P158" s="161"/>
      <c r="Q158" s="161">
        <v>20</v>
      </c>
    </row>
    <row r="159" spans="1:17">
      <c r="B159" s="157" t="s">
        <v>596</v>
      </c>
      <c r="C159" s="157" t="s">
        <v>592</v>
      </c>
      <c r="D159" s="157" t="s">
        <v>595</v>
      </c>
      <c r="E159" s="157" t="s">
        <v>591</v>
      </c>
      <c r="F159" s="157" t="s">
        <v>593</v>
      </c>
      <c r="G159" s="157" t="s">
        <v>594</v>
      </c>
      <c r="H159" s="157" t="s">
        <v>77</v>
      </c>
      <c r="I159" s="157" t="s">
        <v>75</v>
      </c>
      <c r="J159" s="162">
        <v>45292</v>
      </c>
      <c r="K159" s="161" t="s">
        <v>1276</v>
      </c>
      <c r="L159" s="159">
        <v>40634</v>
      </c>
      <c r="M159" s="159">
        <v>40634</v>
      </c>
      <c r="N159" s="161"/>
      <c r="O159" s="161"/>
      <c r="P159" s="161"/>
      <c r="Q159" s="161">
        <v>38</v>
      </c>
    </row>
    <row r="160" spans="1:17">
      <c r="A160" s="70" t="s">
        <v>1337</v>
      </c>
      <c r="B160" s="157" t="s">
        <v>600</v>
      </c>
      <c r="C160" s="157" t="s">
        <v>335</v>
      </c>
      <c r="D160" s="157" t="s">
        <v>597</v>
      </c>
      <c r="E160" s="157" t="s">
        <v>590</v>
      </c>
      <c r="F160" s="157" t="s">
        <v>598</v>
      </c>
      <c r="G160" s="157" t="s">
        <v>599</v>
      </c>
      <c r="H160" s="157" t="s">
        <v>77</v>
      </c>
      <c r="I160" s="157" t="s">
        <v>75</v>
      </c>
      <c r="J160" s="162">
        <v>44287</v>
      </c>
      <c r="K160" s="161" t="s">
        <v>1276</v>
      </c>
      <c r="L160" s="159">
        <v>39173</v>
      </c>
      <c r="M160" s="159">
        <v>39173</v>
      </c>
      <c r="N160" s="161"/>
      <c r="O160" s="161"/>
      <c r="P160" s="161"/>
      <c r="Q160" s="161">
        <v>20</v>
      </c>
    </row>
    <row r="161" spans="1:17">
      <c r="A161" s="70" t="s">
        <v>1357</v>
      </c>
      <c r="B161" s="157" t="s">
        <v>603</v>
      </c>
      <c r="C161" s="157" t="s">
        <v>290</v>
      </c>
      <c r="D161" s="157" t="s">
        <v>601</v>
      </c>
      <c r="E161" s="157" t="s">
        <v>173</v>
      </c>
      <c r="F161" s="157" t="s">
        <v>291</v>
      </c>
      <c r="G161" s="157" t="s">
        <v>602</v>
      </c>
      <c r="H161" s="157" t="s">
        <v>77</v>
      </c>
      <c r="I161" s="157" t="s">
        <v>75</v>
      </c>
      <c r="J161" s="162">
        <v>44713</v>
      </c>
      <c r="K161" s="161" t="s">
        <v>1276</v>
      </c>
      <c r="L161" s="159">
        <v>39539</v>
      </c>
      <c r="M161" s="159">
        <v>39539</v>
      </c>
      <c r="N161" s="161"/>
      <c r="O161" s="161"/>
      <c r="P161" s="161"/>
      <c r="Q161" s="161">
        <v>30</v>
      </c>
    </row>
    <row r="162" spans="1:17">
      <c r="B162" s="157" t="s">
        <v>607</v>
      </c>
      <c r="C162" s="157" t="s">
        <v>168</v>
      </c>
      <c r="D162" s="157" t="s">
        <v>604</v>
      </c>
      <c r="E162" s="157" t="s">
        <v>173</v>
      </c>
      <c r="F162" s="157" t="s">
        <v>605</v>
      </c>
      <c r="G162" s="157" t="s">
        <v>606</v>
      </c>
      <c r="H162" s="157" t="s">
        <v>77</v>
      </c>
      <c r="I162" s="157" t="s">
        <v>75</v>
      </c>
      <c r="J162" s="162">
        <v>44835</v>
      </c>
      <c r="K162" s="161" t="s">
        <v>1276</v>
      </c>
      <c r="L162" s="159">
        <v>39539</v>
      </c>
      <c r="M162" s="159">
        <v>39539</v>
      </c>
      <c r="N162" s="161"/>
      <c r="O162" s="161"/>
      <c r="P162" s="161"/>
      <c r="Q162" s="161">
        <v>30</v>
      </c>
    </row>
    <row r="163" spans="1:17">
      <c r="B163" s="157" t="s">
        <v>611</v>
      </c>
      <c r="C163" s="157" t="s">
        <v>441</v>
      </c>
      <c r="D163" s="157" t="s">
        <v>608</v>
      </c>
      <c r="E163" s="157" t="s">
        <v>173</v>
      </c>
      <c r="F163" s="157" t="s">
        <v>609</v>
      </c>
      <c r="G163" s="157" t="s">
        <v>610</v>
      </c>
      <c r="H163" s="157" t="s">
        <v>77</v>
      </c>
      <c r="I163" s="157" t="s">
        <v>75</v>
      </c>
      <c r="J163" s="162">
        <v>44835</v>
      </c>
      <c r="K163" s="161" t="s">
        <v>1276</v>
      </c>
      <c r="L163" s="159">
        <v>40269</v>
      </c>
      <c r="M163" s="159">
        <v>40269</v>
      </c>
      <c r="N163" s="161"/>
      <c r="O163" s="161"/>
      <c r="P163" s="161"/>
      <c r="Q163" s="161">
        <v>20</v>
      </c>
    </row>
    <row r="164" spans="1:17">
      <c r="A164" s="70" t="s">
        <v>1337</v>
      </c>
      <c r="B164" s="157" t="s">
        <v>1671</v>
      </c>
      <c r="C164" s="157" t="s">
        <v>1735</v>
      </c>
      <c r="D164" s="157" t="s">
        <v>1795</v>
      </c>
      <c r="E164" s="157" t="s">
        <v>591</v>
      </c>
      <c r="F164" s="157" t="s">
        <v>1863</v>
      </c>
      <c r="G164" s="157" t="s">
        <v>1864</v>
      </c>
      <c r="H164" s="157" t="s">
        <v>77</v>
      </c>
      <c r="I164" s="157" t="s">
        <v>80</v>
      </c>
      <c r="J164" s="162">
        <v>43738</v>
      </c>
      <c r="K164" s="161" t="s">
        <v>1278</v>
      </c>
      <c r="L164" s="159">
        <v>43070</v>
      </c>
      <c r="M164" s="159">
        <v>43070</v>
      </c>
      <c r="N164" s="161"/>
      <c r="O164" s="162">
        <v>43738</v>
      </c>
      <c r="P164" s="161"/>
      <c r="Q164" s="161">
        <v>20</v>
      </c>
    </row>
    <row r="165" spans="1:17">
      <c r="B165" s="157" t="s">
        <v>1672</v>
      </c>
      <c r="C165" s="157" t="s">
        <v>1736</v>
      </c>
      <c r="D165" s="157" t="s">
        <v>1796</v>
      </c>
      <c r="E165" s="157" t="s">
        <v>591</v>
      </c>
      <c r="F165" s="157" t="s">
        <v>1865</v>
      </c>
      <c r="G165" s="157" t="s">
        <v>1866</v>
      </c>
      <c r="H165" s="157" t="s">
        <v>77</v>
      </c>
      <c r="I165" s="157" t="s">
        <v>76</v>
      </c>
      <c r="J165" s="162">
        <v>43404</v>
      </c>
      <c r="K165" s="161" t="s">
        <v>1276</v>
      </c>
      <c r="L165" s="159">
        <v>43070</v>
      </c>
      <c r="M165" s="159">
        <v>43070</v>
      </c>
      <c r="N165" s="162">
        <v>43404</v>
      </c>
      <c r="O165" s="161"/>
      <c r="P165" s="161"/>
      <c r="Q165" s="161">
        <v>20</v>
      </c>
    </row>
    <row r="166" spans="1:17">
      <c r="B166" s="157" t="s">
        <v>614</v>
      </c>
      <c r="C166" s="157" t="s">
        <v>292</v>
      </c>
      <c r="D166" s="157" t="s">
        <v>612</v>
      </c>
      <c r="E166" s="157" t="s">
        <v>590</v>
      </c>
      <c r="F166" s="157" t="s">
        <v>613</v>
      </c>
      <c r="G166" s="157"/>
      <c r="H166" s="157" t="s">
        <v>77</v>
      </c>
      <c r="I166" s="157" t="s">
        <v>75</v>
      </c>
      <c r="J166" s="162">
        <v>45017</v>
      </c>
      <c r="K166" s="161" t="s">
        <v>1276</v>
      </c>
      <c r="L166" s="159">
        <v>43983</v>
      </c>
      <c r="M166" s="159">
        <v>43983</v>
      </c>
      <c r="N166" s="161"/>
      <c r="O166" s="161"/>
      <c r="P166" s="161"/>
      <c r="Q166" s="161">
        <v>20</v>
      </c>
    </row>
    <row r="167" spans="1:17">
      <c r="B167" s="157" t="s">
        <v>1673</v>
      </c>
      <c r="C167" s="157" t="s">
        <v>1737</v>
      </c>
      <c r="D167" s="157" t="s">
        <v>1797</v>
      </c>
      <c r="E167" s="157" t="s">
        <v>173</v>
      </c>
      <c r="F167" s="157" t="s">
        <v>1867</v>
      </c>
      <c r="G167" s="157"/>
      <c r="H167" s="157" t="s">
        <v>77</v>
      </c>
      <c r="I167" s="157" t="s">
        <v>75</v>
      </c>
      <c r="J167" s="162">
        <v>45108</v>
      </c>
      <c r="K167" s="161" t="s">
        <v>1283</v>
      </c>
      <c r="L167" s="159">
        <v>45108</v>
      </c>
      <c r="M167" s="159">
        <v>45108</v>
      </c>
      <c r="N167" s="161"/>
      <c r="O167" s="161"/>
      <c r="P167" s="161"/>
      <c r="Q167" s="161">
        <v>10</v>
      </c>
    </row>
    <row r="168" spans="1:17">
      <c r="B168" s="157" t="s">
        <v>620</v>
      </c>
      <c r="C168" s="157" t="s">
        <v>615</v>
      </c>
      <c r="D168" s="157" t="s">
        <v>618</v>
      </c>
      <c r="E168" s="157" t="s">
        <v>619</v>
      </c>
      <c r="F168" s="157" t="s">
        <v>616</v>
      </c>
      <c r="G168" s="157" t="s">
        <v>617</v>
      </c>
      <c r="H168" s="157" t="s">
        <v>77</v>
      </c>
      <c r="I168" s="157" t="s">
        <v>75</v>
      </c>
      <c r="J168" s="162">
        <v>44835</v>
      </c>
      <c r="K168" s="161" t="s">
        <v>1276</v>
      </c>
      <c r="L168" s="159">
        <v>39387</v>
      </c>
      <c r="M168" s="159">
        <v>39387</v>
      </c>
      <c r="N168" s="161"/>
      <c r="O168" s="161"/>
      <c r="P168" s="161"/>
      <c r="Q168" s="161">
        <v>20</v>
      </c>
    </row>
    <row r="169" spans="1:17">
      <c r="B169" s="157" t="s">
        <v>629</v>
      </c>
      <c r="C169" s="157" t="s">
        <v>625</v>
      </c>
      <c r="D169" s="157" t="s">
        <v>628</v>
      </c>
      <c r="E169" s="157" t="s">
        <v>619</v>
      </c>
      <c r="F169" s="157" t="s">
        <v>626</v>
      </c>
      <c r="G169" s="157" t="s">
        <v>627</v>
      </c>
      <c r="H169" s="157" t="s">
        <v>77</v>
      </c>
      <c r="I169" s="157" t="s">
        <v>75</v>
      </c>
      <c r="J169" s="162">
        <v>45017</v>
      </c>
      <c r="K169" s="161" t="s">
        <v>1276</v>
      </c>
      <c r="L169" s="159">
        <v>40118</v>
      </c>
      <c r="M169" s="159">
        <v>40118</v>
      </c>
      <c r="N169" s="161"/>
      <c r="O169" s="161"/>
      <c r="P169" s="161"/>
      <c r="Q169" s="161">
        <v>20</v>
      </c>
    </row>
    <row r="170" spans="1:17">
      <c r="B170" s="157" t="s">
        <v>633</v>
      </c>
      <c r="C170" s="157" t="s">
        <v>452</v>
      </c>
      <c r="D170" s="157" t="s">
        <v>630</v>
      </c>
      <c r="E170" s="157" t="s">
        <v>623</v>
      </c>
      <c r="F170" s="157" t="s">
        <v>631</v>
      </c>
      <c r="G170" s="157" t="s">
        <v>632</v>
      </c>
      <c r="H170" s="157" t="s">
        <v>77</v>
      </c>
      <c r="I170" s="157" t="s">
        <v>75</v>
      </c>
      <c r="J170" s="162">
        <v>45261</v>
      </c>
      <c r="K170" s="161" t="s">
        <v>1276</v>
      </c>
      <c r="L170" s="159">
        <v>40269</v>
      </c>
      <c r="M170" s="159">
        <v>40269</v>
      </c>
      <c r="N170" s="161"/>
      <c r="O170" s="161"/>
      <c r="P170" s="161"/>
      <c r="Q170" s="161">
        <v>20</v>
      </c>
    </row>
    <row r="171" spans="1:17">
      <c r="B171" s="157" t="s">
        <v>636</v>
      </c>
      <c r="C171" s="157" t="s">
        <v>415</v>
      </c>
      <c r="D171" s="157" t="s">
        <v>634</v>
      </c>
      <c r="E171" s="157" t="s">
        <v>482</v>
      </c>
      <c r="F171" s="157" t="s">
        <v>637</v>
      </c>
      <c r="G171" s="157" t="s">
        <v>635</v>
      </c>
      <c r="H171" s="157" t="s">
        <v>77</v>
      </c>
      <c r="I171" s="157" t="s">
        <v>75</v>
      </c>
      <c r="J171" s="162">
        <v>44866</v>
      </c>
      <c r="K171" s="161" t="s">
        <v>1276</v>
      </c>
      <c r="L171" s="159">
        <v>40269</v>
      </c>
      <c r="M171" s="159">
        <v>40269</v>
      </c>
      <c r="N171" s="161"/>
      <c r="O171" s="161"/>
      <c r="P171" s="161"/>
      <c r="Q171" s="161">
        <v>20</v>
      </c>
    </row>
    <row r="172" spans="1:17">
      <c r="B172" s="157" t="s">
        <v>1674</v>
      </c>
      <c r="C172" s="157" t="s">
        <v>1738</v>
      </c>
      <c r="D172" s="157" t="s">
        <v>640</v>
      </c>
      <c r="E172" s="157" t="s">
        <v>623</v>
      </c>
      <c r="F172" s="157" t="s">
        <v>641</v>
      </c>
      <c r="G172" s="157" t="s">
        <v>641</v>
      </c>
      <c r="H172" s="157" t="s">
        <v>77</v>
      </c>
      <c r="I172" s="157" t="s">
        <v>80</v>
      </c>
      <c r="J172" s="162">
        <v>41305</v>
      </c>
      <c r="K172" s="161" t="s">
        <v>1278</v>
      </c>
      <c r="L172" s="159">
        <v>40360</v>
      </c>
      <c r="M172" s="159">
        <v>40360</v>
      </c>
      <c r="N172" s="161"/>
      <c r="O172" s="162">
        <v>41305</v>
      </c>
      <c r="P172" s="161"/>
      <c r="Q172" s="161">
        <v>20</v>
      </c>
    </row>
    <row r="173" spans="1:17">
      <c r="B173" s="157" t="s">
        <v>645</v>
      </c>
      <c r="C173" s="157" t="s">
        <v>452</v>
      </c>
      <c r="D173" s="157" t="s">
        <v>642</v>
      </c>
      <c r="E173" s="157" t="s">
        <v>623</v>
      </c>
      <c r="F173" s="157" t="s">
        <v>643</v>
      </c>
      <c r="G173" s="157" t="s">
        <v>644</v>
      </c>
      <c r="H173" s="157" t="s">
        <v>77</v>
      </c>
      <c r="I173" s="157" t="s">
        <v>75</v>
      </c>
      <c r="J173" s="162">
        <v>45017</v>
      </c>
      <c r="K173" s="161" t="s">
        <v>1276</v>
      </c>
      <c r="L173" s="159">
        <v>40725</v>
      </c>
      <c r="M173" s="159">
        <v>40725</v>
      </c>
      <c r="N173" s="161"/>
      <c r="O173" s="161"/>
      <c r="P173" s="161"/>
      <c r="Q173" s="161">
        <v>20</v>
      </c>
    </row>
    <row r="174" spans="1:17">
      <c r="B174" s="157" t="s">
        <v>647</v>
      </c>
      <c r="C174" s="157" t="s">
        <v>67</v>
      </c>
      <c r="D174" s="157" t="s">
        <v>646</v>
      </c>
      <c r="E174" s="157" t="s">
        <v>619</v>
      </c>
      <c r="F174" s="157" t="s">
        <v>621</v>
      </c>
      <c r="G174" s="157" t="s">
        <v>622</v>
      </c>
      <c r="H174" s="157" t="s">
        <v>77</v>
      </c>
      <c r="I174" s="157" t="s">
        <v>75</v>
      </c>
      <c r="J174" s="162">
        <v>45017</v>
      </c>
      <c r="K174" s="161" t="s">
        <v>1276</v>
      </c>
      <c r="L174" s="159">
        <v>40848</v>
      </c>
      <c r="M174" s="159">
        <v>40848</v>
      </c>
      <c r="N174" s="161"/>
      <c r="O174" s="161"/>
      <c r="P174" s="161"/>
      <c r="Q174" s="161">
        <v>20</v>
      </c>
    </row>
    <row r="175" spans="1:17">
      <c r="B175" s="157" t="s">
        <v>652</v>
      </c>
      <c r="C175" s="157" t="s">
        <v>648</v>
      </c>
      <c r="D175" s="157" t="s">
        <v>651</v>
      </c>
      <c r="E175" s="157" t="s">
        <v>482</v>
      </c>
      <c r="F175" s="157" t="s">
        <v>649</v>
      </c>
      <c r="G175" s="157" t="s">
        <v>650</v>
      </c>
      <c r="H175" s="157" t="s">
        <v>77</v>
      </c>
      <c r="I175" s="157" t="s">
        <v>75</v>
      </c>
      <c r="J175" s="162">
        <v>45017</v>
      </c>
      <c r="K175" s="161" t="s">
        <v>1276</v>
      </c>
      <c r="L175" s="159">
        <v>40940</v>
      </c>
      <c r="M175" s="159">
        <v>40940</v>
      </c>
      <c r="N175" s="161"/>
      <c r="O175" s="161"/>
      <c r="P175" s="161"/>
      <c r="Q175" s="161">
        <v>20</v>
      </c>
    </row>
    <row r="176" spans="1:17">
      <c r="B176" s="157" t="s">
        <v>654</v>
      </c>
      <c r="C176" s="157" t="s">
        <v>653</v>
      </c>
      <c r="D176" s="157" t="s">
        <v>640</v>
      </c>
      <c r="E176" s="157" t="s">
        <v>623</v>
      </c>
      <c r="F176" s="157" t="s">
        <v>641</v>
      </c>
      <c r="G176" s="157" t="s">
        <v>641</v>
      </c>
      <c r="H176" s="157" t="s">
        <v>77</v>
      </c>
      <c r="I176" s="157" t="s">
        <v>75</v>
      </c>
      <c r="J176" s="162">
        <v>44835</v>
      </c>
      <c r="K176" s="161" t="s">
        <v>1276</v>
      </c>
      <c r="L176" s="159">
        <v>41306</v>
      </c>
      <c r="M176" s="159">
        <v>41306</v>
      </c>
      <c r="N176" s="161"/>
      <c r="O176" s="161"/>
      <c r="P176" s="161"/>
      <c r="Q176" s="161">
        <v>20</v>
      </c>
    </row>
    <row r="177" spans="2:17">
      <c r="B177" s="157" t="s">
        <v>1675</v>
      </c>
      <c r="C177" s="157" t="s">
        <v>1739</v>
      </c>
      <c r="D177" s="157" t="s">
        <v>1798</v>
      </c>
      <c r="E177" s="157" t="s">
        <v>1836</v>
      </c>
      <c r="F177" s="157" t="s">
        <v>1868</v>
      </c>
      <c r="G177" s="157" t="s">
        <v>1869</v>
      </c>
      <c r="H177" s="157" t="s">
        <v>77</v>
      </c>
      <c r="I177" s="157" t="s">
        <v>80</v>
      </c>
      <c r="J177" s="162">
        <v>42825</v>
      </c>
      <c r="K177" s="161" t="s">
        <v>1278</v>
      </c>
      <c r="L177" s="159">
        <v>42309</v>
      </c>
      <c r="M177" s="159">
        <v>42309</v>
      </c>
      <c r="N177" s="162">
        <v>42583</v>
      </c>
      <c r="O177" s="162">
        <v>42825</v>
      </c>
      <c r="P177" s="161"/>
      <c r="Q177" s="161">
        <v>20</v>
      </c>
    </row>
    <row r="178" spans="2:17">
      <c r="B178" s="157" t="s">
        <v>1676</v>
      </c>
      <c r="C178" s="157" t="s">
        <v>1740</v>
      </c>
      <c r="D178" s="157" t="s">
        <v>1799</v>
      </c>
      <c r="E178" s="157" t="s">
        <v>619</v>
      </c>
      <c r="F178" s="157" t="s">
        <v>1870</v>
      </c>
      <c r="G178" s="157" t="s">
        <v>1870</v>
      </c>
      <c r="H178" s="157" t="s">
        <v>77</v>
      </c>
      <c r="I178" s="157" t="s">
        <v>80</v>
      </c>
      <c r="J178" s="162">
        <v>43069</v>
      </c>
      <c r="K178" s="161" t="s">
        <v>1278</v>
      </c>
      <c r="L178" s="159">
        <v>42948</v>
      </c>
      <c r="M178" s="159">
        <v>42948</v>
      </c>
      <c r="N178" s="161"/>
      <c r="O178" s="162">
        <v>43069</v>
      </c>
      <c r="P178" s="161"/>
      <c r="Q178" s="161">
        <v>20</v>
      </c>
    </row>
    <row r="179" spans="2:17">
      <c r="B179" s="157" t="s">
        <v>658</v>
      </c>
      <c r="C179" s="157" t="s">
        <v>452</v>
      </c>
      <c r="D179" s="157" t="s">
        <v>655</v>
      </c>
      <c r="E179" s="157" t="s">
        <v>624</v>
      </c>
      <c r="F179" s="157" t="s">
        <v>656</v>
      </c>
      <c r="G179" s="157" t="s">
        <v>657</v>
      </c>
      <c r="H179" s="157" t="s">
        <v>77</v>
      </c>
      <c r="I179" s="157" t="s">
        <v>75</v>
      </c>
      <c r="J179" s="162">
        <v>45108</v>
      </c>
      <c r="K179" s="161" t="s">
        <v>1276</v>
      </c>
      <c r="L179" s="159">
        <v>43160</v>
      </c>
      <c r="M179" s="159">
        <v>43160</v>
      </c>
      <c r="N179" s="161"/>
      <c r="O179" s="161"/>
      <c r="P179" s="161"/>
      <c r="Q179" s="161">
        <v>20</v>
      </c>
    </row>
    <row r="180" spans="2:17">
      <c r="B180" s="157" t="s">
        <v>660</v>
      </c>
      <c r="C180" s="157" t="s">
        <v>179</v>
      </c>
      <c r="D180" s="157" t="s">
        <v>659</v>
      </c>
      <c r="E180" s="157" t="s">
        <v>619</v>
      </c>
      <c r="F180" s="157" t="s">
        <v>180</v>
      </c>
      <c r="G180" s="157" t="s">
        <v>181</v>
      </c>
      <c r="H180" s="157" t="s">
        <v>77</v>
      </c>
      <c r="I180" s="157" t="s">
        <v>75</v>
      </c>
      <c r="J180" s="162">
        <v>44835</v>
      </c>
      <c r="K180" s="161" t="s">
        <v>1276</v>
      </c>
      <c r="L180" s="159">
        <v>43739</v>
      </c>
      <c r="M180" s="159">
        <v>43739</v>
      </c>
      <c r="N180" s="161"/>
      <c r="O180" s="161"/>
      <c r="P180" s="161"/>
      <c r="Q180" s="161">
        <v>10</v>
      </c>
    </row>
    <row r="181" spans="2:17">
      <c r="B181" s="157" t="s">
        <v>1515</v>
      </c>
      <c r="C181" s="157" t="s">
        <v>1536</v>
      </c>
      <c r="D181" s="157" t="s">
        <v>1562</v>
      </c>
      <c r="E181" s="157" t="s">
        <v>623</v>
      </c>
      <c r="F181" s="157" t="s">
        <v>1597</v>
      </c>
      <c r="G181" s="157"/>
      <c r="H181" s="157" t="s">
        <v>77</v>
      </c>
      <c r="I181" s="157" t="s">
        <v>75</v>
      </c>
      <c r="J181" s="162">
        <v>45170</v>
      </c>
      <c r="K181" s="161" t="s">
        <v>1276</v>
      </c>
      <c r="L181" s="159">
        <v>44805</v>
      </c>
      <c r="M181" s="159">
        <v>44805</v>
      </c>
      <c r="N181" s="161"/>
      <c r="O181" s="161"/>
      <c r="P181" s="161"/>
      <c r="Q181" s="161">
        <v>20</v>
      </c>
    </row>
    <row r="182" spans="2:17">
      <c r="B182" s="157" t="s">
        <v>667</v>
      </c>
      <c r="C182" s="157" t="s">
        <v>663</v>
      </c>
      <c r="D182" s="157" t="s">
        <v>664</v>
      </c>
      <c r="E182" s="157" t="s">
        <v>662</v>
      </c>
      <c r="F182" s="157" t="s">
        <v>665</v>
      </c>
      <c r="G182" s="157" t="s">
        <v>666</v>
      </c>
      <c r="H182" s="157" t="s">
        <v>77</v>
      </c>
      <c r="I182" s="157" t="s">
        <v>75</v>
      </c>
      <c r="J182" s="162">
        <v>45017</v>
      </c>
      <c r="K182" s="161" t="s">
        <v>1276</v>
      </c>
      <c r="L182" s="159">
        <v>39173</v>
      </c>
      <c r="M182" s="159">
        <v>39173</v>
      </c>
      <c r="N182" s="161"/>
      <c r="O182" s="161"/>
      <c r="P182" s="161"/>
      <c r="Q182" s="161">
        <v>28</v>
      </c>
    </row>
    <row r="183" spans="2:17">
      <c r="B183" s="157" t="s">
        <v>670</v>
      </c>
      <c r="C183" s="157" t="s">
        <v>663</v>
      </c>
      <c r="D183" s="157" t="s">
        <v>668</v>
      </c>
      <c r="E183" s="157" t="s">
        <v>662</v>
      </c>
      <c r="F183" s="157" t="s">
        <v>669</v>
      </c>
      <c r="G183" s="157" t="s">
        <v>669</v>
      </c>
      <c r="H183" s="157" t="s">
        <v>77</v>
      </c>
      <c r="I183" s="157" t="s">
        <v>75</v>
      </c>
      <c r="J183" s="162">
        <v>44287</v>
      </c>
      <c r="K183" s="161" t="s">
        <v>1276</v>
      </c>
      <c r="L183" s="159">
        <v>39539</v>
      </c>
      <c r="M183" s="159">
        <v>39539</v>
      </c>
      <c r="N183" s="161"/>
      <c r="O183" s="161"/>
      <c r="P183" s="161"/>
      <c r="Q183" s="161">
        <v>20</v>
      </c>
    </row>
    <row r="184" spans="2:17">
      <c r="B184" s="157" t="s">
        <v>673</v>
      </c>
      <c r="C184" s="157" t="s">
        <v>663</v>
      </c>
      <c r="D184" s="157" t="s">
        <v>671</v>
      </c>
      <c r="E184" s="157" t="s">
        <v>662</v>
      </c>
      <c r="F184" s="157" t="s">
        <v>672</v>
      </c>
      <c r="G184" s="157" t="s">
        <v>672</v>
      </c>
      <c r="H184" s="157" t="s">
        <v>77</v>
      </c>
      <c r="I184" s="157" t="s">
        <v>80</v>
      </c>
      <c r="J184" s="162">
        <v>45016</v>
      </c>
      <c r="K184" s="161" t="s">
        <v>1278</v>
      </c>
      <c r="L184" s="159">
        <v>40269</v>
      </c>
      <c r="M184" s="159">
        <v>40269</v>
      </c>
      <c r="N184" s="161"/>
      <c r="O184" s="162">
        <v>45016</v>
      </c>
      <c r="P184" s="161"/>
      <c r="Q184" s="161">
        <v>10</v>
      </c>
    </row>
    <row r="185" spans="2:17">
      <c r="B185" s="157" t="s">
        <v>678</v>
      </c>
      <c r="C185" s="157" t="s">
        <v>674</v>
      </c>
      <c r="D185" s="157" t="s">
        <v>676</v>
      </c>
      <c r="E185" s="157" t="s">
        <v>661</v>
      </c>
      <c r="F185" s="157" t="s">
        <v>675</v>
      </c>
      <c r="G185" s="157" t="s">
        <v>677</v>
      </c>
      <c r="H185" s="157" t="s">
        <v>77</v>
      </c>
      <c r="I185" s="157" t="s">
        <v>75</v>
      </c>
      <c r="J185" s="162">
        <v>45323</v>
      </c>
      <c r="K185" s="161" t="s">
        <v>1276</v>
      </c>
      <c r="L185" s="159">
        <v>42217</v>
      </c>
      <c r="M185" s="159">
        <v>42217</v>
      </c>
      <c r="N185" s="161"/>
      <c r="O185" s="161"/>
      <c r="P185" s="161"/>
      <c r="Q185" s="161">
        <v>14</v>
      </c>
    </row>
    <row r="186" spans="2:17">
      <c r="B186" s="157" t="s">
        <v>1677</v>
      </c>
      <c r="C186" s="157" t="s">
        <v>1741</v>
      </c>
      <c r="D186" s="157" t="s">
        <v>1741</v>
      </c>
      <c r="E186" s="157" t="s">
        <v>662</v>
      </c>
      <c r="F186" s="157" t="s">
        <v>1871</v>
      </c>
      <c r="G186" s="157"/>
      <c r="H186" s="157" t="s">
        <v>77</v>
      </c>
      <c r="I186" s="157" t="s">
        <v>75</v>
      </c>
      <c r="J186" s="162">
        <v>45047</v>
      </c>
      <c r="K186" s="161" t="s">
        <v>1283</v>
      </c>
      <c r="L186" s="159">
        <v>45047</v>
      </c>
      <c r="M186" s="159">
        <v>45047</v>
      </c>
      <c r="N186" s="161"/>
      <c r="O186" s="161"/>
      <c r="P186" s="161"/>
      <c r="Q186" s="161">
        <v>20</v>
      </c>
    </row>
    <row r="187" spans="2:17">
      <c r="B187" s="157" t="s">
        <v>682</v>
      </c>
      <c r="C187" s="157" t="s">
        <v>398</v>
      </c>
      <c r="D187" s="157" t="s">
        <v>679</v>
      </c>
      <c r="E187" s="157" t="s">
        <v>680</v>
      </c>
      <c r="F187" s="157" t="s">
        <v>681</v>
      </c>
      <c r="G187" s="157" t="s">
        <v>683</v>
      </c>
      <c r="H187" s="157" t="s">
        <v>77</v>
      </c>
      <c r="I187" s="157" t="s">
        <v>80</v>
      </c>
      <c r="J187" s="162">
        <v>44926</v>
      </c>
      <c r="K187" s="161" t="s">
        <v>1278</v>
      </c>
      <c r="L187" s="159">
        <v>40544</v>
      </c>
      <c r="M187" s="159">
        <v>40544</v>
      </c>
      <c r="N187" s="161"/>
      <c r="O187" s="162">
        <v>44926</v>
      </c>
      <c r="P187" s="161"/>
      <c r="Q187" s="161">
        <v>10</v>
      </c>
    </row>
    <row r="188" spans="2:17">
      <c r="B188" s="157" t="s">
        <v>688</v>
      </c>
      <c r="C188" s="157" t="s">
        <v>685</v>
      </c>
      <c r="D188" s="157" t="s">
        <v>689</v>
      </c>
      <c r="E188" s="157" t="s">
        <v>684</v>
      </c>
      <c r="F188" s="157" t="s">
        <v>686</v>
      </c>
      <c r="G188" s="157" t="s">
        <v>687</v>
      </c>
      <c r="H188" s="157" t="s">
        <v>77</v>
      </c>
      <c r="I188" s="157" t="s">
        <v>75</v>
      </c>
      <c r="J188" s="162">
        <v>44287</v>
      </c>
      <c r="K188" s="161" t="s">
        <v>1276</v>
      </c>
      <c r="L188" s="159">
        <v>39692</v>
      </c>
      <c r="M188" s="159">
        <v>39692</v>
      </c>
      <c r="N188" s="161"/>
      <c r="O188" s="161"/>
      <c r="P188" s="161"/>
      <c r="Q188" s="161">
        <v>40</v>
      </c>
    </row>
    <row r="189" spans="2:17">
      <c r="B189" s="157" t="s">
        <v>693</v>
      </c>
      <c r="C189" s="157" t="s">
        <v>452</v>
      </c>
      <c r="D189" s="157" t="s">
        <v>690</v>
      </c>
      <c r="E189" s="157" t="s">
        <v>680</v>
      </c>
      <c r="F189" s="157" t="s">
        <v>691</v>
      </c>
      <c r="G189" s="157" t="s">
        <v>692</v>
      </c>
      <c r="H189" s="157" t="s">
        <v>77</v>
      </c>
      <c r="I189" s="157" t="s">
        <v>76</v>
      </c>
      <c r="J189" s="162">
        <v>45018</v>
      </c>
      <c r="K189" s="161" t="s">
        <v>1276</v>
      </c>
      <c r="L189" s="159">
        <v>40634</v>
      </c>
      <c r="M189" s="159">
        <v>40634</v>
      </c>
      <c r="N189" s="162">
        <v>45018</v>
      </c>
      <c r="O189" s="161"/>
      <c r="P189" s="161"/>
      <c r="Q189" s="161">
        <v>15</v>
      </c>
    </row>
    <row r="190" spans="2:17">
      <c r="B190" s="157" t="s">
        <v>698</v>
      </c>
      <c r="C190" s="157" t="s">
        <v>694</v>
      </c>
      <c r="D190" s="157" t="s">
        <v>697</v>
      </c>
      <c r="E190" s="157" t="s">
        <v>680</v>
      </c>
      <c r="F190" s="157" t="s">
        <v>695</v>
      </c>
      <c r="G190" s="157" t="s">
        <v>696</v>
      </c>
      <c r="H190" s="157" t="s">
        <v>77</v>
      </c>
      <c r="I190" s="157" t="s">
        <v>75</v>
      </c>
      <c r="J190" s="162">
        <v>45383</v>
      </c>
      <c r="K190" s="161" t="s">
        <v>1276</v>
      </c>
      <c r="L190" s="159">
        <v>43891</v>
      </c>
      <c r="M190" s="159">
        <v>43891</v>
      </c>
      <c r="N190" s="161"/>
      <c r="O190" s="161"/>
      <c r="P190" s="161"/>
      <c r="Q190" s="161">
        <v>30</v>
      </c>
    </row>
    <row r="191" spans="2:17">
      <c r="B191" s="157" t="s">
        <v>702</v>
      </c>
      <c r="C191" s="157" t="s">
        <v>100</v>
      </c>
      <c r="D191" s="157" t="s">
        <v>699</v>
      </c>
      <c r="E191" s="157" t="s">
        <v>680</v>
      </c>
      <c r="F191" s="157" t="s">
        <v>700</v>
      </c>
      <c r="G191" s="157" t="s">
        <v>701</v>
      </c>
      <c r="H191" s="157" t="s">
        <v>77</v>
      </c>
      <c r="I191" s="157" t="s">
        <v>75</v>
      </c>
      <c r="J191" s="162">
        <v>45017</v>
      </c>
      <c r="K191" s="161" t="s">
        <v>1276</v>
      </c>
      <c r="L191" s="159">
        <v>43862</v>
      </c>
      <c r="M191" s="159">
        <v>43862</v>
      </c>
      <c r="N191" s="161"/>
      <c r="O191" s="161"/>
      <c r="P191" s="161"/>
      <c r="Q191" s="161">
        <v>20</v>
      </c>
    </row>
    <row r="192" spans="2:17">
      <c r="B192" s="157" t="s">
        <v>707</v>
      </c>
      <c r="C192" s="157" t="s">
        <v>703</v>
      </c>
      <c r="D192" s="157" t="s">
        <v>706</v>
      </c>
      <c r="E192" s="157" t="s">
        <v>684</v>
      </c>
      <c r="F192" s="157" t="s">
        <v>704</v>
      </c>
      <c r="G192" s="157" t="s">
        <v>705</v>
      </c>
      <c r="H192" s="157" t="s">
        <v>77</v>
      </c>
      <c r="I192" s="157" t="s">
        <v>75</v>
      </c>
      <c r="J192" s="162">
        <v>44835</v>
      </c>
      <c r="K192" s="161" t="s">
        <v>1276</v>
      </c>
      <c r="L192" s="159">
        <v>44075</v>
      </c>
      <c r="M192" s="159">
        <v>44075</v>
      </c>
      <c r="N192" s="161"/>
      <c r="O192" s="161"/>
      <c r="P192" s="161"/>
      <c r="Q192" s="161">
        <v>20</v>
      </c>
    </row>
    <row r="193" spans="2:17">
      <c r="B193" s="157" t="s">
        <v>711</v>
      </c>
      <c r="C193" s="157" t="s">
        <v>452</v>
      </c>
      <c r="D193" s="157" t="s">
        <v>708</v>
      </c>
      <c r="E193" s="157" t="s">
        <v>680</v>
      </c>
      <c r="F193" s="157" t="s">
        <v>709</v>
      </c>
      <c r="G193" s="157" t="s">
        <v>710</v>
      </c>
      <c r="H193" s="157" t="s">
        <v>77</v>
      </c>
      <c r="I193" s="157" t="s">
        <v>75</v>
      </c>
      <c r="J193" s="162">
        <v>45383</v>
      </c>
      <c r="K193" s="161" t="s">
        <v>1276</v>
      </c>
      <c r="L193" s="159">
        <v>44166</v>
      </c>
      <c r="M193" s="159">
        <v>44166</v>
      </c>
      <c r="N193" s="161"/>
      <c r="O193" s="161"/>
      <c r="P193" s="161"/>
      <c r="Q193" s="161">
        <v>20</v>
      </c>
    </row>
    <row r="194" spans="2:17">
      <c r="B194" s="157" t="s">
        <v>715</v>
      </c>
      <c r="C194" s="157" t="s">
        <v>539</v>
      </c>
      <c r="D194" s="157" t="s">
        <v>712</v>
      </c>
      <c r="E194" s="157" t="s">
        <v>680</v>
      </c>
      <c r="F194" s="157" t="s">
        <v>713</v>
      </c>
      <c r="G194" s="157" t="s">
        <v>714</v>
      </c>
      <c r="H194" s="157" t="s">
        <v>77</v>
      </c>
      <c r="I194" s="157" t="s">
        <v>75</v>
      </c>
      <c r="J194" s="162">
        <v>45047</v>
      </c>
      <c r="K194" s="161" t="s">
        <v>1276</v>
      </c>
      <c r="L194" s="159">
        <v>44287</v>
      </c>
      <c r="M194" s="159">
        <v>44287</v>
      </c>
      <c r="N194" s="161"/>
      <c r="O194" s="161"/>
      <c r="P194" s="161"/>
      <c r="Q194" s="161">
        <v>14</v>
      </c>
    </row>
    <row r="195" spans="2:17">
      <c r="B195" s="157" t="s">
        <v>720</v>
      </c>
      <c r="C195" s="157" t="s">
        <v>717</v>
      </c>
      <c r="D195" s="157" t="s">
        <v>719</v>
      </c>
      <c r="E195" s="157" t="s">
        <v>716</v>
      </c>
      <c r="F195" s="157" t="s">
        <v>718</v>
      </c>
      <c r="G195" s="157" t="s">
        <v>718</v>
      </c>
      <c r="H195" s="157" t="s">
        <v>77</v>
      </c>
      <c r="I195" s="157" t="s">
        <v>75</v>
      </c>
      <c r="J195" s="162">
        <v>44835</v>
      </c>
      <c r="K195" s="161" t="s">
        <v>1276</v>
      </c>
      <c r="L195" s="159">
        <v>40513</v>
      </c>
      <c r="M195" s="159">
        <v>40513</v>
      </c>
      <c r="N195" s="162">
        <v>40847</v>
      </c>
      <c r="O195" s="161"/>
      <c r="P195" s="162">
        <v>41379</v>
      </c>
      <c r="Q195" s="161">
        <v>20</v>
      </c>
    </row>
    <row r="196" spans="2:17">
      <c r="B196" s="157" t="s">
        <v>736</v>
      </c>
      <c r="C196" s="157" t="s">
        <v>732</v>
      </c>
      <c r="D196" s="157" t="s">
        <v>735</v>
      </c>
      <c r="E196" s="157" t="s">
        <v>722</v>
      </c>
      <c r="F196" s="157" t="s">
        <v>733</v>
      </c>
      <c r="G196" s="157" t="s">
        <v>734</v>
      </c>
      <c r="H196" s="157" t="s">
        <v>77</v>
      </c>
      <c r="I196" s="157" t="s">
        <v>75</v>
      </c>
      <c r="J196" s="162">
        <v>45017</v>
      </c>
      <c r="K196" s="161" t="s">
        <v>1276</v>
      </c>
      <c r="L196" s="159">
        <v>40238</v>
      </c>
      <c r="M196" s="159">
        <v>40238</v>
      </c>
      <c r="N196" s="161"/>
      <c r="O196" s="161"/>
      <c r="P196" s="161"/>
      <c r="Q196" s="161">
        <v>30</v>
      </c>
    </row>
    <row r="197" spans="2:17">
      <c r="B197" s="157" t="s">
        <v>742</v>
      </c>
      <c r="C197" s="157" t="s">
        <v>738</v>
      </c>
      <c r="D197" s="157" t="s">
        <v>739</v>
      </c>
      <c r="E197" s="157" t="s">
        <v>722</v>
      </c>
      <c r="F197" s="157" t="s">
        <v>740</v>
      </c>
      <c r="G197" s="157" t="s">
        <v>741</v>
      </c>
      <c r="H197" s="157" t="s">
        <v>77</v>
      </c>
      <c r="I197" s="157" t="s">
        <v>75</v>
      </c>
      <c r="J197" s="162">
        <v>45017</v>
      </c>
      <c r="K197" s="161" t="s">
        <v>1276</v>
      </c>
      <c r="L197" s="159">
        <v>39052</v>
      </c>
      <c r="M197" s="159">
        <v>39050</v>
      </c>
      <c r="N197" s="161"/>
      <c r="O197" s="161"/>
      <c r="P197" s="161"/>
      <c r="Q197" s="161">
        <v>30</v>
      </c>
    </row>
    <row r="198" spans="2:17">
      <c r="B198" s="157" t="s">
        <v>744</v>
      </c>
      <c r="C198" s="157" t="s">
        <v>1537</v>
      </c>
      <c r="D198" s="157" t="s">
        <v>745</v>
      </c>
      <c r="E198" s="157" t="s">
        <v>722</v>
      </c>
      <c r="F198" s="157" t="s">
        <v>638</v>
      </c>
      <c r="G198" s="157" t="s">
        <v>639</v>
      </c>
      <c r="H198" s="157" t="s">
        <v>77</v>
      </c>
      <c r="I198" s="157" t="s">
        <v>75</v>
      </c>
      <c r="J198" s="162">
        <v>45047</v>
      </c>
      <c r="K198" s="161" t="s">
        <v>1276</v>
      </c>
      <c r="L198" s="159">
        <v>39173</v>
      </c>
      <c r="M198" s="159">
        <v>39173</v>
      </c>
      <c r="N198" s="161"/>
      <c r="O198" s="161"/>
      <c r="P198" s="161"/>
      <c r="Q198" s="161">
        <v>25</v>
      </c>
    </row>
    <row r="199" spans="2:17">
      <c r="B199" s="157" t="s">
        <v>749</v>
      </c>
      <c r="C199" s="157" t="s">
        <v>723</v>
      </c>
      <c r="D199" s="157" t="s">
        <v>746</v>
      </c>
      <c r="E199" s="157" t="s">
        <v>722</v>
      </c>
      <c r="F199" s="157" t="s">
        <v>747</v>
      </c>
      <c r="G199" s="157" t="s">
        <v>748</v>
      </c>
      <c r="H199" s="157" t="s">
        <v>77</v>
      </c>
      <c r="I199" s="157" t="s">
        <v>75</v>
      </c>
      <c r="J199" s="162">
        <v>45017</v>
      </c>
      <c r="K199" s="161" t="s">
        <v>1276</v>
      </c>
      <c r="L199" s="159">
        <v>39173</v>
      </c>
      <c r="M199" s="159">
        <v>39173</v>
      </c>
      <c r="N199" s="161"/>
      <c r="O199" s="161"/>
      <c r="P199" s="161"/>
      <c r="Q199" s="161">
        <v>20</v>
      </c>
    </row>
    <row r="200" spans="2:17">
      <c r="B200" s="157" t="s">
        <v>754</v>
      </c>
      <c r="C200" s="157" t="s">
        <v>750</v>
      </c>
      <c r="D200" s="157" t="s">
        <v>753</v>
      </c>
      <c r="E200" s="157" t="s">
        <v>722</v>
      </c>
      <c r="F200" s="157" t="s">
        <v>751</v>
      </c>
      <c r="G200" s="157" t="s">
        <v>752</v>
      </c>
      <c r="H200" s="157" t="s">
        <v>77</v>
      </c>
      <c r="I200" s="157" t="s">
        <v>75</v>
      </c>
      <c r="J200" s="162">
        <v>45292</v>
      </c>
      <c r="K200" s="161" t="s">
        <v>1276</v>
      </c>
      <c r="L200" s="159">
        <v>39173</v>
      </c>
      <c r="M200" s="159">
        <v>39173</v>
      </c>
      <c r="N200" s="161"/>
      <c r="O200" s="161"/>
      <c r="P200" s="161"/>
      <c r="Q200" s="161">
        <v>12</v>
      </c>
    </row>
    <row r="201" spans="2:17">
      <c r="B201" s="157" t="s">
        <v>1678</v>
      </c>
      <c r="C201" s="157" t="s">
        <v>1742</v>
      </c>
      <c r="D201" s="157" t="s">
        <v>1800</v>
      </c>
      <c r="E201" s="157" t="s">
        <v>722</v>
      </c>
      <c r="F201" s="157" t="s">
        <v>1872</v>
      </c>
      <c r="G201" s="157" t="s">
        <v>1872</v>
      </c>
      <c r="H201" s="157" t="s">
        <v>77</v>
      </c>
      <c r="I201" s="157" t="s">
        <v>80</v>
      </c>
      <c r="J201" s="162">
        <v>42094</v>
      </c>
      <c r="K201" s="161" t="s">
        <v>1278</v>
      </c>
      <c r="L201" s="159">
        <v>39173</v>
      </c>
      <c r="M201" s="159">
        <v>39173</v>
      </c>
      <c r="N201" s="161"/>
      <c r="O201" s="162">
        <v>42094</v>
      </c>
      <c r="P201" s="161"/>
      <c r="Q201" s="161">
        <v>20</v>
      </c>
    </row>
    <row r="202" spans="2:17">
      <c r="B202" s="157" t="s">
        <v>758</v>
      </c>
      <c r="C202" s="157" t="s">
        <v>731</v>
      </c>
      <c r="D202" s="157" t="s">
        <v>755</v>
      </c>
      <c r="E202" s="157" t="s">
        <v>722</v>
      </c>
      <c r="F202" s="157" t="s">
        <v>756</v>
      </c>
      <c r="G202" s="157" t="s">
        <v>757</v>
      </c>
      <c r="H202" s="157" t="s">
        <v>77</v>
      </c>
      <c r="I202" s="157" t="s">
        <v>80</v>
      </c>
      <c r="J202" s="162">
        <v>45382</v>
      </c>
      <c r="K202" s="161" t="s">
        <v>1278</v>
      </c>
      <c r="L202" s="159">
        <v>39387</v>
      </c>
      <c r="M202" s="159">
        <v>39387</v>
      </c>
      <c r="N202" s="161"/>
      <c r="O202" s="162">
        <v>45382</v>
      </c>
      <c r="P202" s="161"/>
      <c r="Q202" s="161">
        <v>10</v>
      </c>
    </row>
    <row r="203" spans="2:17">
      <c r="B203" s="157" t="s">
        <v>760</v>
      </c>
      <c r="C203" s="157" t="s">
        <v>728</v>
      </c>
      <c r="D203" s="157" t="s">
        <v>759</v>
      </c>
      <c r="E203" s="157" t="s">
        <v>722</v>
      </c>
      <c r="F203" s="157" t="s">
        <v>729</v>
      </c>
      <c r="G203" s="157" t="s">
        <v>730</v>
      </c>
      <c r="H203" s="157" t="s">
        <v>77</v>
      </c>
      <c r="I203" s="157" t="s">
        <v>75</v>
      </c>
      <c r="J203" s="162">
        <v>45017</v>
      </c>
      <c r="K203" s="161" t="s">
        <v>1276</v>
      </c>
      <c r="L203" s="159">
        <v>42430</v>
      </c>
      <c r="M203" s="159">
        <v>42430</v>
      </c>
      <c r="N203" s="161"/>
      <c r="O203" s="161"/>
      <c r="P203" s="161"/>
      <c r="Q203" s="161">
        <v>40</v>
      </c>
    </row>
    <row r="204" spans="2:17">
      <c r="B204" s="157" t="s">
        <v>1679</v>
      </c>
      <c r="C204" s="157" t="s">
        <v>761</v>
      </c>
      <c r="D204" s="157" t="s">
        <v>1801</v>
      </c>
      <c r="E204" s="157" t="s">
        <v>722</v>
      </c>
      <c r="F204" s="157" t="s">
        <v>1873</v>
      </c>
      <c r="G204" s="157" t="s">
        <v>1874</v>
      </c>
      <c r="H204" s="157" t="s">
        <v>77</v>
      </c>
      <c r="I204" s="157" t="s">
        <v>80</v>
      </c>
      <c r="J204" s="162">
        <v>41486</v>
      </c>
      <c r="K204" s="161" t="s">
        <v>1278</v>
      </c>
      <c r="L204" s="159">
        <v>39722</v>
      </c>
      <c r="M204" s="159">
        <v>39722</v>
      </c>
      <c r="N204" s="161"/>
      <c r="O204" s="162">
        <v>41486</v>
      </c>
      <c r="P204" s="161"/>
      <c r="Q204" s="161">
        <v>10</v>
      </c>
    </row>
    <row r="205" spans="2:17">
      <c r="B205" s="157" t="s">
        <v>766</v>
      </c>
      <c r="C205" s="157" t="s">
        <v>762</v>
      </c>
      <c r="D205" s="157" t="s">
        <v>765</v>
      </c>
      <c r="E205" s="157" t="s">
        <v>722</v>
      </c>
      <c r="F205" s="157" t="s">
        <v>763</v>
      </c>
      <c r="G205" s="157" t="s">
        <v>764</v>
      </c>
      <c r="H205" s="157" t="s">
        <v>77</v>
      </c>
      <c r="I205" s="157" t="s">
        <v>75</v>
      </c>
      <c r="J205" s="162">
        <v>45200</v>
      </c>
      <c r="K205" s="161" t="s">
        <v>1276</v>
      </c>
      <c r="L205" s="159">
        <v>39904</v>
      </c>
      <c r="M205" s="159">
        <v>39904</v>
      </c>
      <c r="N205" s="161"/>
      <c r="O205" s="161"/>
      <c r="P205" s="161"/>
      <c r="Q205" s="161">
        <v>20</v>
      </c>
    </row>
    <row r="206" spans="2:17">
      <c r="B206" s="157" t="s">
        <v>771</v>
      </c>
      <c r="C206" s="157" t="s">
        <v>725</v>
      </c>
      <c r="D206" s="157" t="s">
        <v>768</v>
      </c>
      <c r="E206" s="157" t="s">
        <v>722</v>
      </c>
      <c r="F206" s="157" t="s">
        <v>769</v>
      </c>
      <c r="G206" s="157" t="s">
        <v>770</v>
      </c>
      <c r="H206" s="157" t="s">
        <v>77</v>
      </c>
      <c r="I206" s="157" t="s">
        <v>80</v>
      </c>
      <c r="J206" s="162">
        <v>45016</v>
      </c>
      <c r="K206" s="161" t="s">
        <v>1278</v>
      </c>
      <c r="L206" s="159">
        <v>40269</v>
      </c>
      <c r="M206" s="159">
        <v>40269</v>
      </c>
      <c r="N206" s="161"/>
      <c r="O206" s="162">
        <v>45016</v>
      </c>
      <c r="P206" s="161"/>
      <c r="Q206" s="161">
        <v>20</v>
      </c>
    </row>
    <row r="207" spans="2:17">
      <c r="B207" s="157" t="s">
        <v>775</v>
      </c>
      <c r="C207" s="157" t="s">
        <v>725</v>
      </c>
      <c r="D207" s="157" t="s">
        <v>772</v>
      </c>
      <c r="E207" s="157" t="s">
        <v>722</v>
      </c>
      <c r="F207" s="157" t="s">
        <v>773</v>
      </c>
      <c r="G207" s="157" t="s">
        <v>774</v>
      </c>
      <c r="H207" s="157" t="s">
        <v>77</v>
      </c>
      <c r="I207" s="157" t="s">
        <v>75</v>
      </c>
      <c r="J207" s="162">
        <v>45017</v>
      </c>
      <c r="K207" s="161" t="s">
        <v>1276</v>
      </c>
      <c r="L207" s="159">
        <v>40269</v>
      </c>
      <c r="M207" s="159">
        <v>40269</v>
      </c>
      <c r="N207" s="161"/>
      <c r="O207" s="161"/>
      <c r="P207" s="161"/>
      <c r="Q207" s="161">
        <v>30</v>
      </c>
    </row>
    <row r="208" spans="2:17">
      <c r="B208" s="157" t="s">
        <v>778</v>
      </c>
      <c r="C208" s="157" t="s">
        <v>721</v>
      </c>
      <c r="D208" s="157" t="s">
        <v>776</v>
      </c>
      <c r="E208" s="157" t="s">
        <v>722</v>
      </c>
      <c r="F208" s="157" t="s">
        <v>777</v>
      </c>
      <c r="G208" s="157" t="s">
        <v>777</v>
      </c>
      <c r="H208" s="157" t="s">
        <v>77</v>
      </c>
      <c r="I208" s="157" t="s">
        <v>75</v>
      </c>
      <c r="J208" s="162">
        <v>45017</v>
      </c>
      <c r="K208" s="161" t="s">
        <v>1276</v>
      </c>
      <c r="L208" s="159">
        <v>40269</v>
      </c>
      <c r="M208" s="159">
        <v>40269</v>
      </c>
      <c r="N208" s="161"/>
      <c r="O208" s="161"/>
      <c r="P208" s="161"/>
      <c r="Q208" s="161">
        <v>20</v>
      </c>
    </row>
    <row r="209" spans="2:17">
      <c r="B209" s="157" t="s">
        <v>1680</v>
      </c>
      <c r="C209" s="157" t="s">
        <v>1743</v>
      </c>
      <c r="D209" s="157" t="s">
        <v>779</v>
      </c>
      <c r="E209" s="157" t="s">
        <v>722</v>
      </c>
      <c r="F209" s="157" t="s">
        <v>1875</v>
      </c>
      <c r="G209" s="157" t="s">
        <v>1875</v>
      </c>
      <c r="H209" s="157" t="s">
        <v>77</v>
      </c>
      <c r="I209" s="157" t="s">
        <v>80</v>
      </c>
      <c r="J209" s="162">
        <v>42094</v>
      </c>
      <c r="K209" s="161" t="s">
        <v>1278</v>
      </c>
      <c r="L209" s="159">
        <v>41061</v>
      </c>
      <c r="M209" s="159">
        <v>41061</v>
      </c>
      <c r="N209" s="161"/>
      <c r="O209" s="162">
        <v>42094</v>
      </c>
      <c r="P209" s="161"/>
      <c r="Q209" s="161">
        <v>10</v>
      </c>
    </row>
    <row r="210" spans="2:17">
      <c r="B210" s="157" t="s">
        <v>784</v>
      </c>
      <c r="C210" s="157" t="s">
        <v>780</v>
      </c>
      <c r="D210" s="157" t="s">
        <v>783</v>
      </c>
      <c r="E210" s="157" t="s">
        <v>722</v>
      </c>
      <c r="F210" s="157" t="s">
        <v>781</v>
      </c>
      <c r="G210" s="157" t="s">
        <v>782</v>
      </c>
      <c r="H210" s="157" t="s">
        <v>77</v>
      </c>
      <c r="I210" s="157" t="s">
        <v>75</v>
      </c>
      <c r="J210" s="162">
        <v>45352</v>
      </c>
      <c r="K210" s="161" t="s">
        <v>1276</v>
      </c>
      <c r="L210" s="159">
        <v>40575</v>
      </c>
      <c r="M210" s="159">
        <v>40575</v>
      </c>
      <c r="N210" s="161"/>
      <c r="O210" s="161"/>
      <c r="P210" s="161"/>
      <c r="Q210" s="161">
        <v>20</v>
      </c>
    </row>
    <row r="211" spans="2:17">
      <c r="B211" s="157" t="s">
        <v>789</v>
      </c>
      <c r="C211" s="157" t="s">
        <v>785</v>
      </c>
      <c r="D211" s="157" t="s">
        <v>788</v>
      </c>
      <c r="E211" s="157" t="s">
        <v>722</v>
      </c>
      <c r="F211" s="157" t="s">
        <v>786</v>
      </c>
      <c r="G211" s="157" t="s">
        <v>787</v>
      </c>
      <c r="H211" s="157" t="s">
        <v>77</v>
      </c>
      <c r="I211" s="157" t="s">
        <v>75</v>
      </c>
      <c r="J211" s="162">
        <v>45017</v>
      </c>
      <c r="K211" s="161" t="s">
        <v>1276</v>
      </c>
      <c r="L211" s="159">
        <v>40634</v>
      </c>
      <c r="M211" s="159">
        <v>40634</v>
      </c>
      <c r="N211" s="161"/>
      <c r="O211" s="161"/>
      <c r="P211" s="161"/>
      <c r="Q211" s="161">
        <v>20</v>
      </c>
    </row>
    <row r="212" spans="2:17">
      <c r="B212" s="157" t="s">
        <v>1681</v>
      </c>
      <c r="C212" s="157" t="s">
        <v>1744</v>
      </c>
      <c r="D212" s="157" t="s">
        <v>1802</v>
      </c>
      <c r="E212" s="157" t="s">
        <v>722</v>
      </c>
      <c r="F212" s="157" t="s">
        <v>1876</v>
      </c>
      <c r="G212" s="157" t="s">
        <v>1877</v>
      </c>
      <c r="H212" s="157" t="s">
        <v>77</v>
      </c>
      <c r="I212" s="157" t="s">
        <v>80</v>
      </c>
      <c r="J212" s="162">
        <v>42004</v>
      </c>
      <c r="K212" s="161" t="s">
        <v>1278</v>
      </c>
      <c r="L212" s="159">
        <v>40756</v>
      </c>
      <c r="M212" s="159">
        <v>40756</v>
      </c>
      <c r="N212" s="161"/>
      <c r="O212" s="162">
        <v>42004</v>
      </c>
      <c r="P212" s="161"/>
      <c r="Q212" s="161">
        <v>15</v>
      </c>
    </row>
    <row r="213" spans="2:17">
      <c r="B213" s="157" t="s">
        <v>1682</v>
      </c>
      <c r="C213" s="157" t="s">
        <v>1745</v>
      </c>
      <c r="D213" s="157" t="s">
        <v>1803</v>
      </c>
      <c r="E213" s="157" t="s">
        <v>722</v>
      </c>
      <c r="F213" s="157" t="s">
        <v>1878</v>
      </c>
      <c r="G213" s="157" t="s">
        <v>1878</v>
      </c>
      <c r="H213" s="157" t="s">
        <v>77</v>
      </c>
      <c r="I213" s="157" t="s">
        <v>80</v>
      </c>
      <c r="J213" s="162">
        <v>41425</v>
      </c>
      <c r="K213" s="161" t="s">
        <v>1278</v>
      </c>
      <c r="L213" s="159">
        <v>40909</v>
      </c>
      <c r="M213" s="159">
        <v>40909</v>
      </c>
      <c r="N213" s="161"/>
      <c r="O213" s="162">
        <v>41425</v>
      </c>
      <c r="P213" s="161"/>
      <c r="Q213" s="161">
        <v>20</v>
      </c>
    </row>
    <row r="214" spans="2:17">
      <c r="B214" s="157" t="s">
        <v>794</v>
      </c>
      <c r="C214" s="157" t="s">
        <v>791</v>
      </c>
      <c r="D214" s="157" t="s">
        <v>795</v>
      </c>
      <c r="E214" s="157" t="s">
        <v>722</v>
      </c>
      <c r="F214" s="157" t="s">
        <v>792</v>
      </c>
      <c r="G214" s="157" t="s">
        <v>793</v>
      </c>
      <c r="H214" s="157" t="s">
        <v>77</v>
      </c>
      <c r="I214" s="157" t="s">
        <v>75</v>
      </c>
      <c r="J214" s="162">
        <v>45017</v>
      </c>
      <c r="K214" s="161" t="s">
        <v>1276</v>
      </c>
      <c r="L214" s="159">
        <v>43191</v>
      </c>
      <c r="M214" s="159">
        <v>43191</v>
      </c>
      <c r="N214" s="161"/>
      <c r="O214" s="161"/>
      <c r="P214" s="161"/>
      <c r="Q214" s="161">
        <v>10</v>
      </c>
    </row>
    <row r="215" spans="2:17">
      <c r="B215" s="157" t="s">
        <v>799</v>
      </c>
      <c r="C215" s="157" t="s">
        <v>452</v>
      </c>
      <c r="D215" s="157" t="s">
        <v>796</v>
      </c>
      <c r="E215" s="157" t="s">
        <v>722</v>
      </c>
      <c r="F215" s="157" t="s">
        <v>797</v>
      </c>
      <c r="G215" s="157" t="s">
        <v>798</v>
      </c>
      <c r="H215" s="157" t="s">
        <v>77</v>
      </c>
      <c r="I215" s="157" t="s">
        <v>75</v>
      </c>
      <c r="J215" s="162">
        <v>45017</v>
      </c>
      <c r="K215" s="161" t="s">
        <v>1276</v>
      </c>
      <c r="L215" s="159">
        <v>41000</v>
      </c>
      <c r="M215" s="159">
        <v>41000</v>
      </c>
      <c r="N215" s="161"/>
      <c r="O215" s="161"/>
      <c r="P215" s="161"/>
      <c r="Q215" s="161">
        <v>20</v>
      </c>
    </row>
    <row r="216" spans="2:17">
      <c r="B216" s="157" t="s">
        <v>1683</v>
      </c>
      <c r="C216" s="157" t="s">
        <v>1746</v>
      </c>
      <c r="D216" s="157" t="s">
        <v>803</v>
      </c>
      <c r="E216" s="157" t="s">
        <v>722</v>
      </c>
      <c r="F216" s="157" t="s">
        <v>1879</v>
      </c>
      <c r="G216" s="157" t="s">
        <v>1880</v>
      </c>
      <c r="H216" s="157" t="s">
        <v>77</v>
      </c>
      <c r="I216" s="157" t="s">
        <v>80</v>
      </c>
      <c r="J216" s="162">
        <v>41305</v>
      </c>
      <c r="K216" s="161" t="s">
        <v>1278</v>
      </c>
      <c r="L216" s="159">
        <v>41091</v>
      </c>
      <c r="M216" s="159">
        <v>41091</v>
      </c>
      <c r="N216" s="161"/>
      <c r="O216" s="162">
        <v>41305</v>
      </c>
      <c r="P216" s="161"/>
      <c r="Q216" s="161">
        <v>20</v>
      </c>
    </row>
    <row r="217" spans="2:17">
      <c r="B217" s="157" t="s">
        <v>805</v>
      </c>
      <c r="C217" s="157" t="s">
        <v>804</v>
      </c>
      <c r="D217" s="157" t="s">
        <v>803</v>
      </c>
      <c r="E217" s="157" t="s">
        <v>722</v>
      </c>
      <c r="F217" s="157" t="s">
        <v>1360</v>
      </c>
      <c r="G217" s="157" t="s">
        <v>1361</v>
      </c>
      <c r="H217" s="157" t="s">
        <v>77</v>
      </c>
      <c r="I217" s="157" t="s">
        <v>75</v>
      </c>
      <c r="J217" s="162">
        <v>45078</v>
      </c>
      <c r="K217" s="161" t="s">
        <v>1276</v>
      </c>
      <c r="L217" s="159">
        <v>41306</v>
      </c>
      <c r="M217" s="159">
        <v>41306</v>
      </c>
      <c r="N217" s="161"/>
      <c r="O217" s="161"/>
      <c r="P217" s="161"/>
      <c r="Q217" s="161">
        <v>20</v>
      </c>
    </row>
    <row r="218" spans="2:17">
      <c r="B218" s="157" t="s">
        <v>1684</v>
      </c>
      <c r="C218" s="157" t="s">
        <v>1747</v>
      </c>
      <c r="D218" s="157" t="s">
        <v>1804</v>
      </c>
      <c r="E218" s="157" t="s">
        <v>722</v>
      </c>
      <c r="F218" s="157" t="s">
        <v>806</v>
      </c>
      <c r="G218" s="157" t="s">
        <v>807</v>
      </c>
      <c r="H218" s="157" t="s">
        <v>77</v>
      </c>
      <c r="I218" s="157" t="s">
        <v>80</v>
      </c>
      <c r="J218" s="162">
        <v>42094</v>
      </c>
      <c r="K218" s="161" t="s">
        <v>1278</v>
      </c>
      <c r="L218" s="159">
        <v>41365</v>
      </c>
      <c r="M218" s="159">
        <v>41365</v>
      </c>
      <c r="N218" s="161"/>
      <c r="O218" s="162">
        <v>42094</v>
      </c>
      <c r="P218" s="161"/>
      <c r="Q218" s="161">
        <v>20</v>
      </c>
    </row>
    <row r="219" spans="2:17">
      <c r="B219" s="157" t="s">
        <v>1685</v>
      </c>
      <c r="C219" s="157" t="s">
        <v>1748</v>
      </c>
      <c r="D219" s="157" t="s">
        <v>1805</v>
      </c>
      <c r="E219" s="157" t="s">
        <v>722</v>
      </c>
      <c r="F219" s="157" t="s">
        <v>808</v>
      </c>
      <c r="G219" s="157" t="s">
        <v>809</v>
      </c>
      <c r="H219" s="157" t="s">
        <v>77</v>
      </c>
      <c r="I219" s="157" t="s">
        <v>80</v>
      </c>
      <c r="J219" s="162">
        <v>43343</v>
      </c>
      <c r="K219" s="161" t="s">
        <v>1278</v>
      </c>
      <c r="L219" s="159">
        <v>42979</v>
      </c>
      <c r="M219" s="159">
        <v>42979</v>
      </c>
      <c r="N219" s="161"/>
      <c r="O219" s="162">
        <v>43343</v>
      </c>
      <c r="P219" s="161"/>
      <c r="Q219" s="161">
        <v>10</v>
      </c>
    </row>
    <row r="220" spans="2:17">
      <c r="B220" s="157" t="s">
        <v>1686</v>
      </c>
      <c r="C220" s="157" t="s">
        <v>811</v>
      </c>
      <c r="D220" s="157" t="s">
        <v>1806</v>
      </c>
      <c r="E220" s="157" t="s">
        <v>722</v>
      </c>
      <c r="F220" s="157" t="s">
        <v>1881</v>
      </c>
      <c r="G220" s="157" t="s">
        <v>1882</v>
      </c>
      <c r="H220" s="157" t="s">
        <v>77</v>
      </c>
      <c r="I220" s="157" t="s">
        <v>80</v>
      </c>
      <c r="J220" s="162">
        <v>42369</v>
      </c>
      <c r="K220" s="161" t="s">
        <v>1278</v>
      </c>
      <c r="L220" s="159">
        <v>41760</v>
      </c>
      <c r="M220" s="159">
        <v>41760</v>
      </c>
      <c r="N220" s="161"/>
      <c r="O220" s="162">
        <v>42369</v>
      </c>
      <c r="P220" s="161"/>
      <c r="Q220" s="161">
        <v>10</v>
      </c>
    </row>
    <row r="221" spans="2:17">
      <c r="B221" s="157" t="s">
        <v>1687</v>
      </c>
      <c r="C221" s="157" t="s">
        <v>812</v>
      </c>
      <c r="D221" s="157" t="s">
        <v>815</v>
      </c>
      <c r="E221" s="157" t="s">
        <v>722</v>
      </c>
      <c r="F221" s="157" t="s">
        <v>813</v>
      </c>
      <c r="G221" s="157" t="s">
        <v>814</v>
      </c>
      <c r="H221" s="157" t="s">
        <v>77</v>
      </c>
      <c r="I221" s="157" t="s">
        <v>80</v>
      </c>
      <c r="J221" s="162">
        <v>43830</v>
      </c>
      <c r="K221" s="161" t="s">
        <v>1278</v>
      </c>
      <c r="L221" s="159">
        <v>42005</v>
      </c>
      <c r="M221" s="159">
        <v>42005</v>
      </c>
      <c r="N221" s="161"/>
      <c r="O221" s="162">
        <v>43830</v>
      </c>
      <c r="P221" s="161"/>
      <c r="Q221" s="161">
        <v>20</v>
      </c>
    </row>
    <row r="222" spans="2:17">
      <c r="B222" s="157" t="s">
        <v>1688</v>
      </c>
      <c r="C222" s="157" t="s">
        <v>1749</v>
      </c>
      <c r="D222" s="157" t="s">
        <v>816</v>
      </c>
      <c r="E222" s="157" t="s">
        <v>722</v>
      </c>
      <c r="F222" s="157" t="s">
        <v>1883</v>
      </c>
      <c r="G222" s="157" t="s">
        <v>1884</v>
      </c>
      <c r="H222" s="157" t="s">
        <v>77</v>
      </c>
      <c r="I222" s="157" t="s">
        <v>80</v>
      </c>
      <c r="J222" s="162">
        <v>42608</v>
      </c>
      <c r="K222" s="161" t="s">
        <v>1278</v>
      </c>
      <c r="L222" s="159">
        <v>42005</v>
      </c>
      <c r="M222" s="159">
        <v>42005</v>
      </c>
      <c r="N222" s="162">
        <v>42217</v>
      </c>
      <c r="O222" s="162">
        <v>42608</v>
      </c>
      <c r="P222" s="161"/>
      <c r="Q222" s="161">
        <v>20</v>
      </c>
    </row>
    <row r="223" spans="2:17">
      <c r="B223" s="157" t="s">
        <v>819</v>
      </c>
      <c r="C223" s="157" t="s">
        <v>817</v>
      </c>
      <c r="D223" s="157" t="s">
        <v>818</v>
      </c>
      <c r="E223" s="157" t="s">
        <v>722</v>
      </c>
      <c r="F223" s="157" t="s">
        <v>1362</v>
      </c>
      <c r="G223" s="157" t="s">
        <v>1362</v>
      </c>
      <c r="H223" s="157" t="s">
        <v>77</v>
      </c>
      <c r="I223" s="157" t="s">
        <v>75</v>
      </c>
      <c r="J223" s="162">
        <v>45017</v>
      </c>
      <c r="K223" s="161" t="s">
        <v>1276</v>
      </c>
      <c r="L223" s="159">
        <v>42064</v>
      </c>
      <c r="M223" s="159">
        <v>42064</v>
      </c>
      <c r="N223" s="161"/>
      <c r="O223" s="161"/>
      <c r="P223" s="161"/>
      <c r="Q223" s="161">
        <v>20</v>
      </c>
    </row>
    <row r="224" spans="2:17">
      <c r="B224" s="157" t="s">
        <v>822</v>
      </c>
      <c r="C224" s="157" t="s">
        <v>820</v>
      </c>
      <c r="D224" s="157" t="s">
        <v>821</v>
      </c>
      <c r="E224" s="157" t="s">
        <v>722</v>
      </c>
      <c r="F224" s="157" t="s">
        <v>806</v>
      </c>
      <c r="G224" s="157" t="s">
        <v>807</v>
      </c>
      <c r="H224" s="157" t="s">
        <v>77</v>
      </c>
      <c r="I224" s="157" t="s">
        <v>75</v>
      </c>
      <c r="J224" s="162">
        <v>45017</v>
      </c>
      <c r="K224" s="161" t="s">
        <v>1276</v>
      </c>
      <c r="L224" s="159">
        <v>42095</v>
      </c>
      <c r="M224" s="159">
        <v>42095</v>
      </c>
      <c r="N224" s="161"/>
      <c r="O224" s="161"/>
      <c r="P224" s="161"/>
      <c r="Q224" s="161">
        <v>30</v>
      </c>
    </row>
    <row r="225" spans="2:17">
      <c r="B225" s="157" t="s">
        <v>826</v>
      </c>
      <c r="C225" s="157" t="s">
        <v>823</v>
      </c>
      <c r="D225" s="157" t="s">
        <v>779</v>
      </c>
      <c r="E225" s="157" t="s">
        <v>722</v>
      </c>
      <c r="F225" s="157" t="s">
        <v>824</v>
      </c>
      <c r="G225" s="157" t="s">
        <v>825</v>
      </c>
      <c r="H225" s="157" t="s">
        <v>77</v>
      </c>
      <c r="I225" s="157" t="s">
        <v>75</v>
      </c>
      <c r="J225" s="162">
        <v>45017</v>
      </c>
      <c r="K225" s="161" t="s">
        <v>1276</v>
      </c>
      <c r="L225" s="159">
        <v>42095</v>
      </c>
      <c r="M225" s="159">
        <v>42095</v>
      </c>
      <c r="N225" s="161"/>
      <c r="O225" s="161"/>
      <c r="P225" s="161"/>
      <c r="Q225" s="161">
        <v>20</v>
      </c>
    </row>
    <row r="226" spans="2:17">
      <c r="B226" s="157" t="s">
        <v>829</v>
      </c>
      <c r="C226" s="157" t="s">
        <v>725</v>
      </c>
      <c r="D226" s="157" t="s">
        <v>827</v>
      </c>
      <c r="E226" s="157" t="s">
        <v>722</v>
      </c>
      <c r="F226" s="157" t="s">
        <v>828</v>
      </c>
      <c r="G226" s="157" t="s">
        <v>828</v>
      </c>
      <c r="H226" s="157" t="s">
        <v>77</v>
      </c>
      <c r="I226" s="157" t="s">
        <v>75</v>
      </c>
      <c r="J226" s="162">
        <v>45017</v>
      </c>
      <c r="K226" s="161" t="s">
        <v>1276</v>
      </c>
      <c r="L226" s="159">
        <v>42095</v>
      </c>
      <c r="M226" s="159">
        <v>42095</v>
      </c>
      <c r="N226" s="161"/>
      <c r="O226" s="161"/>
      <c r="P226" s="161"/>
      <c r="Q226" s="161">
        <v>20</v>
      </c>
    </row>
    <row r="227" spans="2:17">
      <c r="B227" s="157" t="s">
        <v>833</v>
      </c>
      <c r="C227" s="157" t="s">
        <v>737</v>
      </c>
      <c r="D227" s="157" t="s">
        <v>830</v>
      </c>
      <c r="E227" s="157" t="s">
        <v>722</v>
      </c>
      <c r="F227" s="157" t="s">
        <v>831</v>
      </c>
      <c r="G227" s="157" t="s">
        <v>832</v>
      </c>
      <c r="H227" s="157" t="s">
        <v>77</v>
      </c>
      <c r="I227" s="157" t="s">
        <v>75</v>
      </c>
      <c r="J227" s="162">
        <v>45292</v>
      </c>
      <c r="K227" s="161" t="s">
        <v>1276</v>
      </c>
      <c r="L227" s="159">
        <v>42156</v>
      </c>
      <c r="M227" s="159">
        <v>42156</v>
      </c>
      <c r="N227" s="161"/>
      <c r="O227" s="161"/>
      <c r="P227" s="161"/>
      <c r="Q227" s="161">
        <v>20</v>
      </c>
    </row>
    <row r="228" spans="2:17">
      <c r="B228" s="157" t="s">
        <v>1689</v>
      </c>
      <c r="C228" s="157" t="s">
        <v>1750</v>
      </c>
      <c r="D228" s="157" t="s">
        <v>837</v>
      </c>
      <c r="E228" s="157" t="s">
        <v>722</v>
      </c>
      <c r="F228" s="157" t="s">
        <v>838</v>
      </c>
      <c r="G228" s="157" t="s">
        <v>540</v>
      </c>
      <c r="H228" s="157" t="s">
        <v>77</v>
      </c>
      <c r="I228" s="157" t="s">
        <v>80</v>
      </c>
      <c r="J228" s="162">
        <v>44561</v>
      </c>
      <c r="K228" s="161" t="s">
        <v>1278</v>
      </c>
      <c r="L228" s="159">
        <v>42370</v>
      </c>
      <c r="M228" s="159">
        <v>42370</v>
      </c>
      <c r="N228" s="161"/>
      <c r="O228" s="162">
        <v>44561</v>
      </c>
      <c r="P228" s="161"/>
      <c r="Q228" s="161">
        <v>20</v>
      </c>
    </row>
    <row r="229" spans="2:17">
      <c r="B229" s="157" t="s">
        <v>1690</v>
      </c>
      <c r="C229" s="157" t="s">
        <v>1751</v>
      </c>
      <c r="D229" s="157" t="s">
        <v>839</v>
      </c>
      <c r="E229" s="157" t="s">
        <v>722</v>
      </c>
      <c r="F229" s="157" t="s">
        <v>1885</v>
      </c>
      <c r="G229" s="157" t="s">
        <v>1886</v>
      </c>
      <c r="H229" s="157" t="s">
        <v>77</v>
      </c>
      <c r="I229" s="157" t="s">
        <v>80</v>
      </c>
      <c r="J229" s="162">
        <v>42582</v>
      </c>
      <c r="K229" s="161" t="s">
        <v>1278</v>
      </c>
      <c r="L229" s="159">
        <v>42461</v>
      </c>
      <c r="M229" s="159">
        <v>42461</v>
      </c>
      <c r="N229" s="161"/>
      <c r="O229" s="162">
        <v>42582</v>
      </c>
      <c r="P229" s="161"/>
      <c r="Q229" s="161">
        <v>20</v>
      </c>
    </row>
    <row r="230" spans="2:17">
      <c r="B230" s="157" t="s">
        <v>844</v>
      </c>
      <c r="C230" s="157" t="s">
        <v>840</v>
      </c>
      <c r="D230" s="157" t="s">
        <v>841</v>
      </c>
      <c r="E230" s="157" t="s">
        <v>722</v>
      </c>
      <c r="F230" s="157" t="s">
        <v>842</v>
      </c>
      <c r="G230" s="157" t="s">
        <v>843</v>
      </c>
      <c r="H230" s="157" t="s">
        <v>77</v>
      </c>
      <c r="I230" s="157" t="s">
        <v>75</v>
      </c>
      <c r="J230" s="162">
        <v>45017</v>
      </c>
      <c r="K230" s="161" t="s">
        <v>1276</v>
      </c>
      <c r="L230" s="159">
        <v>42522</v>
      </c>
      <c r="M230" s="159">
        <v>42522</v>
      </c>
      <c r="N230" s="161"/>
      <c r="O230" s="161"/>
      <c r="P230" s="161"/>
      <c r="Q230" s="161">
        <v>20</v>
      </c>
    </row>
    <row r="231" spans="2:17">
      <c r="B231" s="157" t="s">
        <v>1691</v>
      </c>
      <c r="C231" s="157" t="s">
        <v>1748</v>
      </c>
      <c r="D231" s="157" t="s">
        <v>1807</v>
      </c>
      <c r="E231" s="157" t="s">
        <v>722</v>
      </c>
      <c r="F231" s="157" t="s">
        <v>845</v>
      </c>
      <c r="G231" s="157" t="s">
        <v>846</v>
      </c>
      <c r="H231" s="157" t="s">
        <v>77</v>
      </c>
      <c r="I231" s="157" t="s">
        <v>80</v>
      </c>
      <c r="J231" s="162">
        <v>43343</v>
      </c>
      <c r="K231" s="161" t="s">
        <v>1278</v>
      </c>
      <c r="L231" s="159">
        <v>42552</v>
      </c>
      <c r="M231" s="159">
        <v>42552</v>
      </c>
      <c r="N231" s="161"/>
      <c r="O231" s="162">
        <v>43343</v>
      </c>
      <c r="P231" s="161"/>
      <c r="Q231" s="161">
        <v>20</v>
      </c>
    </row>
    <row r="232" spans="2:17">
      <c r="B232" s="157" t="s">
        <v>850</v>
      </c>
      <c r="C232" s="157" t="s">
        <v>847</v>
      </c>
      <c r="D232" s="157" t="s">
        <v>839</v>
      </c>
      <c r="E232" s="157" t="s">
        <v>722</v>
      </c>
      <c r="F232" s="157" t="s">
        <v>848</v>
      </c>
      <c r="G232" s="157" t="s">
        <v>849</v>
      </c>
      <c r="H232" s="157" t="s">
        <v>77</v>
      </c>
      <c r="I232" s="157" t="s">
        <v>75</v>
      </c>
      <c r="J232" s="162">
        <v>45047</v>
      </c>
      <c r="K232" s="161" t="s">
        <v>1276</v>
      </c>
      <c r="L232" s="159">
        <v>42583</v>
      </c>
      <c r="M232" s="159">
        <v>42583</v>
      </c>
      <c r="N232" s="161"/>
      <c r="O232" s="161"/>
      <c r="P232" s="161"/>
      <c r="Q232" s="161">
        <v>20</v>
      </c>
    </row>
    <row r="233" spans="2:17">
      <c r="B233" s="157" t="s">
        <v>853</v>
      </c>
      <c r="C233" s="157" t="s">
        <v>851</v>
      </c>
      <c r="D233" s="157" t="s">
        <v>852</v>
      </c>
      <c r="E233" s="157" t="s">
        <v>722</v>
      </c>
      <c r="F233" s="157" t="s">
        <v>854</v>
      </c>
      <c r="G233" s="157" t="s">
        <v>855</v>
      </c>
      <c r="H233" s="157" t="s">
        <v>77</v>
      </c>
      <c r="I233" s="157" t="s">
        <v>1931</v>
      </c>
      <c r="J233" s="162">
        <v>45138</v>
      </c>
      <c r="K233" s="161" t="s">
        <v>1278</v>
      </c>
      <c r="L233" s="159">
        <v>42948</v>
      </c>
      <c r="M233" s="159">
        <v>42948</v>
      </c>
      <c r="N233" s="161"/>
      <c r="O233" s="162">
        <v>45138</v>
      </c>
      <c r="P233" s="161"/>
      <c r="Q233" s="161">
        <v>11</v>
      </c>
    </row>
    <row r="234" spans="2:17">
      <c r="B234" s="157" t="s">
        <v>858</v>
      </c>
      <c r="C234" s="157" t="s">
        <v>856</v>
      </c>
      <c r="D234" s="157" t="s">
        <v>857</v>
      </c>
      <c r="E234" s="157" t="s">
        <v>722</v>
      </c>
      <c r="F234" s="157" t="s">
        <v>835</v>
      </c>
      <c r="G234" s="157" t="s">
        <v>836</v>
      </c>
      <c r="H234" s="157" t="s">
        <v>77</v>
      </c>
      <c r="I234" s="157" t="s">
        <v>75</v>
      </c>
      <c r="J234" s="162">
        <v>45017</v>
      </c>
      <c r="K234" s="161" t="s">
        <v>1276</v>
      </c>
      <c r="L234" s="159">
        <v>42675</v>
      </c>
      <c r="M234" s="159">
        <v>42675</v>
      </c>
      <c r="N234" s="161"/>
      <c r="O234" s="161"/>
      <c r="P234" s="161"/>
      <c r="Q234" s="161">
        <v>20</v>
      </c>
    </row>
    <row r="235" spans="2:17">
      <c r="B235" s="157" t="s">
        <v>862</v>
      </c>
      <c r="C235" s="157" t="s">
        <v>859</v>
      </c>
      <c r="D235" s="157" t="s">
        <v>861</v>
      </c>
      <c r="E235" s="157" t="s">
        <v>722</v>
      </c>
      <c r="F235" s="157" t="s">
        <v>860</v>
      </c>
      <c r="G235" s="157" t="s">
        <v>860</v>
      </c>
      <c r="H235" s="157" t="s">
        <v>77</v>
      </c>
      <c r="I235" s="157" t="s">
        <v>75</v>
      </c>
      <c r="J235" s="162">
        <v>45017</v>
      </c>
      <c r="K235" s="161" t="s">
        <v>1276</v>
      </c>
      <c r="L235" s="159">
        <v>42795</v>
      </c>
      <c r="M235" s="159">
        <v>42795</v>
      </c>
      <c r="N235" s="161"/>
      <c r="O235" s="161"/>
      <c r="P235" s="161"/>
      <c r="Q235" s="161">
        <v>20</v>
      </c>
    </row>
    <row r="236" spans="2:17">
      <c r="B236" s="157" t="s">
        <v>866</v>
      </c>
      <c r="C236" s="157" t="s">
        <v>863</v>
      </c>
      <c r="D236" s="157" t="s">
        <v>865</v>
      </c>
      <c r="E236" s="157" t="s">
        <v>722</v>
      </c>
      <c r="F236" s="157" t="s">
        <v>864</v>
      </c>
      <c r="G236" s="157" t="s">
        <v>864</v>
      </c>
      <c r="H236" s="157" t="s">
        <v>77</v>
      </c>
      <c r="I236" s="157" t="s">
        <v>75</v>
      </c>
      <c r="J236" s="162">
        <v>45017</v>
      </c>
      <c r="K236" s="161" t="s">
        <v>1276</v>
      </c>
      <c r="L236" s="159">
        <v>44409</v>
      </c>
      <c r="M236" s="159">
        <v>44409</v>
      </c>
      <c r="N236" s="161"/>
      <c r="O236" s="161"/>
      <c r="P236" s="161"/>
      <c r="Q236" s="161">
        <v>10</v>
      </c>
    </row>
    <row r="237" spans="2:17">
      <c r="B237" s="157" t="s">
        <v>871</v>
      </c>
      <c r="C237" s="157" t="s">
        <v>867</v>
      </c>
      <c r="D237" s="157" t="s">
        <v>870</v>
      </c>
      <c r="E237" s="157" t="s">
        <v>722</v>
      </c>
      <c r="F237" s="157" t="s">
        <v>868</v>
      </c>
      <c r="G237" s="157" t="s">
        <v>869</v>
      </c>
      <c r="H237" s="157" t="s">
        <v>77</v>
      </c>
      <c r="I237" s="157" t="s">
        <v>75</v>
      </c>
      <c r="J237" s="162">
        <v>45017</v>
      </c>
      <c r="K237" s="161" t="s">
        <v>1276</v>
      </c>
      <c r="L237" s="159">
        <v>43070</v>
      </c>
      <c r="M237" s="159">
        <v>43070</v>
      </c>
      <c r="N237" s="161"/>
      <c r="O237" s="161"/>
      <c r="P237" s="161"/>
      <c r="Q237" s="161">
        <v>20</v>
      </c>
    </row>
    <row r="238" spans="2:17">
      <c r="B238" s="157" t="s">
        <v>874</v>
      </c>
      <c r="C238" s="157" t="s">
        <v>156</v>
      </c>
      <c r="D238" s="157" t="s">
        <v>872</v>
      </c>
      <c r="E238" s="157" t="s">
        <v>722</v>
      </c>
      <c r="F238" s="157" t="s">
        <v>873</v>
      </c>
      <c r="G238" s="157" t="s">
        <v>1363</v>
      </c>
      <c r="H238" s="157" t="s">
        <v>77</v>
      </c>
      <c r="I238" s="157" t="s">
        <v>75</v>
      </c>
      <c r="J238" s="162">
        <v>45017</v>
      </c>
      <c r="K238" s="161" t="s">
        <v>1276</v>
      </c>
      <c r="L238" s="159">
        <v>43313</v>
      </c>
      <c r="M238" s="159">
        <v>43313</v>
      </c>
      <c r="N238" s="161"/>
      <c r="O238" s="161"/>
      <c r="P238" s="161"/>
      <c r="Q238" s="161">
        <v>20</v>
      </c>
    </row>
    <row r="239" spans="2:17">
      <c r="B239" s="157" t="s">
        <v>876</v>
      </c>
      <c r="C239" s="157" t="s">
        <v>875</v>
      </c>
      <c r="D239" s="157" t="s">
        <v>1364</v>
      </c>
      <c r="E239" s="157" t="s">
        <v>722</v>
      </c>
      <c r="F239" s="157" t="s">
        <v>845</v>
      </c>
      <c r="G239" s="157" t="s">
        <v>846</v>
      </c>
      <c r="H239" s="157" t="s">
        <v>77</v>
      </c>
      <c r="I239" s="157" t="s">
        <v>75</v>
      </c>
      <c r="J239" s="162">
        <v>45017</v>
      </c>
      <c r="K239" s="161" t="s">
        <v>1276</v>
      </c>
      <c r="L239" s="159">
        <v>43344</v>
      </c>
      <c r="M239" s="159">
        <v>43344</v>
      </c>
      <c r="N239" s="161"/>
      <c r="O239" s="161"/>
      <c r="P239" s="161"/>
      <c r="Q239" s="161">
        <v>20</v>
      </c>
    </row>
    <row r="240" spans="2:17">
      <c r="B240" s="157" t="s">
        <v>877</v>
      </c>
      <c r="C240" s="157" t="s">
        <v>875</v>
      </c>
      <c r="D240" s="157" t="s">
        <v>1365</v>
      </c>
      <c r="E240" s="157" t="s">
        <v>722</v>
      </c>
      <c r="F240" s="157" t="s">
        <v>808</v>
      </c>
      <c r="G240" s="157" t="s">
        <v>809</v>
      </c>
      <c r="H240" s="157" t="s">
        <v>77</v>
      </c>
      <c r="I240" s="157" t="s">
        <v>75</v>
      </c>
      <c r="J240" s="162">
        <v>45047</v>
      </c>
      <c r="K240" s="161" t="s">
        <v>1276</v>
      </c>
      <c r="L240" s="159">
        <v>43344</v>
      </c>
      <c r="M240" s="159">
        <v>43344</v>
      </c>
      <c r="N240" s="161"/>
      <c r="O240" s="161"/>
      <c r="P240" s="161"/>
      <c r="Q240" s="161">
        <v>20</v>
      </c>
    </row>
    <row r="241" spans="2:17">
      <c r="B241" s="157" t="s">
        <v>882</v>
      </c>
      <c r="C241" s="157" t="s">
        <v>878</v>
      </c>
      <c r="D241" s="157" t="s">
        <v>879</v>
      </c>
      <c r="E241" s="157" t="s">
        <v>722</v>
      </c>
      <c r="F241" s="157" t="s">
        <v>880</v>
      </c>
      <c r="G241" s="157" t="s">
        <v>881</v>
      </c>
      <c r="H241" s="157" t="s">
        <v>77</v>
      </c>
      <c r="I241" s="157" t="s">
        <v>75</v>
      </c>
      <c r="J241" s="162">
        <v>45261</v>
      </c>
      <c r="K241" s="161" t="s">
        <v>1276</v>
      </c>
      <c r="L241" s="159">
        <v>43374</v>
      </c>
      <c r="M241" s="159">
        <v>43374</v>
      </c>
      <c r="N241" s="161"/>
      <c r="O241" s="161"/>
      <c r="P241" s="161"/>
      <c r="Q241" s="161">
        <v>20</v>
      </c>
    </row>
    <row r="242" spans="2:17">
      <c r="B242" s="157" t="s">
        <v>886</v>
      </c>
      <c r="C242" s="157" t="s">
        <v>79</v>
      </c>
      <c r="D242" s="157" t="s">
        <v>883</v>
      </c>
      <c r="E242" s="157" t="s">
        <v>722</v>
      </c>
      <c r="F242" s="157" t="s">
        <v>884</v>
      </c>
      <c r="G242" s="157" t="s">
        <v>885</v>
      </c>
      <c r="H242" s="157" t="s">
        <v>77</v>
      </c>
      <c r="I242" s="157" t="s">
        <v>75</v>
      </c>
      <c r="J242" s="162">
        <v>45200</v>
      </c>
      <c r="K242" s="161" t="s">
        <v>1276</v>
      </c>
      <c r="L242" s="159">
        <v>43556</v>
      </c>
      <c r="M242" s="159">
        <v>43556</v>
      </c>
      <c r="N242" s="161"/>
      <c r="O242" s="161"/>
      <c r="P242" s="161"/>
      <c r="Q242" s="161">
        <v>20</v>
      </c>
    </row>
    <row r="243" spans="2:17">
      <c r="B243" s="157" t="s">
        <v>893</v>
      </c>
      <c r="C243" s="157" t="s">
        <v>834</v>
      </c>
      <c r="D243" s="157" t="s">
        <v>890</v>
      </c>
      <c r="E243" s="157" t="s">
        <v>722</v>
      </c>
      <c r="F243" s="157" t="s">
        <v>891</v>
      </c>
      <c r="G243" s="157" t="s">
        <v>892</v>
      </c>
      <c r="H243" s="157" t="s">
        <v>77</v>
      </c>
      <c r="I243" s="157" t="s">
        <v>75</v>
      </c>
      <c r="J243" s="162">
        <v>45017</v>
      </c>
      <c r="K243" s="161" t="s">
        <v>1276</v>
      </c>
      <c r="L243" s="159">
        <v>43617</v>
      </c>
      <c r="M243" s="159">
        <v>43617</v>
      </c>
      <c r="N243" s="161"/>
      <c r="O243" s="161"/>
      <c r="P243" s="161"/>
      <c r="Q243" s="161">
        <v>20</v>
      </c>
    </row>
    <row r="244" spans="2:17">
      <c r="B244" s="157" t="s">
        <v>1692</v>
      </c>
      <c r="C244" s="157" t="s">
        <v>1752</v>
      </c>
      <c r="D244" s="157" t="s">
        <v>894</v>
      </c>
      <c r="E244" s="157" t="s">
        <v>722</v>
      </c>
      <c r="F244" s="157" t="s">
        <v>895</v>
      </c>
      <c r="G244" s="157" t="s">
        <v>896</v>
      </c>
      <c r="H244" s="157" t="s">
        <v>77</v>
      </c>
      <c r="I244" s="157" t="s">
        <v>80</v>
      </c>
      <c r="J244" s="162">
        <v>44104</v>
      </c>
      <c r="K244" s="161" t="s">
        <v>1278</v>
      </c>
      <c r="L244" s="159">
        <v>43739</v>
      </c>
      <c r="M244" s="159">
        <v>43739</v>
      </c>
      <c r="N244" s="161"/>
      <c r="O244" s="162">
        <v>44104</v>
      </c>
      <c r="P244" s="161"/>
      <c r="Q244" s="161">
        <v>20</v>
      </c>
    </row>
    <row r="245" spans="2:17">
      <c r="B245" s="157" t="s">
        <v>901</v>
      </c>
      <c r="C245" s="157" t="s">
        <v>897</v>
      </c>
      <c r="D245" s="157" t="s">
        <v>898</v>
      </c>
      <c r="E245" s="157" t="s">
        <v>722</v>
      </c>
      <c r="F245" s="157" t="s">
        <v>899</v>
      </c>
      <c r="G245" s="157" t="s">
        <v>900</v>
      </c>
      <c r="H245" s="157" t="s">
        <v>77</v>
      </c>
      <c r="I245" s="157" t="s">
        <v>75</v>
      </c>
      <c r="J245" s="162">
        <v>45018</v>
      </c>
      <c r="K245" s="161" t="s">
        <v>1276</v>
      </c>
      <c r="L245" s="159">
        <v>43770</v>
      </c>
      <c r="M245" s="159">
        <v>43770</v>
      </c>
      <c r="N245" s="161"/>
      <c r="O245" s="161"/>
      <c r="P245" s="161"/>
      <c r="Q245" s="161">
        <v>20</v>
      </c>
    </row>
    <row r="246" spans="2:17">
      <c r="B246" s="157" t="s">
        <v>903</v>
      </c>
      <c r="C246" s="157" t="s">
        <v>902</v>
      </c>
      <c r="D246" s="157" t="s">
        <v>816</v>
      </c>
      <c r="E246" s="157" t="s">
        <v>722</v>
      </c>
      <c r="F246" s="157" t="s">
        <v>1366</v>
      </c>
      <c r="G246" s="157" t="s">
        <v>1367</v>
      </c>
      <c r="H246" s="157" t="s">
        <v>77</v>
      </c>
      <c r="I246" s="157" t="s">
        <v>75</v>
      </c>
      <c r="J246" s="162">
        <v>45017</v>
      </c>
      <c r="K246" s="161" t="s">
        <v>1276</v>
      </c>
      <c r="L246" s="159">
        <v>43800</v>
      </c>
      <c r="M246" s="159">
        <v>43800</v>
      </c>
      <c r="N246" s="161"/>
      <c r="O246" s="161"/>
      <c r="P246" s="161"/>
      <c r="Q246" s="161">
        <v>20</v>
      </c>
    </row>
    <row r="247" spans="2:17">
      <c r="B247" s="157" t="s">
        <v>1693</v>
      </c>
      <c r="C247" s="157" t="s">
        <v>1753</v>
      </c>
      <c r="D247" s="157" t="s">
        <v>815</v>
      </c>
      <c r="E247" s="157" t="s">
        <v>722</v>
      </c>
      <c r="F247" s="157" t="s">
        <v>1887</v>
      </c>
      <c r="G247" s="157" t="s">
        <v>814</v>
      </c>
      <c r="H247" s="157" t="s">
        <v>77</v>
      </c>
      <c r="I247" s="157" t="s">
        <v>80</v>
      </c>
      <c r="J247" s="162">
        <v>43951</v>
      </c>
      <c r="K247" s="161" t="s">
        <v>1278</v>
      </c>
      <c r="L247" s="159">
        <v>43831</v>
      </c>
      <c r="M247" s="159">
        <v>43831</v>
      </c>
      <c r="N247" s="161"/>
      <c r="O247" s="162">
        <v>43951</v>
      </c>
      <c r="P247" s="161"/>
      <c r="Q247" s="161">
        <v>17</v>
      </c>
    </row>
    <row r="248" spans="2:17">
      <c r="B248" s="157" t="s">
        <v>908</v>
      </c>
      <c r="C248" s="157" t="s">
        <v>904</v>
      </c>
      <c r="D248" s="157" t="s">
        <v>907</v>
      </c>
      <c r="E248" s="157" t="s">
        <v>722</v>
      </c>
      <c r="F248" s="157" t="s">
        <v>905</v>
      </c>
      <c r="G248" s="157" t="s">
        <v>906</v>
      </c>
      <c r="H248" s="157" t="s">
        <v>77</v>
      </c>
      <c r="I248" s="157" t="s">
        <v>75</v>
      </c>
      <c r="J248" s="162">
        <v>45139</v>
      </c>
      <c r="K248" s="161" t="s">
        <v>1276</v>
      </c>
      <c r="L248" s="159">
        <v>43922</v>
      </c>
      <c r="M248" s="159">
        <v>43922</v>
      </c>
      <c r="N248" s="161"/>
      <c r="O248" s="161"/>
      <c r="P248" s="161"/>
      <c r="Q248" s="161">
        <v>20</v>
      </c>
    </row>
    <row r="249" spans="2:17">
      <c r="B249" s="157" t="s">
        <v>911</v>
      </c>
      <c r="C249" s="157" t="s">
        <v>1537</v>
      </c>
      <c r="D249" s="157" t="s">
        <v>909</v>
      </c>
      <c r="E249" s="157" t="s">
        <v>722</v>
      </c>
      <c r="F249" s="157" t="s">
        <v>910</v>
      </c>
      <c r="G249" s="157" t="s">
        <v>910</v>
      </c>
      <c r="H249" s="157" t="s">
        <v>77</v>
      </c>
      <c r="I249" s="157" t="s">
        <v>75</v>
      </c>
      <c r="J249" s="162">
        <v>45017</v>
      </c>
      <c r="K249" s="161" t="s">
        <v>1276</v>
      </c>
      <c r="L249" s="159">
        <v>43922</v>
      </c>
      <c r="M249" s="159">
        <v>43922</v>
      </c>
      <c r="N249" s="161"/>
      <c r="O249" s="161"/>
      <c r="P249" s="161"/>
      <c r="Q249" s="161">
        <v>20</v>
      </c>
    </row>
    <row r="250" spans="2:17">
      <c r="B250" s="157" t="s">
        <v>916</v>
      </c>
      <c r="C250" s="157" t="s">
        <v>912</v>
      </c>
      <c r="D250" s="157" t="s">
        <v>914</v>
      </c>
      <c r="E250" s="157" t="s">
        <v>722</v>
      </c>
      <c r="F250" s="157" t="s">
        <v>915</v>
      </c>
      <c r="G250" s="157" t="s">
        <v>913</v>
      </c>
      <c r="H250" s="157" t="s">
        <v>77</v>
      </c>
      <c r="I250" s="157" t="s">
        <v>75</v>
      </c>
      <c r="J250" s="162">
        <v>45017</v>
      </c>
      <c r="K250" s="161" t="s">
        <v>1276</v>
      </c>
      <c r="L250" s="159">
        <v>43952</v>
      </c>
      <c r="M250" s="159">
        <v>43952</v>
      </c>
      <c r="N250" s="161"/>
      <c r="O250" s="161"/>
      <c r="P250" s="161"/>
      <c r="Q250" s="161">
        <v>20</v>
      </c>
    </row>
    <row r="251" spans="2:17">
      <c r="B251" s="157" t="s">
        <v>917</v>
      </c>
      <c r="C251" s="157" t="s">
        <v>812</v>
      </c>
      <c r="D251" s="157" t="s">
        <v>815</v>
      </c>
      <c r="E251" s="157" t="s">
        <v>722</v>
      </c>
      <c r="F251" s="157" t="s">
        <v>813</v>
      </c>
      <c r="G251" s="157" t="s">
        <v>814</v>
      </c>
      <c r="H251" s="157" t="s">
        <v>77</v>
      </c>
      <c r="I251" s="157" t="s">
        <v>75</v>
      </c>
      <c r="J251" s="162">
        <v>45261</v>
      </c>
      <c r="K251" s="161" t="s">
        <v>1276</v>
      </c>
      <c r="L251" s="159">
        <v>43952</v>
      </c>
      <c r="M251" s="159">
        <v>43952</v>
      </c>
      <c r="N251" s="161"/>
      <c r="O251" s="161"/>
      <c r="P251" s="161"/>
      <c r="Q251" s="161">
        <v>20</v>
      </c>
    </row>
    <row r="252" spans="2:17">
      <c r="B252" s="157" t="s">
        <v>919</v>
      </c>
      <c r="C252" s="157" t="s">
        <v>918</v>
      </c>
      <c r="D252" s="157" t="s">
        <v>894</v>
      </c>
      <c r="E252" s="157" t="s">
        <v>722</v>
      </c>
      <c r="F252" s="157" t="s">
        <v>895</v>
      </c>
      <c r="G252" s="157" t="s">
        <v>896</v>
      </c>
      <c r="H252" s="157" t="s">
        <v>77</v>
      </c>
      <c r="I252" s="157" t="s">
        <v>75</v>
      </c>
      <c r="J252" s="162">
        <v>45017</v>
      </c>
      <c r="K252" s="161" t="s">
        <v>1276</v>
      </c>
      <c r="L252" s="159">
        <v>44105</v>
      </c>
      <c r="M252" s="159">
        <v>44105</v>
      </c>
      <c r="N252" s="161"/>
      <c r="O252" s="161"/>
      <c r="P252" s="161"/>
      <c r="Q252" s="161">
        <v>20</v>
      </c>
    </row>
    <row r="253" spans="2:17">
      <c r="B253" s="157" t="s">
        <v>1694</v>
      </c>
      <c r="C253" s="157" t="s">
        <v>912</v>
      </c>
      <c r="D253" s="157" t="s">
        <v>1808</v>
      </c>
      <c r="E253" s="157" t="s">
        <v>722</v>
      </c>
      <c r="F253" s="157" t="s">
        <v>1888</v>
      </c>
      <c r="G253" s="157" t="s">
        <v>1889</v>
      </c>
      <c r="H253" s="157" t="s">
        <v>77</v>
      </c>
      <c r="I253" s="157" t="s">
        <v>80</v>
      </c>
      <c r="J253" s="162">
        <v>44500</v>
      </c>
      <c r="K253" s="161" t="s">
        <v>1278</v>
      </c>
      <c r="L253" s="159">
        <v>44197</v>
      </c>
      <c r="M253" s="159">
        <v>44197</v>
      </c>
      <c r="N253" s="161"/>
      <c r="O253" s="162">
        <v>44500</v>
      </c>
      <c r="P253" s="161"/>
      <c r="Q253" s="161">
        <v>20</v>
      </c>
    </row>
    <row r="254" spans="2:17">
      <c r="B254" s="157" t="s">
        <v>924</v>
      </c>
      <c r="C254" s="157" t="s">
        <v>920</v>
      </c>
      <c r="D254" s="157" t="s">
        <v>921</v>
      </c>
      <c r="E254" s="157" t="s">
        <v>722</v>
      </c>
      <c r="F254" s="157" t="s">
        <v>922</v>
      </c>
      <c r="G254" s="157" t="s">
        <v>923</v>
      </c>
      <c r="H254" s="157" t="s">
        <v>77</v>
      </c>
      <c r="I254" s="157" t="s">
        <v>75</v>
      </c>
      <c r="J254" s="162">
        <v>45383</v>
      </c>
      <c r="K254" s="161" t="s">
        <v>1276</v>
      </c>
      <c r="L254" s="159">
        <v>44287</v>
      </c>
      <c r="M254" s="159">
        <v>44287</v>
      </c>
      <c r="N254" s="161"/>
      <c r="O254" s="161"/>
      <c r="P254" s="161"/>
      <c r="Q254" s="161">
        <v>20</v>
      </c>
    </row>
    <row r="255" spans="2:17">
      <c r="B255" s="157" t="s">
        <v>928</v>
      </c>
      <c r="C255" s="157" t="s">
        <v>724</v>
      </c>
      <c r="D255" s="157" t="s">
        <v>925</v>
      </c>
      <c r="E255" s="157" t="s">
        <v>722</v>
      </c>
      <c r="F255" s="157" t="s">
        <v>926</v>
      </c>
      <c r="G255" s="157" t="s">
        <v>927</v>
      </c>
      <c r="H255" s="157" t="s">
        <v>77</v>
      </c>
      <c r="I255" s="157" t="s">
        <v>75</v>
      </c>
      <c r="J255" s="162">
        <v>45017</v>
      </c>
      <c r="K255" s="161" t="s">
        <v>1276</v>
      </c>
      <c r="L255" s="159">
        <v>44287</v>
      </c>
      <c r="M255" s="159">
        <v>44287</v>
      </c>
      <c r="N255" s="161"/>
      <c r="O255" s="161"/>
      <c r="P255" s="161"/>
      <c r="Q255" s="161">
        <v>10</v>
      </c>
    </row>
    <row r="256" spans="2:17">
      <c r="B256" s="157" t="s">
        <v>1370</v>
      </c>
      <c r="C256" s="157" t="s">
        <v>762</v>
      </c>
      <c r="D256" s="157" t="s">
        <v>1368</v>
      </c>
      <c r="E256" s="157" t="s">
        <v>722</v>
      </c>
      <c r="F256" s="157" t="s">
        <v>1369</v>
      </c>
      <c r="G256" s="157" t="s">
        <v>1369</v>
      </c>
      <c r="H256" s="157" t="s">
        <v>77</v>
      </c>
      <c r="I256" s="157" t="s">
        <v>75</v>
      </c>
      <c r="J256" s="162">
        <v>45078</v>
      </c>
      <c r="K256" s="161" t="s">
        <v>1276</v>
      </c>
      <c r="L256" s="159">
        <v>44348</v>
      </c>
      <c r="M256" s="159">
        <v>44348</v>
      </c>
      <c r="N256" s="161"/>
      <c r="O256" s="161"/>
      <c r="P256" s="161"/>
      <c r="Q256" s="161">
        <v>10</v>
      </c>
    </row>
    <row r="257" spans="2:17">
      <c r="B257" s="157" t="s">
        <v>1373</v>
      </c>
      <c r="C257" s="157" t="s">
        <v>1371</v>
      </c>
      <c r="D257" s="157" t="s">
        <v>1372</v>
      </c>
      <c r="E257" s="157" t="s">
        <v>722</v>
      </c>
      <c r="F257" s="157" t="s">
        <v>1598</v>
      </c>
      <c r="G257" s="157" t="s">
        <v>1598</v>
      </c>
      <c r="H257" s="157" t="s">
        <v>77</v>
      </c>
      <c r="I257" s="157" t="s">
        <v>75</v>
      </c>
      <c r="J257" s="162">
        <v>45017</v>
      </c>
      <c r="K257" s="161" t="s">
        <v>1276</v>
      </c>
      <c r="L257" s="159">
        <v>44348</v>
      </c>
      <c r="M257" s="159">
        <v>44348</v>
      </c>
      <c r="N257" s="161"/>
      <c r="O257" s="161"/>
      <c r="P257" s="161"/>
      <c r="Q257" s="161">
        <v>20</v>
      </c>
    </row>
    <row r="258" spans="2:17">
      <c r="B258" s="157" t="s">
        <v>1377</v>
      </c>
      <c r="C258" s="157" t="s">
        <v>875</v>
      </c>
      <c r="D258" s="157" t="s">
        <v>1374</v>
      </c>
      <c r="E258" s="157" t="s">
        <v>722</v>
      </c>
      <c r="F258" s="157" t="s">
        <v>1375</v>
      </c>
      <c r="G258" s="157" t="s">
        <v>1376</v>
      </c>
      <c r="H258" s="157" t="s">
        <v>77</v>
      </c>
      <c r="I258" s="157" t="s">
        <v>75</v>
      </c>
      <c r="J258" s="162">
        <v>45108</v>
      </c>
      <c r="K258" s="161" t="s">
        <v>1276</v>
      </c>
      <c r="L258" s="159">
        <v>44440</v>
      </c>
      <c r="M258" s="159">
        <v>44440</v>
      </c>
      <c r="N258" s="161"/>
      <c r="O258" s="161"/>
      <c r="P258" s="161"/>
      <c r="Q258" s="161">
        <v>20</v>
      </c>
    </row>
    <row r="259" spans="2:17">
      <c r="B259" s="157" t="s">
        <v>1382</v>
      </c>
      <c r="C259" s="157" t="s">
        <v>1378</v>
      </c>
      <c r="D259" s="157" t="s">
        <v>1379</v>
      </c>
      <c r="E259" s="157" t="s">
        <v>722</v>
      </c>
      <c r="F259" s="157" t="s">
        <v>1380</v>
      </c>
      <c r="G259" s="157" t="s">
        <v>1381</v>
      </c>
      <c r="H259" s="157" t="s">
        <v>77</v>
      </c>
      <c r="I259" s="157" t="s">
        <v>75</v>
      </c>
      <c r="J259" s="162">
        <v>45200</v>
      </c>
      <c r="K259" s="161" t="s">
        <v>1276</v>
      </c>
      <c r="L259" s="159">
        <v>44501</v>
      </c>
      <c r="M259" s="159">
        <v>44501</v>
      </c>
      <c r="N259" s="161"/>
      <c r="O259" s="161"/>
      <c r="P259" s="161"/>
      <c r="Q259" s="161">
        <v>20</v>
      </c>
    </row>
    <row r="260" spans="2:17">
      <c r="B260" s="157" t="s">
        <v>1386</v>
      </c>
      <c r="C260" s="157" t="s">
        <v>258</v>
      </c>
      <c r="D260" s="157" t="s">
        <v>1383</v>
      </c>
      <c r="E260" s="157" t="s">
        <v>722</v>
      </c>
      <c r="F260" s="157" t="s">
        <v>1384</v>
      </c>
      <c r="G260" s="157" t="s">
        <v>1385</v>
      </c>
      <c r="H260" s="157" t="s">
        <v>77</v>
      </c>
      <c r="I260" s="157" t="s">
        <v>75</v>
      </c>
      <c r="J260" s="162">
        <v>45017</v>
      </c>
      <c r="K260" s="161" t="s">
        <v>1276</v>
      </c>
      <c r="L260" s="159">
        <v>44531</v>
      </c>
      <c r="M260" s="159">
        <v>44531</v>
      </c>
      <c r="N260" s="161"/>
      <c r="O260" s="161"/>
      <c r="P260" s="161"/>
      <c r="Q260" s="161">
        <v>20</v>
      </c>
    </row>
    <row r="261" spans="2:17">
      <c r="B261" s="157" t="s">
        <v>1387</v>
      </c>
      <c r="C261" s="157" t="s">
        <v>811</v>
      </c>
      <c r="D261" s="157" t="s">
        <v>837</v>
      </c>
      <c r="E261" s="157" t="s">
        <v>722</v>
      </c>
      <c r="F261" s="157" t="s">
        <v>838</v>
      </c>
      <c r="G261" s="157" t="s">
        <v>540</v>
      </c>
      <c r="H261" s="157" t="s">
        <v>77</v>
      </c>
      <c r="I261" s="157" t="s">
        <v>75</v>
      </c>
      <c r="J261" s="162">
        <v>45017</v>
      </c>
      <c r="K261" s="161" t="s">
        <v>1276</v>
      </c>
      <c r="L261" s="159">
        <v>44562</v>
      </c>
      <c r="M261" s="159">
        <v>44562</v>
      </c>
      <c r="N261" s="161"/>
      <c r="O261" s="161"/>
      <c r="P261" s="161"/>
      <c r="Q261" s="161">
        <v>20</v>
      </c>
    </row>
    <row r="262" spans="2:17">
      <c r="B262" s="157" t="s">
        <v>1390</v>
      </c>
      <c r="C262" s="157" t="s">
        <v>1388</v>
      </c>
      <c r="D262" s="157" t="s">
        <v>1389</v>
      </c>
      <c r="E262" s="157" t="s">
        <v>722</v>
      </c>
      <c r="F262" s="157" t="s">
        <v>1599</v>
      </c>
      <c r="G262" s="157" t="s">
        <v>1600</v>
      </c>
      <c r="H262" s="157" t="s">
        <v>77</v>
      </c>
      <c r="I262" s="157" t="s">
        <v>75</v>
      </c>
      <c r="J262" s="162">
        <v>45323</v>
      </c>
      <c r="K262" s="161" t="s">
        <v>1276</v>
      </c>
      <c r="L262" s="159">
        <v>44652</v>
      </c>
      <c r="M262" s="159">
        <v>44652</v>
      </c>
      <c r="N262" s="161"/>
      <c r="O262" s="161"/>
      <c r="P262" s="161"/>
      <c r="Q262" s="161">
        <v>10</v>
      </c>
    </row>
    <row r="263" spans="2:17">
      <c r="B263" s="157" t="s">
        <v>1516</v>
      </c>
      <c r="C263" s="157" t="s">
        <v>1538</v>
      </c>
      <c r="D263" s="157" t="s">
        <v>1563</v>
      </c>
      <c r="E263" s="157" t="s">
        <v>722</v>
      </c>
      <c r="F263" s="157" t="s">
        <v>1601</v>
      </c>
      <c r="G263" s="157" t="s">
        <v>1602</v>
      </c>
      <c r="H263" s="157" t="s">
        <v>77</v>
      </c>
      <c r="I263" s="157" t="s">
        <v>75</v>
      </c>
      <c r="J263" s="162">
        <v>45200</v>
      </c>
      <c r="K263" s="161" t="s">
        <v>1276</v>
      </c>
      <c r="L263" s="159">
        <v>44682</v>
      </c>
      <c r="M263" s="159">
        <v>44682</v>
      </c>
      <c r="N263" s="161"/>
      <c r="O263" s="161"/>
      <c r="P263" s="161"/>
      <c r="Q263" s="161">
        <v>20</v>
      </c>
    </row>
    <row r="264" spans="2:17">
      <c r="B264" s="157" t="s">
        <v>1517</v>
      </c>
      <c r="C264" s="157" t="s">
        <v>1539</v>
      </c>
      <c r="D264" s="157" t="s">
        <v>1564</v>
      </c>
      <c r="E264" s="157" t="s">
        <v>722</v>
      </c>
      <c r="F264" s="157" t="s">
        <v>1603</v>
      </c>
      <c r="G264" s="157" t="s">
        <v>1604</v>
      </c>
      <c r="H264" s="157" t="s">
        <v>77</v>
      </c>
      <c r="I264" s="157" t="s">
        <v>75</v>
      </c>
      <c r="J264" s="162">
        <v>45017</v>
      </c>
      <c r="K264" s="161" t="s">
        <v>1276</v>
      </c>
      <c r="L264" s="159">
        <v>44743</v>
      </c>
      <c r="M264" s="159">
        <v>44743</v>
      </c>
      <c r="N264" s="161"/>
      <c r="O264" s="161"/>
      <c r="P264" s="161"/>
      <c r="Q264" s="161">
        <v>20</v>
      </c>
    </row>
    <row r="265" spans="2:17">
      <c r="B265" s="157" t="s">
        <v>1518</v>
      </c>
      <c r="C265" s="157" t="s">
        <v>1540</v>
      </c>
      <c r="D265" s="157" t="s">
        <v>1565</v>
      </c>
      <c r="E265" s="157" t="s">
        <v>722</v>
      </c>
      <c r="F265" s="157" t="s">
        <v>1605</v>
      </c>
      <c r="G265" s="157" t="s">
        <v>1606</v>
      </c>
      <c r="H265" s="157" t="s">
        <v>77</v>
      </c>
      <c r="I265" s="157" t="s">
        <v>75</v>
      </c>
      <c r="J265" s="162">
        <v>45352</v>
      </c>
      <c r="K265" s="161" t="s">
        <v>1276</v>
      </c>
      <c r="L265" s="159">
        <v>44743</v>
      </c>
      <c r="M265" s="159">
        <v>44743</v>
      </c>
      <c r="N265" s="161"/>
      <c r="O265" s="161"/>
      <c r="P265" s="161"/>
      <c r="Q265" s="161">
        <v>20</v>
      </c>
    </row>
    <row r="266" spans="2:17">
      <c r="B266" s="157" t="s">
        <v>1519</v>
      </c>
      <c r="C266" s="157" t="s">
        <v>1541</v>
      </c>
      <c r="D266" s="157" t="s">
        <v>1541</v>
      </c>
      <c r="E266" s="157" t="s">
        <v>722</v>
      </c>
      <c r="F266" s="157" t="s">
        <v>1607</v>
      </c>
      <c r="G266" s="157" t="s">
        <v>1608</v>
      </c>
      <c r="H266" s="157" t="s">
        <v>77</v>
      </c>
      <c r="I266" s="157" t="s">
        <v>75</v>
      </c>
      <c r="J266" s="162">
        <v>45017</v>
      </c>
      <c r="K266" s="161" t="s">
        <v>1276</v>
      </c>
      <c r="L266" s="159">
        <v>44805</v>
      </c>
      <c r="M266" s="159">
        <v>44805</v>
      </c>
      <c r="N266" s="161"/>
      <c r="O266" s="161"/>
      <c r="P266" s="161"/>
      <c r="Q266" s="161">
        <v>20</v>
      </c>
    </row>
    <row r="267" spans="2:17">
      <c r="B267" s="157" t="s">
        <v>1520</v>
      </c>
      <c r="C267" s="157" t="s">
        <v>1542</v>
      </c>
      <c r="D267" s="157" t="s">
        <v>1566</v>
      </c>
      <c r="E267" s="157" t="s">
        <v>722</v>
      </c>
      <c r="F267" s="157" t="s">
        <v>1609</v>
      </c>
      <c r="G267" s="157" t="s">
        <v>1610</v>
      </c>
      <c r="H267" s="157" t="s">
        <v>77</v>
      </c>
      <c r="I267" s="157" t="s">
        <v>75</v>
      </c>
      <c r="J267" s="162">
        <v>45017</v>
      </c>
      <c r="K267" s="161" t="s">
        <v>1276</v>
      </c>
      <c r="L267" s="159">
        <v>44835</v>
      </c>
      <c r="M267" s="159">
        <v>44835</v>
      </c>
      <c r="N267" s="161"/>
      <c r="O267" s="161"/>
      <c r="P267" s="161"/>
      <c r="Q267" s="161">
        <v>20</v>
      </c>
    </row>
    <row r="268" spans="2:17">
      <c r="B268" s="157">
        <v>415103233</v>
      </c>
      <c r="C268" s="157" t="s">
        <v>1538</v>
      </c>
      <c r="D268" s="157" t="s">
        <v>1567</v>
      </c>
      <c r="E268" s="157" t="s">
        <v>722</v>
      </c>
      <c r="F268" s="157" t="s">
        <v>1611</v>
      </c>
      <c r="G268" s="157" t="s">
        <v>1612</v>
      </c>
      <c r="H268" s="157" t="s">
        <v>77</v>
      </c>
      <c r="I268" s="157" t="s">
        <v>75</v>
      </c>
      <c r="J268" s="162">
        <v>45108</v>
      </c>
      <c r="K268" s="161" t="s">
        <v>1276</v>
      </c>
      <c r="L268" s="159">
        <v>44958</v>
      </c>
      <c r="M268" s="159">
        <v>44958</v>
      </c>
      <c r="N268" s="161"/>
      <c r="O268" s="161"/>
      <c r="P268" s="161"/>
      <c r="Q268" s="161">
        <v>20</v>
      </c>
    </row>
    <row r="269" spans="2:17">
      <c r="B269" s="157" t="s">
        <v>1695</v>
      </c>
      <c r="C269" s="157" t="s">
        <v>1754</v>
      </c>
      <c r="D269" s="157" t="s">
        <v>1809</v>
      </c>
      <c r="E269" s="157" t="s">
        <v>722</v>
      </c>
      <c r="F269" s="157" t="s">
        <v>1890</v>
      </c>
      <c r="G269" s="157" t="s">
        <v>1891</v>
      </c>
      <c r="H269" s="157" t="s">
        <v>77</v>
      </c>
      <c r="I269" s="157" t="s">
        <v>80</v>
      </c>
      <c r="J269" s="162">
        <v>45291</v>
      </c>
      <c r="K269" s="161" t="s">
        <v>1278</v>
      </c>
      <c r="L269" s="159">
        <v>45139</v>
      </c>
      <c r="M269" s="159">
        <v>45139</v>
      </c>
      <c r="N269" s="161"/>
      <c r="O269" s="162">
        <v>45291</v>
      </c>
      <c r="P269" s="161"/>
      <c r="Q269" s="161">
        <v>20</v>
      </c>
    </row>
    <row r="270" spans="2:17">
      <c r="B270" s="157" t="s">
        <v>1696</v>
      </c>
      <c r="C270" s="157" t="s">
        <v>1755</v>
      </c>
      <c r="D270" s="157" t="s">
        <v>1810</v>
      </c>
      <c r="E270" s="157" t="s">
        <v>722</v>
      </c>
      <c r="F270" s="157" t="s">
        <v>1892</v>
      </c>
      <c r="G270" s="157" t="s">
        <v>1893</v>
      </c>
      <c r="H270" s="157" t="s">
        <v>77</v>
      </c>
      <c r="I270" s="157" t="s">
        <v>75</v>
      </c>
      <c r="J270" s="162">
        <v>45170</v>
      </c>
      <c r="K270" s="161" t="s">
        <v>1283</v>
      </c>
      <c r="L270" s="159">
        <v>45170</v>
      </c>
      <c r="M270" s="159">
        <v>45170</v>
      </c>
      <c r="N270" s="161"/>
      <c r="O270" s="161"/>
      <c r="P270" s="161"/>
      <c r="Q270" s="161">
        <v>20</v>
      </c>
    </row>
    <row r="271" spans="2:17">
      <c r="B271" s="157" t="s">
        <v>1697</v>
      </c>
      <c r="C271" s="157" t="s">
        <v>875</v>
      </c>
      <c r="D271" s="157" t="s">
        <v>1811</v>
      </c>
      <c r="E271" s="157" t="s">
        <v>722</v>
      </c>
      <c r="F271" s="157" t="s">
        <v>1894</v>
      </c>
      <c r="G271" s="157" t="s">
        <v>1895</v>
      </c>
      <c r="H271" s="157" t="s">
        <v>77</v>
      </c>
      <c r="I271" s="157" t="s">
        <v>75</v>
      </c>
      <c r="J271" s="162">
        <v>45352</v>
      </c>
      <c r="K271" s="161" t="s">
        <v>1276</v>
      </c>
      <c r="L271" s="159">
        <v>45200</v>
      </c>
      <c r="M271" s="159">
        <v>45200</v>
      </c>
      <c r="N271" s="161"/>
      <c r="O271" s="161"/>
      <c r="P271" s="161"/>
      <c r="Q271" s="161">
        <v>20</v>
      </c>
    </row>
    <row r="272" spans="2:17">
      <c r="B272" s="157" t="s">
        <v>1698</v>
      </c>
      <c r="C272" s="157" t="s">
        <v>1756</v>
      </c>
      <c r="D272" s="157" t="s">
        <v>1809</v>
      </c>
      <c r="E272" s="157" t="s">
        <v>722</v>
      </c>
      <c r="F272" s="157" t="s">
        <v>1890</v>
      </c>
      <c r="G272" s="157" t="s">
        <v>1891</v>
      </c>
      <c r="H272" s="157" t="s">
        <v>77</v>
      </c>
      <c r="I272" s="157" t="s">
        <v>75</v>
      </c>
      <c r="J272" s="162">
        <v>45292</v>
      </c>
      <c r="K272" s="161" t="s">
        <v>1283</v>
      </c>
      <c r="L272" s="159">
        <v>45292</v>
      </c>
      <c r="M272" s="159">
        <v>45292</v>
      </c>
      <c r="N272" s="161"/>
      <c r="O272" s="161"/>
      <c r="P272" s="161"/>
      <c r="Q272" s="161">
        <v>20</v>
      </c>
    </row>
    <row r="273" spans="2:17">
      <c r="B273" s="157" t="s">
        <v>1699</v>
      </c>
      <c r="C273" s="157" t="s">
        <v>1757</v>
      </c>
      <c r="D273" s="157" t="s">
        <v>1812</v>
      </c>
      <c r="E273" s="157" t="s">
        <v>722</v>
      </c>
      <c r="F273" s="157" t="s">
        <v>1896</v>
      </c>
      <c r="G273" s="157" t="s">
        <v>1897</v>
      </c>
      <c r="H273" s="157" t="s">
        <v>77</v>
      </c>
      <c r="I273" s="157" t="s">
        <v>75</v>
      </c>
      <c r="J273" s="162">
        <v>45383</v>
      </c>
      <c r="K273" s="161" t="s">
        <v>1283</v>
      </c>
      <c r="L273" s="159">
        <v>45383</v>
      </c>
      <c r="M273" s="159">
        <v>45383</v>
      </c>
      <c r="N273" s="161"/>
      <c r="O273" s="161"/>
      <c r="P273" s="161"/>
      <c r="Q273" s="161">
        <v>20</v>
      </c>
    </row>
    <row r="274" spans="2:17">
      <c r="B274" s="157" t="s">
        <v>936</v>
      </c>
      <c r="C274" s="157" t="s">
        <v>932</v>
      </c>
      <c r="D274" s="157" t="s">
        <v>935</v>
      </c>
      <c r="E274" s="157" t="s">
        <v>929</v>
      </c>
      <c r="F274" s="157" t="s">
        <v>933</v>
      </c>
      <c r="G274" s="157" t="s">
        <v>934</v>
      </c>
      <c r="H274" s="157" t="s">
        <v>77</v>
      </c>
      <c r="I274" s="157" t="s">
        <v>75</v>
      </c>
      <c r="J274" s="162">
        <v>45017</v>
      </c>
      <c r="K274" s="161" t="s">
        <v>1276</v>
      </c>
      <c r="L274" s="159">
        <v>41000</v>
      </c>
      <c r="M274" s="159">
        <v>41000</v>
      </c>
      <c r="N274" s="161"/>
      <c r="O274" s="161"/>
      <c r="P274" s="161"/>
      <c r="Q274" s="161">
        <v>20</v>
      </c>
    </row>
    <row r="275" spans="2:17">
      <c r="B275" s="157" t="s">
        <v>940</v>
      </c>
      <c r="C275" s="157" t="s">
        <v>167</v>
      </c>
      <c r="D275" s="157" t="s">
        <v>938</v>
      </c>
      <c r="E275" s="157" t="s">
        <v>929</v>
      </c>
      <c r="F275" s="157" t="s">
        <v>939</v>
      </c>
      <c r="G275" s="157" t="s">
        <v>937</v>
      </c>
      <c r="H275" s="157" t="s">
        <v>77</v>
      </c>
      <c r="I275" s="157" t="s">
        <v>75</v>
      </c>
      <c r="J275" s="162">
        <v>45017</v>
      </c>
      <c r="K275" s="161" t="s">
        <v>1276</v>
      </c>
      <c r="L275" s="159">
        <v>40269</v>
      </c>
      <c r="M275" s="159">
        <v>40269</v>
      </c>
      <c r="N275" s="161"/>
      <c r="O275" s="161"/>
      <c r="P275" s="161"/>
      <c r="Q275" s="161">
        <v>40</v>
      </c>
    </row>
    <row r="276" spans="2:17">
      <c r="B276" s="157" t="s">
        <v>947</v>
      </c>
      <c r="C276" s="157" t="s">
        <v>887</v>
      </c>
      <c r="D276" s="157" t="s">
        <v>946</v>
      </c>
      <c r="E276" s="157" t="s">
        <v>929</v>
      </c>
      <c r="F276" s="157" t="s">
        <v>888</v>
      </c>
      <c r="G276" s="157" t="s">
        <v>889</v>
      </c>
      <c r="H276" s="157" t="s">
        <v>77</v>
      </c>
      <c r="I276" s="157" t="s">
        <v>75</v>
      </c>
      <c r="J276" s="162">
        <v>45017</v>
      </c>
      <c r="K276" s="161" t="s">
        <v>1276</v>
      </c>
      <c r="L276" s="159">
        <v>39173</v>
      </c>
      <c r="M276" s="159">
        <v>39173</v>
      </c>
      <c r="N276" s="161"/>
      <c r="O276" s="161"/>
      <c r="P276" s="161"/>
      <c r="Q276" s="161">
        <v>40</v>
      </c>
    </row>
    <row r="277" spans="2:17">
      <c r="B277" s="157" t="s">
        <v>951</v>
      </c>
      <c r="C277" s="157" t="s">
        <v>948</v>
      </c>
      <c r="D277" s="157" t="s">
        <v>950</v>
      </c>
      <c r="E277" s="157" t="s">
        <v>929</v>
      </c>
      <c r="F277" s="157" t="s">
        <v>930</v>
      </c>
      <c r="G277" s="157" t="s">
        <v>931</v>
      </c>
      <c r="H277" s="157" t="s">
        <v>77</v>
      </c>
      <c r="I277" s="157" t="s">
        <v>75</v>
      </c>
      <c r="J277" s="162">
        <v>45200</v>
      </c>
      <c r="K277" s="161" t="s">
        <v>1276</v>
      </c>
      <c r="L277" s="159">
        <v>39173</v>
      </c>
      <c r="M277" s="159">
        <v>39173</v>
      </c>
      <c r="N277" s="161"/>
      <c r="O277" s="161"/>
      <c r="P277" s="161"/>
      <c r="Q277" s="161">
        <v>20</v>
      </c>
    </row>
    <row r="278" spans="2:17">
      <c r="B278" s="157" t="s">
        <v>957</v>
      </c>
      <c r="C278" s="157" t="s">
        <v>725</v>
      </c>
      <c r="D278" s="157" t="s">
        <v>954</v>
      </c>
      <c r="E278" s="157" t="s">
        <v>929</v>
      </c>
      <c r="F278" s="157" t="s">
        <v>955</v>
      </c>
      <c r="G278" s="157" t="s">
        <v>956</v>
      </c>
      <c r="H278" s="157" t="s">
        <v>77</v>
      </c>
      <c r="I278" s="157" t="s">
        <v>80</v>
      </c>
      <c r="J278" s="162">
        <v>45382</v>
      </c>
      <c r="K278" s="161" t="s">
        <v>1278</v>
      </c>
      <c r="L278" s="159">
        <v>39173</v>
      </c>
      <c r="M278" s="159">
        <v>39173</v>
      </c>
      <c r="N278" s="161"/>
      <c r="O278" s="162">
        <v>45382</v>
      </c>
      <c r="P278" s="161"/>
      <c r="Q278" s="161">
        <v>10</v>
      </c>
    </row>
    <row r="279" spans="2:17">
      <c r="B279" s="157" t="s">
        <v>959</v>
      </c>
      <c r="C279" s="157" t="s">
        <v>452</v>
      </c>
      <c r="D279" s="157" t="s">
        <v>958</v>
      </c>
      <c r="E279" s="157" t="s">
        <v>929</v>
      </c>
      <c r="F279" s="157" t="s">
        <v>453</v>
      </c>
      <c r="G279" s="157" t="s">
        <v>454</v>
      </c>
      <c r="H279" s="157" t="s">
        <v>77</v>
      </c>
      <c r="I279" s="157" t="s">
        <v>75</v>
      </c>
      <c r="J279" s="162">
        <v>45087</v>
      </c>
      <c r="K279" s="161" t="s">
        <v>1276</v>
      </c>
      <c r="L279" s="159">
        <v>39173</v>
      </c>
      <c r="M279" s="159">
        <v>39173</v>
      </c>
      <c r="N279" s="161"/>
      <c r="O279" s="161"/>
      <c r="P279" s="161"/>
      <c r="Q279" s="161">
        <v>20</v>
      </c>
    </row>
    <row r="280" spans="2:17">
      <c r="B280" s="157" t="s">
        <v>1700</v>
      </c>
      <c r="C280" s="157" t="s">
        <v>1758</v>
      </c>
      <c r="D280" s="157" t="s">
        <v>1813</v>
      </c>
      <c r="E280" s="157" t="s">
        <v>929</v>
      </c>
      <c r="F280" s="157" t="s">
        <v>1898</v>
      </c>
      <c r="G280" s="157" t="s">
        <v>1898</v>
      </c>
      <c r="H280" s="157" t="s">
        <v>77</v>
      </c>
      <c r="I280" s="157" t="s">
        <v>80</v>
      </c>
      <c r="J280" s="162">
        <v>39326</v>
      </c>
      <c r="K280" s="161" t="s">
        <v>1278</v>
      </c>
      <c r="L280" s="159">
        <v>39264</v>
      </c>
      <c r="M280" s="159">
        <v>39264</v>
      </c>
      <c r="N280" s="161"/>
      <c r="O280" s="162">
        <v>39326</v>
      </c>
      <c r="P280" s="161"/>
      <c r="Q280" s="161">
        <v>10</v>
      </c>
    </row>
    <row r="281" spans="2:17">
      <c r="B281" s="157" t="s">
        <v>1701</v>
      </c>
      <c r="C281" s="157" t="s">
        <v>961</v>
      </c>
      <c r="D281" s="157" t="s">
        <v>1813</v>
      </c>
      <c r="E281" s="157" t="s">
        <v>929</v>
      </c>
      <c r="F281" s="157" t="s">
        <v>1898</v>
      </c>
      <c r="G281" s="157" t="s">
        <v>1898</v>
      </c>
      <c r="H281" s="157" t="s">
        <v>77</v>
      </c>
      <c r="I281" s="157" t="s">
        <v>80</v>
      </c>
      <c r="J281" s="162">
        <v>40329</v>
      </c>
      <c r="K281" s="161" t="s">
        <v>1278</v>
      </c>
      <c r="L281" s="159">
        <v>39326</v>
      </c>
      <c r="M281" s="159">
        <v>39326</v>
      </c>
      <c r="N281" s="161"/>
      <c r="O281" s="162">
        <v>40329</v>
      </c>
      <c r="P281" s="161"/>
      <c r="Q281" s="161">
        <v>10</v>
      </c>
    </row>
    <row r="282" spans="2:17">
      <c r="B282" s="157" t="s">
        <v>966</v>
      </c>
      <c r="C282" s="157" t="s">
        <v>962</v>
      </c>
      <c r="D282" s="157" t="s">
        <v>964</v>
      </c>
      <c r="E282" s="157" t="s">
        <v>929</v>
      </c>
      <c r="F282" s="157" t="s">
        <v>968</v>
      </c>
      <c r="G282" s="157" t="s">
        <v>965</v>
      </c>
      <c r="H282" s="157" t="s">
        <v>77</v>
      </c>
      <c r="I282" s="157" t="s">
        <v>75</v>
      </c>
      <c r="J282" s="162">
        <v>45017</v>
      </c>
      <c r="K282" s="161" t="s">
        <v>1276</v>
      </c>
      <c r="L282" s="159">
        <v>39539</v>
      </c>
      <c r="M282" s="159">
        <v>39539</v>
      </c>
      <c r="N282" s="161"/>
      <c r="O282" s="161"/>
      <c r="P282" s="161"/>
      <c r="Q282" s="161">
        <v>20</v>
      </c>
    </row>
    <row r="283" spans="2:17">
      <c r="B283" s="157" t="s">
        <v>969</v>
      </c>
      <c r="C283" s="157" t="s">
        <v>942</v>
      </c>
      <c r="D283" s="157" t="s">
        <v>945</v>
      </c>
      <c r="E283" s="157" t="s">
        <v>929</v>
      </c>
      <c r="F283" s="157" t="s">
        <v>943</v>
      </c>
      <c r="G283" s="157" t="s">
        <v>944</v>
      </c>
      <c r="H283" s="157" t="s">
        <v>77</v>
      </c>
      <c r="I283" s="157" t="s">
        <v>75</v>
      </c>
      <c r="J283" s="162">
        <v>45017</v>
      </c>
      <c r="K283" s="161" t="s">
        <v>1276</v>
      </c>
      <c r="L283" s="159">
        <v>39539</v>
      </c>
      <c r="M283" s="159">
        <v>39539</v>
      </c>
      <c r="N283" s="161"/>
      <c r="O283" s="161"/>
      <c r="P283" s="161"/>
      <c r="Q283" s="161">
        <v>40</v>
      </c>
    </row>
    <row r="284" spans="2:17">
      <c r="B284" s="157" t="s">
        <v>1702</v>
      </c>
      <c r="C284" s="157" t="s">
        <v>1759</v>
      </c>
      <c r="D284" s="157" t="s">
        <v>1814</v>
      </c>
      <c r="E284" s="157" t="s">
        <v>929</v>
      </c>
      <c r="F284" s="157" t="s">
        <v>1899</v>
      </c>
      <c r="G284" s="157" t="s">
        <v>1899</v>
      </c>
      <c r="H284" s="157" t="s">
        <v>77</v>
      </c>
      <c r="I284" s="157" t="s">
        <v>80</v>
      </c>
      <c r="J284" s="162">
        <v>41608</v>
      </c>
      <c r="K284" s="161" t="s">
        <v>1278</v>
      </c>
      <c r="L284" s="159">
        <v>40756</v>
      </c>
      <c r="M284" s="159">
        <v>40756</v>
      </c>
      <c r="N284" s="161"/>
      <c r="O284" s="162">
        <v>41608</v>
      </c>
      <c r="P284" s="161"/>
      <c r="Q284" s="161">
        <v>20</v>
      </c>
    </row>
    <row r="285" spans="2:17">
      <c r="B285" s="157" t="s">
        <v>972</v>
      </c>
      <c r="C285" s="157" t="s">
        <v>970</v>
      </c>
      <c r="D285" s="157" t="s">
        <v>971</v>
      </c>
      <c r="E285" s="157" t="s">
        <v>929</v>
      </c>
      <c r="F285" s="157" t="s">
        <v>1391</v>
      </c>
      <c r="G285" s="157" t="s">
        <v>1392</v>
      </c>
      <c r="H285" s="157" t="s">
        <v>77</v>
      </c>
      <c r="I285" s="157" t="s">
        <v>80</v>
      </c>
      <c r="J285" s="162">
        <v>45046</v>
      </c>
      <c r="K285" s="161" t="s">
        <v>1278</v>
      </c>
      <c r="L285" s="159">
        <v>41214</v>
      </c>
      <c r="M285" s="159">
        <v>41214</v>
      </c>
      <c r="N285" s="161"/>
      <c r="O285" s="162">
        <v>45046</v>
      </c>
      <c r="P285" s="161"/>
      <c r="Q285" s="161">
        <v>20</v>
      </c>
    </row>
    <row r="286" spans="2:17">
      <c r="B286" s="157" t="s">
        <v>975</v>
      </c>
      <c r="C286" s="157" t="s">
        <v>761</v>
      </c>
      <c r="D286" s="157" t="s">
        <v>973</v>
      </c>
      <c r="E286" s="157" t="s">
        <v>929</v>
      </c>
      <c r="F286" s="157" t="s">
        <v>974</v>
      </c>
      <c r="G286" s="157" t="s">
        <v>974</v>
      </c>
      <c r="H286" s="157" t="s">
        <v>77</v>
      </c>
      <c r="I286" s="157" t="s">
        <v>75</v>
      </c>
      <c r="J286" s="162">
        <v>45017</v>
      </c>
      <c r="K286" s="161" t="s">
        <v>1276</v>
      </c>
      <c r="L286" s="159">
        <v>41487</v>
      </c>
      <c r="M286" s="159">
        <v>41487</v>
      </c>
      <c r="N286" s="161"/>
      <c r="O286" s="161"/>
      <c r="P286" s="161"/>
      <c r="Q286" s="161">
        <v>10</v>
      </c>
    </row>
    <row r="287" spans="2:17">
      <c r="B287" s="157" t="s">
        <v>979</v>
      </c>
      <c r="C287" s="157" t="s">
        <v>1760</v>
      </c>
      <c r="D287" s="157" t="s">
        <v>978</v>
      </c>
      <c r="E287" s="157" t="s">
        <v>929</v>
      </c>
      <c r="F287" s="157" t="s">
        <v>976</v>
      </c>
      <c r="G287" s="157" t="s">
        <v>977</v>
      </c>
      <c r="H287" s="157" t="s">
        <v>77</v>
      </c>
      <c r="I287" s="157" t="s">
        <v>75</v>
      </c>
      <c r="J287" s="162">
        <v>45047</v>
      </c>
      <c r="K287" s="161" t="s">
        <v>1276</v>
      </c>
      <c r="L287" s="159">
        <v>41609</v>
      </c>
      <c r="M287" s="159">
        <v>41609</v>
      </c>
      <c r="N287" s="161"/>
      <c r="O287" s="161"/>
      <c r="P287" s="161"/>
      <c r="Q287" s="161">
        <v>20</v>
      </c>
    </row>
    <row r="288" spans="2:17">
      <c r="B288" s="157" t="s">
        <v>981</v>
      </c>
      <c r="C288" s="157" t="s">
        <v>948</v>
      </c>
      <c r="D288" s="157" t="s">
        <v>980</v>
      </c>
      <c r="E288" s="157" t="s">
        <v>929</v>
      </c>
      <c r="F288" s="157" t="s">
        <v>949</v>
      </c>
      <c r="G288" s="157" t="s">
        <v>949</v>
      </c>
      <c r="H288" s="157" t="s">
        <v>77</v>
      </c>
      <c r="I288" s="157" t="s">
        <v>75</v>
      </c>
      <c r="J288" s="162">
        <v>45017</v>
      </c>
      <c r="K288" s="161" t="s">
        <v>1276</v>
      </c>
      <c r="L288" s="159">
        <v>42036</v>
      </c>
      <c r="M288" s="159">
        <v>42036</v>
      </c>
      <c r="N288" s="161"/>
      <c r="O288" s="161"/>
      <c r="P288" s="161"/>
      <c r="Q288" s="161">
        <v>20</v>
      </c>
    </row>
    <row r="289" spans="2:17">
      <c r="B289" s="157" t="s">
        <v>983</v>
      </c>
      <c r="C289" s="157" t="s">
        <v>847</v>
      </c>
      <c r="D289" s="157" t="s">
        <v>982</v>
      </c>
      <c r="E289" s="157" t="s">
        <v>929</v>
      </c>
      <c r="F289" s="157" t="s">
        <v>848</v>
      </c>
      <c r="G289" s="157" t="s">
        <v>849</v>
      </c>
      <c r="H289" s="157" t="s">
        <v>77</v>
      </c>
      <c r="I289" s="157" t="s">
        <v>75</v>
      </c>
      <c r="J289" s="162">
        <v>45017</v>
      </c>
      <c r="K289" s="161" t="s">
        <v>1276</v>
      </c>
      <c r="L289" s="159">
        <v>42461</v>
      </c>
      <c r="M289" s="159">
        <v>42461</v>
      </c>
      <c r="N289" s="161"/>
      <c r="O289" s="161"/>
      <c r="P289" s="161"/>
      <c r="Q289" s="161">
        <v>40</v>
      </c>
    </row>
    <row r="290" spans="2:17">
      <c r="B290" s="157" t="s">
        <v>986</v>
      </c>
      <c r="C290" s="157" t="s">
        <v>984</v>
      </c>
      <c r="D290" s="157" t="s">
        <v>1568</v>
      </c>
      <c r="E290" s="157" t="s">
        <v>929</v>
      </c>
      <c r="F290" s="157" t="s">
        <v>985</v>
      </c>
      <c r="G290" s="157" t="s">
        <v>985</v>
      </c>
      <c r="H290" s="157" t="s">
        <v>77</v>
      </c>
      <c r="I290" s="157" t="s">
        <v>75</v>
      </c>
      <c r="J290" s="162">
        <v>45139</v>
      </c>
      <c r="K290" s="161" t="s">
        <v>1276</v>
      </c>
      <c r="L290" s="159">
        <v>43922</v>
      </c>
      <c r="M290" s="159">
        <v>43922</v>
      </c>
      <c r="N290" s="161"/>
      <c r="O290" s="161"/>
      <c r="P290" s="161"/>
      <c r="Q290" s="161">
        <v>40</v>
      </c>
    </row>
    <row r="291" spans="2:17">
      <c r="B291" s="157" t="s">
        <v>991</v>
      </c>
      <c r="C291" s="157" t="s">
        <v>987</v>
      </c>
      <c r="D291" s="157" t="s">
        <v>988</v>
      </c>
      <c r="E291" s="157" t="s">
        <v>929</v>
      </c>
      <c r="F291" s="157" t="s">
        <v>989</v>
      </c>
      <c r="G291" s="157" t="s">
        <v>990</v>
      </c>
      <c r="H291" s="157" t="s">
        <v>77</v>
      </c>
      <c r="I291" s="157" t="s">
        <v>75</v>
      </c>
      <c r="J291" s="162">
        <v>45047</v>
      </c>
      <c r="K291" s="161" t="s">
        <v>1276</v>
      </c>
      <c r="L291" s="159">
        <v>44166</v>
      </c>
      <c r="M291" s="159">
        <v>44166</v>
      </c>
      <c r="N291" s="161"/>
      <c r="O291" s="161"/>
      <c r="P291" s="161"/>
      <c r="Q291" s="161">
        <v>20</v>
      </c>
    </row>
    <row r="292" spans="2:17">
      <c r="B292" s="157" t="s">
        <v>1521</v>
      </c>
      <c r="C292" s="157" t="s">
        <v>292</v>
      </c>
      <c r="D292" s="157" t="s">
        <v>293</v>
      </c>
      <c r="E292" s="157" t="s">
        <v>929</v>
      </c>
      <c r="F292" s="157" t="s">
        <v>1613</v>
      </c>
      <c r="G292" s="157" t="s">
        <v>1613</v>
      </c>
      <c r="H292" s="157" t="s">
        <v>77</v>
      </c>
      <c r="I292" s="157" t="s">
        <v>75</v>
      </c>
      <c r="J292" s="162">
        <v>45323</v>
      </c>
      <c r="K292" s="161" t="s">
        <v>1276</v>
      </c>
      <c r="L292" s="159">
        <v>44197</v>
      </c>
      <c r="M292" s="159">
        <v>44197</v>
      </c>
      <c r="N292" s="161"/>
      <c r="O292" s="161"/>
      <c r="P292" s="161"/>
      <c r="Q292" s="161">
        <v>20</v>
      </c>
    </row>
    <row r="293" spans="2:17">
      <c r="B293" s="157" t="s">
        <v>1397</v>
      </c>
      <c r="C293" s="157" t="s">
        <v>1393</v>
      </c>
      <c r="D293" s="157" t="s">
        <v>1396</v>
      </c>
      <c r="E293" s="157" t="s">
        <v>929</v>
      </c>
      <c r="F293" s="157" t="s">
        <v>1394</v>
      </c>
      <c r="G293" s="157" t="s">
        <v>1395</v>
      </c>
      <c r="H293" s="157" t="s">
        <v>77</v>
      </c>
      <c r="I293" s="157" t="s">
        <v>75</v>
      </c>
      <c r="J293" s="162">
        <v>45383</v>
      </c>
      <c r="K293" s="161" t="s">
        <v>1276</v>
      </c>
      <c r="L293" s="159">
        <v>44378</v>
      </c>
      <c r="M293" s="159">
        <v>44378</v>
      </c>
      <c r="N293" s="161"/>
      <c r="O293" s="161"/>
      <c r="P293" s="161"/>
      <c r="Q293" s="161">
        <v>20</v>
      </c>
    </row>
    <row r="294" spans="2:17">
      <c r="B294" s="157" t="s">
        <v>1359</v>
      </c>
      <c r="C294" s="157" t="s">
        <v>1358</v>
      </c>
      <c r="D294" s="157" t="s">
        <v>1398</v>
      </c>
      <c r="E294" s="157" t="s">
        <v>929</v>
      </c>
      <c r="F294" s="157" t="s">
        <v>1614</v>
      </c>
      <c r="G294" s="157" t="s">
        <v>1615</v>
      </c>
      <c r="H294" s="157" t="s">
        <v>77</v>
      </c>
      <c r="I294" s="157" t="s">
        <v>75</v>
      </c>
      <c r="J294" s="162">
        <v>45139</v>
      </c>
      <c r="K294" s="161" t="s">
        <v>1276</v>
      </c>
      <c r="L294" s="159">
        <v>44440</v>
      </c>
      <c r="M294" s="159">
        <v>44440</v>
      </c>
      <c r="N294" s="161"/>
      <c r="O294" s="161"/>
      <c r="P294" s="161"/>
      <c r="Q294" s="161">
        <v>20</v>
      </c>
    </row>
    <row r="295" spans="2:17">
      <c r="B295" s="157" t="s">
        <v>1403</v>
      </c>
      <c r="C295" s="157" t="s">
        <v>1399</v>
      </c>
      <c r="D295" s="157" t="s">
        <v>1402</v>
      </c>
      <c r="E295" s="157" t="s">
        <v>929</v>
      </c>
      <c r="F295" s="157" t="s">
        <v>1400</v>
      </c>
      <c r="G295" s="157" t="s">
        <v>1401</v>
      </c>
      <c r="H295" s="157" t="s">
        <v>77</v>
      </c>
      <c r="I295" s="157" t="s">
        <v>80</v>
      </c>
      <c r="J295" s="162">
        <v>45046</v>
      </c>
      <c r="K295" s="161" t="s">
        <v>1278</v>
      </c>
      <c r="L295" s="159">
        <v>44501</v>
      </c>
      <c r="M295" s="159">
        <v>44501</v>
      </c>
      <c r="N295" s="161"/>
      <c r="O295" s="162">
        <v>45046</v>
      </c>
      <c r="P295" s="161"/>
      <c r="Q295" s="161">
        <v>20</v>
      </c>
    </row>
    <row r="296" spans="2:17">
      <c r="B296" s="157" t="s">
        <v>1408</v>
      </c>
      <c r="C296" s="157" t="s">
        <v>1404</v>
      </c>
      <c r="D296" s="157" t="s">
        <v>1407</v>
      </c>
      <c r="E296" s="157" t="s">
        <v>929</v>
      </c>
      <c r="F296" s="157" t="s">
        <v>1405</v>
      </c>
      <c r="G296" s="157" t="s">
        <v>1406</v>
      </c>
      <c r="H296" s="157" t="s">
        <v>77</v>
      </c>
      <c r="I296" s="157" t="s">
        <v>75</v>
      </c>
      <c r="J296" s="162">
        <v>45017</v>
      </c>
      <c r="K296" s="161" t="s">
        <v>1276</v>
      </c>
      <c r="L296" s="159">
        <v>44531</v>
      </c>
      <c r="M296" s="159">
        <v>44531</v>
      </c>
      <c r="N296" s="161"/>
      <c r="O296" s="161"/>
      <c r="P296" s="161"/>
      <c r="Q296" s="161">
        <v>20</v>
      </c>
    </row>
    <row r="297" spans="2:17">
      <c r="B297" s="157" t="s">
        <v>1703</v>
      </c>
      <c r="C297" s="157" t="s">
        <v>791</v>
      </c>
      <c r="D297" s="157" t="s">
        <v>1815</v>
      </c>
      <c r="E297" s="157" t="s">
        <v>929</v>
      </c>
      <c r="F297" s="157" t="s">
        <v>1900</v>
      </c>
      <c r="G297" s="157" t="s">
        <v>1900</v>
      </c>
      <c r="H297" s="157" t="s">
        <v>77</v>
      </c>
      <c r="I297" s="157" t="s">
        <v>75</v>
      </c>
      <c r="J297" s="162">
        <v>45200</v>
      </c>
      <c r="K297" s="161" t="s">
        <v>1276</v>
      </c>
      <c r="L297" s="159">
        <v>45139</v>
      </c>
      <c r="M297" s="159">
        <v>45139</v>
      </c>
      <c r="N297" s="161"/>
      <c r="O297" s="161"/>
      <c r="P297" s="161"/>
      <c r="Q297" s="161">
        <v>20</v>
      </c>
    </row>
    <row r="298" spans="2:17">
      <c r="B298" s="157" t="s">
        <v>1704</v>
      </c>
      <c r="C298" s="157" t="s">
        <v>1761</v>
      </c>
      <c r="D298" s="157" t="s">
        <v>1816</v>
      </c>
      <c r="E298" s="157" t="s">
        <v>929</v>
      </c>
      <c r="F298" s="157" t="s">
        <v>1901</v>
      </c>
      <c r="G298" s="157" t="s">
        <v>1902</v>
      </c>
      <c r="H298" s="157" t="s">
        <v>77</v>
      </c>
      <c r="I298" s="157" t="s">
        <v>75</v>
      </c>
      <c r="J298" s="162">
        <v>45108</v>
      </c>
      <c r="K298" s="161" t="s">
        <v>1276</v>
      </c>
      <c r="L298" s="159">
        <v>45047</v>
      </c>
      <c r="M298" s="159">
        <v>45047</v>
      </c>
      <c r="N298" s="162">
        <v>45048</v>
      </c>
      <c r="O298" s="161"/>
      <c r="P298" s="162">
        <v>45084</v>
      </c>
      <c r="Q298" s="161">
        <v>20</v>
      </c>
    </row>
    <row r="299" spans="2:17">
      <c r="B299" s="157" t="s">
        <v>1705</v>
      </c>
      <c r="C299" s="157" t="s">
        <v>1762</v>
      </c>
      <c r="D299" s="157" t="s">
        <v>1402</v>
      </c>
      <c r="E299" s="157" t="s">
        <v>929</v>
      </c>
      <c r="F299" s="157" t="s">
        <v>1400</v>
      </c>
      <c r="G299" s="157" t="s">
        <v>1401</v>
      </c>
      <c r="H299" s="157" t="s">
        <v>77</v>
      </c>
      <c r="I299" s="157" t="s">
        <v>75</v>
      </c>
      <c r="J299" s="162">
        <v>45047</v>
      </c>
      <c r="K299" s="161" t="s">
        <v>1283</v>
      </c>
      <c r="L299" s="159">
        <v>45047</v>
      </c>
      <c r="M299" s="159">
        <v>45047</v>
      </c>
      <c r="N299" s="161"/>
      <c r="O299" s="161"/>
      <c r="P299" s="161"/>
      <c r="Q299" s="161">
        <v>20</v>
      </c>
    </row>
    <row r="300" spans="2:17">
      <c r="B300" s="156" t="s">
        <v>1706</v>
      </c>
      <c r="C300" s="156" t="s">
        <v>1763</v>
      </c>
      <c r="D300" s="156" t="s">
        <v>1817</v>
      </c>
      <c r="E300" s="156" t="s">
        <v>929</v>
      </c>
      <c r="F300" s="156" t="s">
        <v>1903</v>
      </c>
      <c r="G300" s="156" t="s">
        <v>1904</v>
      </c>
      <c r="H300" s="156" t="s">
        <v>77</v>
      </c>
      <c r="I300" s="156" t="s">
        <v>75</v>
      </c>
      <c r="J300" s="162">
        <v>45292</v>
      </c>
      <c r="K300" s="161" t="s">
        <v>1276</v>
      </c>
      <c r="L300" s="160">
        <v>45108</v>
      </c>
      <c r="M300" s="160">
        <v>45108</v>
      </c>
      <c r="N300" s="161"/>
      <c r="O300" s="161"/>
      <c r="P300" s="161"/>
      <c r="Q300" s="161">
        <v>20</v>
      </c>
    </row>
    <row r="301" spans="2:17">
      <c r="B301" s="156" t="s">
        <v>995</v>
      </c>
      <c r="C301" s="156" t="s">
        <v>725</v>
      </c>
      <c r="D301" s="156" t="s">
        <v>992</v>
      </c>
      <c r="E301" s="156" t="s">
        <v>952</v>
      </c>
      <c r="F301" s="156" t="s">
        <v>993</v>
      </c>
      <c r="G301" s="156" t="s">
        <v>994</v>
      </c>
      <c r="H301" s="156" t="s">
        <v>77</v>
      </c>
      <c r="I301" s="156" t="s">
        <v>75</v>
      </c>
      <c r="J301" s="162">
        <v>45017</v>
      </c>
      <c r="K301" s="161" t="s">
        <v>1276</v>
      </c>
      <c r="L301" s="160">
        <v>41000</v>
      </c>
      <c r="M301" s="160">
        <v>41000</v>
      </c>
      <c r="N301" s="161"/>
      <c r="O301" s="161"/>
      <c r="P301" s="161"/>
      <c r="Q301" s="161">
        <v>10</v>
      </c>
    </row>
    <row r="302" spans="2:17">
      <c r="B302" s="156" t="s">
        <v>1000</v>
      </c>
      <c r="C302" s="156" t="s">
        <v>452</v>
      </c>
      <c r="D302" s="156" t="s">
        <v>998</v>
      </c>
      <c r="E302" s="156" t="s">
        <v>952</v>
      </c>
      <c r="F302" s="156" t="s">
        <v>999</v>
      </c>
      <c r="G302" s="156" t="s">
        <v>999</v>
      </c>
      <c r="H302" s="156" t="s">
        <v>77</v>
      </c>
      <c r="I302" s="156" t="s">
        <v>75</v>
      </c>
      <c r="J302" s="162">
        <v>45047</v>
      </c>
      <c r="K302" s="161" t="s">
        <v>1276</v>
      </c>
      <c r="L302" s="160">
        <v>39052</v>
      </c>
      <c r="M302" s="160">
        <v>39050</v>
      </c>
      <c r="N302" s="161"/>
      <c r="O302" s="161"/>
      <c r="P302" s="161"/>
      <c r="Q302" s="161">
        <v>20</v>
      </c>
    </row>
    <row r="303" spans="2:17">
      <c r="B303" s="156" t="s">
        <v>1707</v>
      </c>
      <c r="C303" s="156" t="s">
        <v>1751</v>
      </c>
      <c r="D303" s="156" t="s">
        <v>1818</v>
      </c>
      <c r="E303" s="156" t="s">
        <v>952</v>
      </c>
      <c r="F303" s="156" t="s">
        <v>1905</v>
      </c>
      <c r="G303" s="156" t="s">
        <v>1906</v>
      </c>
      <c r="H303" s="156" t="s">
        <v>77</v>
      </c>
      <c r="I303" s="156" t="s">
        <v>80</v>
      </c>
      <c r="J303" s="162">
        <v>42460</v>
      </c>
      <c r="K303" s="161" t="s">
        <v>1278</v>
      </c>
      <c r="L303" s="160">
        <v>39173</v>
      </c>
      <c r="M303" s="160">
        <v>39173</v>
      </c>
      <c r="N303" s="161"/>
      <c r="O303" s="162">
        <v>42460</v>
      </c>
      <c r="P303" s="161"/>
      <c r="Q303" s="161">
        <v>34</v>
      </c>
    </row>
    <row r="304" spans="2:17">
      <c r="B304" s="156" t="s">
        <v>1003</v>
      </c>
      <c r="C304" s="156" t="s">
        <v>984</v>
      </c>
      <c r="D304" s="156" t="s">
        <v>1569</v>
      </c>
      <c r="E304" s="156" t="s">
        <v>952</v>
      </c>
      <c r="F304" s="156" t="s">
        <v>1004</v>
      </c>
      <c r="G304" s="156" t="s">
        <v>1004</v>
      </c>
      <c r="H304" s="156" t="s">
        <v>77</v>
      </c>
      <c r="I304" s="156" t="s">
        <v>75</v>
      </c>
      <c r="J304" s="162">
        <v>45139</v>
      </c>
      <c r="K304" s="161" t="s">
        <v>1276</v>
      </c>
      <c r="L304" s="160">
        <v>39508</v>
      </c>
      <c r="M304" s="160">
        <v>39508</v>
      </c>
      <c r="N304" s="161"/>
      <c r="O304" s="161"/>
      <c r="P304" s="161"/>
      <c r="Q304" s="161">
        <v>30</v>
      </c>
    </row>
    <row r="305" spans="2:17">
      <c r="B305" s="156" t="s">
        <v>1708</v>
      </c>
      <c r="C305" s="156" t="s">
        <v>1764</v>
      </c>
      <c r="D305" s="156" t="s">
        <v>1819</v>
      </c>
      <c r="E305" s="156" t="s">
        <v>952</v>
      </c>
      <c r="F305" s="156" t="s">
        <v>996</v>
      </c>
      <c r="G305" s="156" t="s">
        <v>1907</v>
      </c>
      <c r="H305" s="156" t="s">
        <v>77</v>
      </c>
      <c r="I305" s="156" t="s">
        <v>80</v>
      </c>
      <c r="J305" s="162">
        <v>41090</v>
      </c>
      <c r="K305" s="161" t="s">
        <v>1278</v>
      </c>
      <c r="L305" s="160">
        <v>39539</v>
      </c>
      <c r="M305" s="160">
        <v>39539</v>
      </c>
      <c r="N305" s="161"/>
      <c r="O305" s="162">
        <v>41090</v>
      </c>
      <c r="P305" s="161"/>
      <c r="Q305" s="161">
        <v>25</v>
      </c>
    </row>
    <row r="306" spans="2:17">
      <c r="B306" s="156" t="s">
        <v>1008</v>
      </c>
      <c r="C306" s="156" t="s">
        <v>942</v>
      </c>
      <c r="D306" s="156" t="s">
        <v>1005</v>
      </c>
      <c r="E306" s="156" t="s">
        <v>952</v>
      </c>
      <c r="F306" s="156" t="s">
        <v>1006</v>
      </c>
      <c r="G306" s="156" t="s">
        <v>1007</v>
      </c>
      <c r="H306" s="156" t="s">
        <v>77</v>
      </c>
      <c r="I306" s="156" t="s">
        <v>75</v>
      </c>
      <c r="J306" s="162">
        <v>45017</v>
      </c>
      <c r="K306" s="161" t="s">
        <v>1276</v>
      </c>
      <c r="L306" s="160">
        <v>39539</v>
      </c>
      <c r="M306" s="160">
        <v>39539</v>
      </c>
      <c r="N306" s="161"/>
      <c r="O306" s="161"/>
      <c r="P306" s="161"/>
      <c r="Q306" s="161">
        <v>30</v>
      </c>
    </row>
    <row r="307" spans="2:17">
      <c r="B307" s="156" t="s">
        <v>1709</v>
      </c>
      <c r="C307" s="156" t="s">
        <v>1765</v>
      </c>
      <c r="D307" s="156" t="s">
        <v>1820</v>
      </c>
      <c r="E307" s="156" t="s">
        <v>952</v>
      </c>
      <c r="F307" s="156" t="s">
        <v>1908</v>
      </c>
      <c r="G307" s="156"/>
      <c r="H307" s="156" t="s">
        <v>77</v>
      </c>
      <c r="I307" s="156" t="s">
        <v>80</v>
      </c>
      <c r="J307" s="162">
        <v>39844</v>
      </c>
      <c r="K307" s="161" t="s">
        <v>1278</v>
      </c>
      <c r="L307" s="160">
        <v>39692</v>
      </c>
      <c r="M307" s="160">
        <v>39692</v>
      </c>
      <c r="N307" s="161"/>
      <c r="O307" s="162">
        <v>39844</v>
      </c>
      <c r="P307" s="161"/>
      <c r="Q307" s="161">
        <v>15</v>
      </c>
    </row>
    <row r="308" spans="2:17">
      <c r="B308" s="156" t="s">
        <v>1710</v>
      </c>
      <c r="C308" s="156" t="s">
        <v>948</v>
      </c>
      <c r="D308" s="156" t="s">
        <v>1821</v>
      </c>
      <c r="E308" s="156" t="s">
        <v>952</v>
      </c>
      <c r="F308" s="156" t="s">
        <v>953</v>
      </c>
      <c r="G308" s="156" t="s">
        <v>953</v>
      </c>
      <c r="H308" s="156" t="s">
        <v>77</v>
      </c>
      <c r="I308" s="156" t="s">
        <v>80</v>
      </c>
      <c r="J308" s="162">
        <v>42978</v>
      </c>
      <c r="K308" s="161" t="s">
        <v>1278</v>
      </c>
      <c r="L308" s="160">
        <v>39904</v>
      </c>
      <c r="M308" s="160">
        <v>39904</v>
      </c>
      <c r="N308" s="161"/>
      <c r="O308" s="162">
        <v>42978</v>
      </c>
      <c r="P308" s="161"/>
      <c r="Q308" s="161">
        <v>20</v>
      </c>
    </row>
    <row r="309" spans="2:17">
      <c r="B309" s="156" t="s">
        <v>1711</v>
      </c>
      <c r="C309" s="156" t="s">
        <v>159</v>
      </c>
      <c r="D309" s="156" t="s">
        <v>1822</v>
      </c>
      <c r="E309" s="156" t="s">
        <v>952</v>
      </c>
      <c r="F309" s="156" t="s">
        <v>160</v>
      </c>
      <c r="G309" s="156" t="s">
        <v>161</v>
      </c>
      <c r="H309" s="156" t="s">
        <v>77</v>
      </c>
      <c r="I309" s="156" t="s">
        <v>80</v>
      </c>
      <c r="J309" s="162">
        <v>45199</v>
      </c>
      <c r="K309" s="161" t="s">
        <v>1278</v>
      </c>
      <c r="L309" s="160">
        <v>40969</v>
      </c>
      <c r="M309" s="160">
        <v>40969</v>
      </c>
      <c r="N309" s="162">
        <v>44105</v>
      </c>
      <c r="O309" s="162">
        <v>45199</v>
      </c>
      <c r="P309" s="161"/>
      <c r="Q309" s="161">
        <v>10</v>
      </c>
    </row>
    <row r="310" spans="2:17">
      <c r="B310" s="156" t="s">
        <v>1010</v>
      </c>
      <c r="C310" s="156" t="s">
        <v>1002</v>
      </c>
      <c r="D310" s="156" t="s">
        <v>1009</v>
      </c>
      <c r="E310" s="156" t="s">
        <v>952</v>
      </c>
      <c r="F310" s="156" t="s">
        <v>726</v>
      </c>
      <c r="G310" s="156" t="s">
        <v>727</v>
      </c>
      <c r="H310" s="156" t="s">
        <v>77</v>
      </c>
      <c r="I310" s="156" t="s">
        <v>75</v>
      </c>
      <c r="J310" s="162">
        <v>45017</v>
      </c>
      <c r="K310" s="161" t="s">
        <v>1276</v>
      </c>
      <c r="L310" s="160">
        <v>41000</v>
      </c>
      <c r="M310" s="160">
        <v>41000</v>
      </c>
      <c r="N310" s="161"/>
      <c r="O310" s="161"/>
      <c r="P310" s="161"/>
      <c r="Q310" s="161">
        <v>35</v>
      </c>
    </row>
    <row r="311" spans="2:17">
      <c r="B311" s="156" t="s">
        <v>1015</v>
      </c>
      <c r="C311" s="156" t="s">
        <v>1011</v>
      </c>
      <c r="D311" s="156" t="s">
        <v>1012</v>
      </c>
      <c r="E311" s="156" t="s">
        <v>952</v>
      </c>
      <c r="F311" s="156" t="s">
        <v>1013</v>
      </c>
      <c r="G311" s="156" t="s">
        <v>1014</v>
      </c>
      <c r="H311" s="156" t="s">
        <v>77</v>
      </c>
      <c r="I311" s="156" t="s">
        <v>75</v>
      </c>
      <c r="J311" s="162">
        <v>45383</v>
      </c>
      <c r="K311" s="161" t="s">
        <v>1276</v>
      </c>
      <c r="L311" s="160">
        <v>41000</v>
      </c>
      <c r="M311" s="160">
        <v>41000</v>
      </c>
      <c r="N311" s="161"/>
      <c r="O311" s="161"/>
      <c r="P311" s="161"/>
      <c r="Q311" s="161">
        <v>20</v>
      </c>
    </row>
    <row r="312" spans="2:17">
      <c r="B312" s="156" t="s">
        <v>1712</v>
      </c>
      <c r="C312" s="156" t="s">
        <v>1766</v>
      </c>
      <c r="D312" s="156" t="s">
        <v>1823</v>
      </c>
      <c r="E312" s="156" t="s">
        <v>952</v>
      </c>
      <c r="F312" s="156" t="s">
        <v>1909</v>
      </c>
      <c r="G312" s="156" t="s">
        <v>1910</v>
      </c>
      <c r="H312" s="156" t="s">
        <v>77</v>
      </c>
      <c r="I312" s="156" t="s">
        <v>80</v>
      </c>
      <c r="J312" s="162">
        <v>42674</v>
      </c>
      <c r="K312" s="161" t="s">
        <v>1278</v>
      </c>
      <c r="L312" s="160">
        <v>41579</v>
      </c>
      <c r="M312" s="160">
        <v>41579</v>
      </c>
      <c r="N312" s="161"/>
      <c r="O312" s="162">
        <v>42674</v>
      </c>
      <c r="P312" s="161"/>
      <c r="Q312" s="161">
        <v>20</v>
      </c>
    </row>
    <row r="313" spans="2:17">
      <c r="B313" s="156" t="s">
        <v>1018</v>
      </c>
      <c r="C313" s="156" t="s">
        <v>1543</v>
      </c>
      <c r="D313" s="156" t="s">
        <v>1017</v>
      </c>
      <c r="E313" s="156" t="s">
        <v>952</v>
      </c>
      <c r="F313" s="156" t="s">
        <v>1016</v>
      </c>
      <c r="G313" s="156" t="s">
        <v>1016</v>
      </c>
      <c r="H313" s="156" t="s">
        <v>77</v>
      </c>
      <c r="I313" s="156" t="s">
        <v>75</v>
      </c>
      <c r="J313" s="162">
        <v>45017</v>
      </c>
      <c r="K313" s="161" t="s">
        <v>1276</v>
      </c>
      <c r="L313" s="160">
        <v>43983</v>
      </c>
      <c r="M313" s="160">
        <v>43983</v>
      </c>
      <c r="N313" s="161"/>
      <c r="O313" s="161"/>
      <c r="P313" s="161"/>
      <c r="Q313" s="161">
        <v>20</v>
      </c>
    </row>
    <row r="314" spans="2:17">
      <c r="B314" s="156" t="s">
        <v>1019</v>
      </c>
      <c r="C314" s="156" t="s">
        <v>984</v>
      </c>
      <c r="D314" s="156" t="s">
        <v>1570</v>
      </c>
      <c r="E314" s="156" t="s">
        <v>929</v>
      </c>
      <c r="F314" s="156" t="s">
        <v>1020</v>
      </c>
      <c r="G314" s="156" t="s">
        <v>1021</v>
      </c>
      <c r="H314" s="156" t="s">
        <v>77</v>
      </c>
      <c r="I314" s="156" t="s">
        <v>75</v>
      </c>
      <c r="J314" s="162">
        <v>45139</v>
      </c>
      <c r="K314" s="161" t="s">
        <v>1276</v>
      </c>
      <c r="L314" s="160">
        <v>42979</v>
      </c>
      <c r="M314" s="160">
        <v>42979</v>
      </c>
      <c r="N314" s="161"/>
      <c r="O314" s="161"/>
      <c r="P314" s="161"/>
      <c r="Q314" s="161">
        <v>20</v>
      </c>
    </row>
    <row r="315" spans="2:17">
      <c r="B315" s="156" t="s">
        <v>1024</v>
      </c>
      <c r="C315" s="156" t="s">
        <v>468</v>
      </c>
      <c r="D315" s="156" t="s">
        <v>1023</v>
      </c>
      <c r="E315" s="156" t="s">
        <v>952</v>
      </c>
      <c r="F315" s="156" t="s">
        <v>469</v>
      </c>
      <c r="G315" s="156" t="s">
        <v>1022</v>
      </c>
      <c r="H315" s="156" t="s">
        <v>77</v>
      </c>
      <c r="I315" s="156" t="s">
        <v>75</v>
      </c>
      <c r="J315" s="162">
        <v>45017</v>
      </c>
      <c r="K315" s="161" t="s">
        <v>1276</v>
      </c>
      <c r="L315" s="160">
        <v>42005</v>
      </c>
      <c r="M315" s="160">
        <v>42005</v>
      </c>
      <c r="N315" s="161"/>
      <c r="O315" s="161"/>
      <c r="P315" s="161"/>
      <c r="Q315" s="161">
        <v>20</v>
      </c>
    </row>
    <row r="316" spans="2:17">
      <c r="B316" s="156" t="s">
        <v>1026</v>
      </c>
      <c r="C316" s="156" t="s">
        <v>452</v>
      </c>
      <c r="D316" s="156" t="s">
        <v>1025</v>
      </c>
      <c r="E316" s="156" t="s">
        <v>952</v>
      </c>
      <c r="F316" s="156" t="s">
        <v>1001</v>
      </c>
      <c r="G316" s="156" t="s">
        <v>1001</v>
      </c>
      <c r="H316" s="156" t="s">
        <v>77</v>
      </c>
      <c r="I316" s="156" t="s">
        <v>75</v>
      </c>
      <c r="J316" s="162">
        <v>45017</v>
      </c>
      <c r="K316" s="161" t="s">
        <v>1276</v>
      </c>
      <c r="L316" s="160">
        <v>42095</v>
      </c>
      <c r="M316" s="160">
        <v>42095</v>
      </c>
      <c r="N316" s="161"/>
      <c r="O316" s="161"/>
      <c r="P316" s="161"/>
      <c r="Q316" s="161">
        <v>20</v>
      </c>
    </row>
    <row r="317" spans="2:17">
      <c r="B317" s="156" t="s">
        <v>1030</v>
      </c>
      <c r="C317" s="156" t="s">
        <v>878</v>
      </c>
      <c r="D317" s="156" t="s">
        <v>1027</v>
      </c>
      <c r="E317" s="156" t="s">
        <v>952</v>
      </c>
      <c r="F317" s="156" t="s">
        <v>1028</v>
      </c>
      <c r="G317" s="156" t="s">
        <v>1029</v>
      </c>
      <c r="H317" s="156" t="s">
        <v>77</v>
      </c>
      <c r="I317" s="156" t="s">
        <v>75</v>
      </c>
      <c r="J317" s="162">
        <v>45017</v>
      </c>
      <c r="K317" s="161" t="s">
        <v>1276</v>
      </c>
      <c r="L317" s="160">
        <v>42278</v>
      </c>
      <c r="M317" s="160">
        <v>42278</v>
      </c>
      <c r="N317" s="161"/>
      <c r="O317" s="161"/>
      <c r="P317" s="161"/>
      <c r="Q317" s="161">
        <v>20</v>
      </c>
    </row>
    <row r="318" spans="2:17">
      <c r="B318" s="156" t="s">
        <v>1034</v>
      </c>
      <c r="C318" s="156" t="s">
        <v>1031</v>
      </c>
      <c r="D318" s="156" t="s">
        <v>1032</v>
      </c>
      <c r="E318" s="156" t="s">
        <v>952</v>
      </c>
      <c r="F318" s="156" t="s">
        <v>1033</v>
      </c>
      <c r="G318" s="156"/>
      <c r="H318" s="156" t="s">
        <v>77</v>
      </c>
      <c r="I318" s="156" t="s">
        <v>75</v>
      </c>
      <c r="J318" s="162">
        <v>45292</v>
      </c>
      <c r="K318" s="161" t="s">
        <v>1276</v>
      </c>
      <c r="L318" s="160">
        <v>42644</v>
      </c>
      <c r="M318" s="160">
        <v>42644</v>
      </c>
      <c r="N318" s="161"/>
      <c r="O318" s="161"/>
      <c r="P318" s="161"/>
      <c r="Q318" s="161">
        <v>20</v>
      </c>
    </row>
    <row r="319" spans="2:17">
      <c r="B319" s="156" t="s">
        <v>1713</v>
      </c>
      <c r="C319" s="156" t="s">
        <v>1035</v>
      </c>
      <c r="D319" s="156" t="s">
        <v>1824</v>
      </c>
      <c r="E319" s="156" t="s">
        <v>952</v>
      </c>
      <c r="F319" s="156" t="s">
        <v>1036</v>
      </c>
      <c r="G319" s="156" t="s">
        <v>1037</v>
      </c>
      <c r="H319" s="156" t="s">
        <v>77</v>
      </c>
      <c r="I319" s="156" t="s">
        <v>80</v>
      </c>
      <c r="J319" s="162">
        <v>43585</v>
      </c>
      <c r="K319" s="161" t="s">
        <v>1278</v>
      </c>
      <c r="L319" s="160">
        <v>42826</v>
      </c>
      <c r="M319" s="160">
        <v>42826</v>
      </c>
      <c r="N319" s="161"/>
      <c r="O319" s="162">
        <v>43585</v>
      </c>
      <c r="P319" s="161"/>
      <c r="Q319" s="161">
        <v>20</v>
      </c>
    </row>
    <row r="320" spans="2:17">
      <c r="B320" s="156" t="s">
        <v>1040</v>
      </c>
      <c r="C320" s="156" t="s">
        <v>1038</v>
      </c>
      <c r="D320" s="156" t="s">
        <v>1039</v>
      </c>
      <c r="E320" s="156" t="s">
        <v>952</v>
      </c>
      <c r="F320" s="156" t="s">
        <v>1911</v>
      </c>
      <c r="G320" s="156" t="s">
        <v>1912</v>
      </c>
      <c r="H320" s="156" t="s">
        <v>77</v>
      </c>
      <c r="I320" s="156" t="s">
        <v>75</v>
      </c>
      <c r="J320" s="162">
        <v>45231</v>
      </c>
      <c r="K320" s="161" t="s">
        <v>1276</v>
      </c>
      <c r="L320" s="160">
        <v>42887</v>
      </c>
      <c r="M320" s="160">
        <v>42887</v>
      </c>
      <c r="N320" s="161"/>
      <c r="O320" s="161"/>
      <c r="P320" s="161"/>
      <c r="Q320" s="161">
        <v>30</v>
      </c>
    </row>
    <row r="321" spans="2:17">
      <c r="B321" s="156" t="s">
        <v>1043</v>
      </c>
      <c r="C321" s="156" t="s">
        <v>1041</v>
      </c>
      <c r="D321" s="156" t="s">
        <v>1042</v>
      </c>
      <c r="E321" s="156" t="s">
        <v>952</v>
      </c>
      <c r="F321" s="156" t="s">
        <v>953</v>
      </c>
      <c r="G321" s="156" t="s">
        <v>953</v>
      </c>
      <c r="H321" s="156" t="s">
        <v>77</v>
      </c>
      <c r="I321" s="156" t="s">
        <v>75</v>
      </c>
      <c r="J321" s="162">
        <v>45017</v>
      </c>
      <c r="K321" s="161" t="s">
        <v>1276</v>
      </c>
      <c r="L321" s="160">
        <v>42979</v>
      </c>
      <c r="M321" s="160">
        <v>42979</v>
      </c>
      <c r="N321" s="161"/>
      <c r="O321" s="161"/>
      <c r="P321" s="161"/>
      <c r="Q321" s="161">
        <v>20</v>
      </c>
    </row>
    <row r="322" spans="2:17">
      <c r="B322" s="156" t="s">
        <v>1045</v>
      </c>
      <c r="C322" s="156" t="s">
        <v>1031</v>
      </c>
      <c r="D322" s="156" t="s">
        <v>1044</v>
      </c>
      <c r="E322" s="156" t="s">
        <v>952</v>
      </c>
      <c r="F322" s="156" t="s">
        <v>1616</v>
      </c>
      <c r="G322" s="156" t="s">
        <v>1616</v>
      </c>
      <c r="H322" s="156" t="s">
        <v>77</v>
      </c>
      <c r="I322" s="156" t="s">
        <v>75</v>
      </c>
      <c r="J322" s="162">
        <v>45352</v>
      </c>
      <c r="K322" s="161" t="s">
        <v>1276</v>
      </c>
      <c r="L322" s="160">
        <v>43221</v>
      </c>
      <c r="M322" s="160">
        <v>43221</v>
      </c>
      <c r="N322" s="161"/>
      <c r="O322" s="161"/>
      <c r="P322" s="161"/>
      <c r="Q322" s="161">
        <v>20</v>
      </c>
    </row>
    <row r="323" spans="2:17">
      <c r="B323" s="156" t="s">
        <v>1050</v>
      </c>
      <c r="C323" s="156" t="s">
        <v>1046</v>
      </c>
      <c r="D323" s="156" t="s">
        <v>1047</v>
      </c>
      <c r="E323" s="156" t="s">
        <v>952</v>
      </c>
      <c r="F323" s="156" t="s">
        <v>1048</v>
      </c>
      <c r="G323" s="156" t="s">
        <v>1049</v>
      </c>
      <c r="H323" s="156" t="s">
        <v>77</v>
      </c>
      <c r="I323" s="156" t="s">
        <v>75</v>
      </c>
      <c r="J323" s="162">
        <v>45017</v>
      </c>
      <c r="K323" s="161" t="s">
        <v>1276</v>
      </c>
      <c r="L323" s="160">
        <v>43313</v>
      </c>
      <c r="M323" s="160">
        <v>43313</v>
      </c>
      <c r="N323" s="161"/>
      <c r="O323" s="161"/>
      <c r="P323" s="161"/>
      <c r="Q323" s="161">
        <v>20</v>
      </c>
    </row>
    <row r="324" spans="2:17">
      <c r="B324" s="156" t="s">
        <v>1055</v>
      </c>
      <c r="C324" s="156" t="s">
        <v>1051</v>
      </c>
      <c r="D324" s="156" t="s">
        <v>1052</v>
      </c>
      <c r="E324" s="156" t="s">
        <v>952</v>
      </c>
      <c r="F324" s="156" t="s">
        <v>1053</v>
      </c>
      <c r="G324" s="156" t="s">
        <v>1054</v>
      </c>
      <c r="H324" s="156" t="s">
        <v>77</v>
      </c>
      <c r="I324" s="156" t="s">
        <v>75</v>
      </c>
      <c r="J324" s="162">
        <v>45078</v>
      </c>
      <c r="K324" s="161" t="s">
        <v>1276</v>
      </c>
      <c r="L324" s="160">
        <v>43374</v>
      </c>
      <c r="M324" s="160">
        <v>43374</v>
      </c>
      <c r="N324" s="161"/>
      <c r="O324" s="161"/>
      <c r="P324" s="161"/>
      <c r="Q324" s="161">
        <v>20</v>
      </c>
    </row>
    <row r="325" spans="2:17">
      <c r="B325" s="156" t="s">
        <v>1059</v>
      </c>
      <c r="C325" s="156" t="s">
        <v>1056</v>
      </c>
      <c r="D325" s="156" t="s">
        <v>1825</v>
      </c>
      <c r="E325" s="156" t="s">
        <v>952</v>
      </c>
      <c r="F325" s="156" t="s">
        <v>1058</v>
      </c>
      <c r="G325" s="156" t="s">
        <v>1057</v>
      </c>
      <c r="H325" s="156" t="s">
        <v>77</v>
      </c>
      <c r="I325" s="156" t="s">
        <v>75</v>
      </c>
      <c r="J325" s="162">
        <v>45108</v>
      </c>
      <c r="K325" s="161" t="s">
        <v>1276</v>
      </c>
      <c r="L325" s="160">
        <v>43862</v>
      </c>
      <c r="M325" s="160">
        <v>43862</v>
      </c>
      <c r="N325" s="161"/>
      <c r="O325" s="161"/>
      <c r="P325" s="161"/>
      <c r="Q325" s="161">
        <v>20</v>
      </c>
    </row>
    <row r="326" spans="2:17">
      <c r="B326" s="156" t="s">
        <v>1064</v>
      </c>
      <c r="C326" s="156" t="s">
        <v>1060</v>
      </c>
      <c r="D326" s="156" t="s">
        <v>1062</v>
      </c>
      <c r="E326" s="156" t="s">
        <v>952</v>
      </c>
      <c r="F326" s="156" t="s">
        <v>1063</v>
      </c>
      <c r="G326" s="156"/>
      <c r="H326" s="156" t="s">
        <v>77</v>
      </c>
      <c r="I326" s="156" t="s">
        <v>75</v>
      </c>
      <c r="J326" s="162">
        <v>45017</v>
      </c>
      <c r="K326" s="161" t="s">
        <v>1276</v>
      </c>
      <c r="L326" s="160">
        <v>44287</v>
      </c>
      <c r="M326" s="160">
        <v>44287</v>
      </c>
      <c r="N326" s="161"/>
      <c r="O326" s="161"/>
      <c r="P326" s="161"/>
      <c r="Q326" s="161">
        <v>20</v>
      </c>
    </row>
    <row r="327" spans="2:17">
      <c r="B327" s="156" t="s">
        <v>1413</v>
      </c>
      <c r="C327" s="156" t="s">
        <v>1409</v>
      </c>
      <c r="D327" s="156" t="s">
        <v>1412</v>
      </c>
      <c r="E327" s="156" t="s">
        <v>952</v>
      </c>
      <c r="F327" s="156" t="s">
        <v>1410</v>
      </c>
      <c r="G327" s="156" t="s">
        <v>1411</v>
      </c>
      <c r="H327" s="156" t="s">
        <v>77</v>
      </c>
      <c r="I327" s="156" t="s">
        <v>75</v>
      </c>
      <c r="J327" s="162">
        <v>45017</v>
      </c>
      <c r="K327" s="161" t="s">
        <v>1276</v>
      </c>
      <c r="L327" s="160">
        <v>44378</v>
      </c>
      <c r="M327" s="160">
        <v>44378</v>
      </c>
      <c r="N327" s="161"/>
      <c r="O327" s="161"/>
      <c r="P327" s="161"/>
      <c r="Q327" s="161">
        <v>20</v>
      </c>
    </row>
    <row r="328" spans="2:17">
      <c r="B328" s="156" t="s">
        <v>1417</v>
      </c>
      <c r="C328" s="156" t="s">
        <v>1414</v>
      </c>
      <c r="D328" s="156" t="s">
        <v>1415</v>
      </c>
      <c r="E328" s="156" t="s">
        <v>952</v>
      </c>
      <c r="F328" s="156" t="s">
        <v>1913</v>
      </c>
      <c r="G328" s="156" t="s">
        <v>1416</v>
      </c>
      <c r="H328" s="156" t="s">
        <v>77</v>
      </c>
      <c r="I328" s="156" t="s">
        <v>75</v>
      </c>
      <c r="J328" s="162">
        <v>45017</v>
      </c>
      <c r="K328" s="161" t="s">
        <v>1276</v>
      </c>
      <c r="L328" s="160">
        <v>44470</v>
      </c>
      <c r="M328" s="160">
        <v>44470</v>
      </c>
      <c r="N328" s="161"/>
      <c r="O328" s="161"/>
      <c r="P328" s="161"/>
      <c r="Q328" s="161">
        <v>20</v>
      </c>
    </row>
    <row r="329" spans="2:17">
      <c r="B329" s="156" t="s">
        <v>1422</v>
      </c>
      <c r="C329" s="156" t="s">
        <v>1418</v>
      </c>
      <c r="D329" s="156" t="s">
        <v>1421</v>
      </c>
      <c r="E329" s="156" t="s">
        <v>952</v>
      </c>
      <c r="F329" s="156" t="s">
        <v>1419</v>
      </c>
      <c r="G329" s="156" t="s">
        <v>1420</v>
      </c>
      <c r="H329" s="156" t="s">
        <v>77</v>
      </c>
      <c r="I329" s="156" t="s">
        <v>75</v>
      </c>
      <c r="J329" s="162">
        <v>45017</v>
      </c>
      <c r="K329" s="161" t="s">
        <v>1276</v>
      </c>
      <c r="L329" s="160">
        <v>44470</v>
      </c>
      <c r="M329" s="160">
        <v>44470</v>
      </c>
      <c r="N329" s="161"/>
      <c r="O329" s="161"/>
      <c r="P329" s="161"/>
      <c r="Q329" s="161">
        <v>20</v>
      </c>
    </row>
    <row r="330" spans="2:17">
      <c r="B330" s="156" t="s">
        <v>1522</v>
      </c>
      <c r="C330" s="156" t="s">
        <v>1544</v>
      </c>
      <c r="D330" s="156" t="s">
        <v>1571</v>
      </c>
      <c r="E330" s="156" t="s">
        <v>952</v>
      </c>
      <c r="F330" s="156" t="s">
        <v>1617</v>
      </c>
      <c r="G330" s="156" t="s">
        <v>1618</v>
      </c>
      <c r="H330" s="156" t="s">
        <v>77</v>
      </c>
      <c r="I330" s="156" t="s">
        <v>75</v>
      </c>
      <c r="J330" s="162">
        <v>45383</v>
      </c>
      <c r="K330" s="161" t="s">
        <v>1276</v>
      </c>
      <c r="L330" s="160">
        <v>44682</v>
      </c>
      <c r="M330" s="160">
        <v>44682</v>
      </c>
      <c r="N330" s="161"/>
      <c r="O330" s="161"/>
      <c r="P330" s="161"/>
      <c r="Q330" s="161">
        <v>20</v>
      </c>
    </row>
    <row r="331" spans="2:17">
      <c r="B331" s="156" t="s">
        <v>1714</v>
      </c>
      <c r="C331" s="156" t="s">
        <v>1767</v>
      </c>
      <c r="D331" s="156" t="s">
        <v>1826</v>
      </c>
      <c r="E331" s="156" t="s">
        <v>952</v>
      </c>
      <c r="F331" s="156" t="s">
        <v>1914</v>
      </c>
      <c r="G331" s="156" t="s">
        <v>1915</v>
      </c>
      <c r="H331" s="156" t="s">
        <v>77</v>
      </c>
      <c r="I331" s="156" t="s">
        <v>75</v>
      </c>
      <c r="J331" s="162">
        <v>45170</v>
      </c>
      <c r="K331" s="161" t="s">
        <v>1283</v>
      </c>
      <c r="L331" s="160">
        <v>45170</v>
      </c>
      <c r="M331" s="160">
        <v>45170</v>
      </c>
      <c r="N331" s="161"/>
      <c r="O331" s="161"/>
      <c r="P331" s="161"/>
      <c r="Q331" s="161">
        <v>20</v>
      </c>
    </row>
    <row r="332" spans="2:17">
      <c r="B332" s="156" t="s">
        <v>1715</v>
      </c>
      <c r="C332" s="156" t="s">
        <v>1768</v>
      </c>
      <c r="D332" s="156" t="s">
        <v>1827</v>
      </c>
      <c r="E332" s="156" t="s">
        <v>952</v>
      </c>
      <c r="F332" s="156" t="s">
        <v>1916</v>
      </c>
      <c r="G332" s="156" t="s">
        <v>1917</v>
      </c>
      <c r="H332" s="156" t="s">
        <v>77</v>
      </c>
      <c r="I332" s="156" t="s">
        <v>75</v>
      </c>
      <c r="J332" s="162">
        <v>45383</v>
      </c>
      <c r="K332" s="161" t="s">
        <v>1283</v>
      </c>
      <c r="L332" s="160">
        <v>45383</v>
      </c>
      <c r="M332" s="160">
        <v>45383</v>
      </c>
      <c r="N332" s="161"/>
      <c r="O332" s="161"/>
      <c r="P332" s="161"/>
      <c r="Q332" s="161">
        <v>20</v>
      </c>
    </row>
    <row r="333" spans="2:17">
      <c r="B333" s="156" t="s">
        <v>1069</v>
      </c>
      <c r="C333" s="156" t="s">
        <v>1065</v>
      </c>
      <c r="D333" s="156" t="s">
        <v>1067</v>
      </c>
      <c r="E333" s="156" t="s">
        <v>743</v>
      </c>
      <c r="F333" s="156" t="s">
        <v>1068</v>
      </c>
      <c r="G333" s="156" t="s">
        <v>1066</v>
      </c>
      <c r="H333" s="156" t="s">
        <v>77</v>
      </c>
      <c r="I333" s="156" t="s">
        <v>75</v>
      </c>
      <c r="J333" s="162">
        <v>45200</v>
      </c>
      <c r="K333" s="161" t="s">
        <v>1276</v>
      </c>
      <c r="L333" s="160">
        <v>39934</v>
      </c>
      <c r="M333" s="160">
        <v>39934</v>
      </c>
      <c r="N333" s="161"/>
      <c r="O333" s="161"/>
      <c r="P333" s="161"/>
      <c r="Q333" s="161">
        <v>35</v>
      </c>
    </row>
    <row r="334" spans="2:17">
      <c r="B334" s="156" t="s">
        <v>1070</v>
      </c>
      <c r="C334" s="156" t="s">
        <v>800</v>
      </c>
      <c r="D334" s="156" t="s">
        <v>1071</v>
      </c>
      <c r="E334" s="156" t="s">
        <v>743</v>
      </c>
      <c r="F334" s="156" t="s">
        <v>801</v>
      </c>
      <c r="G334" s="156" t="s">
        <v>802</v>
      </c>
      <c r="H334" s="156" t="s">
        <v>77</v>
      </c>
      <c r="I334" s="156" t="s">
        <v>75</v>
      </c>
      <c r="J334" s="162">
        <v>45078</v>
      </c>
      <c r="K334" s="161" t="s">
        <v>1276</v>
      </c>
      <c r="L334" s="160">
        <v>40603</v>
      </c>
      <c r="M334" s="160">
        <v>40603</v>
      </c>
      <c r="N334" s="161"/>
      <c r="O334" s="161"/>
      <c r="P334" s="161"/>
      <c r="Q334" s="161">
        <v>40</v>
      </c>
    </row>
    <row r="335" spans="2:17">
      <c r="B335" s="156" t="s">
        <v>1076</v>
      </c>
      <c r="C335" s="156" t="s">
        <v>1072</v>
      </c>
      <c r="D335" s="156" t="s">
        <v>1073</v>
      </c>
      <c r="E335" s="156" t="s">
        <v>743</v>
      </c>
      <c r="F335" s="156" t="s">
        <v>1074</v>
      </c>
      <c r="G335" s="156" t="s">
        <v>1075</v>
      </c>
      <c r="H335" s="156" t="s">
        <v>77</v>
      </c>
      <c r="I335" s="156" t="s">
        <v>75</v>
      </c>
      <c r="J335" s="162">
        <v>45017</v>
      </c>
      <c r="K335" s="161" t="s">
        <v>1276</v>
      </c>
      <c r="L335" s="160">
        <v>41000</v>
      </c>
      <c r="M335" s="160">
        <v>41000</v>
      </c>
      <c r="N335" s="161"/>
      <c r="O335" s="161"/>
      <c r="P335" s="161"/>
      <c r="Q335" s="161">
        <v>20</v>
      </c>
    </row>
    <row r="336" spans="2:17">
      <c r="B336" s="156" t="s">
        <v>1081</v>
      </c>
      <c r="C336" s="156" t="s">
        <v>1077</v>
      </c>
      <c r="D336" s="156" t="s">
        <v>1080</v>
      </c>
      <c r="E336" s="156" t="s">
        <v>743</v>
      </c>
      <c r="F336" s="156" t="s">
        <v>1078</v>
      </c>
      <c r="G336" s="156" t="s">
        <v>1079</v>
      </c>
      <c r="H336" s="156" t="s">
        <v>77</v>
      </c>
      <c r="I336" s="156" t="s">
        <v>75</v>
      </c>
      <c r="J336" s="162">
        <v>45017</v>
      </c>
      <c r="K336" s="161" t="s">
        <v>1276</v>
      </c>
      <c r="L336" s="160">
        <v>40269</v>
      </c>
      <c r="M336" s="160">
        <v>40269</v>
      </c>
      <c r="N336" s="161"/>
      <c r="O336" s="161"/>
      <c r="P336" s="161"/>
      <c r="Q336" s="161">
        <v>20</v>
      </c>
    </row>
    <row r="337" spans="2:17">
      <c r="B337" s="156" t="s">
        <v>1716</v>
      </c>
      <c r="C337" s="156" t="s">
        <v>962</v>
      </c>
      <c r="D337" s="156" t="s">
        <v>1082</v>
      </c>
      <c r="E337" s="156" t="s">
        <v>743</v>
      </c>
      <c r="F337" s="156" t="s">
        <v>963</v>
      </c>
      <c r="G337" s="156" t="s">
        <v>963</v>
      </c>
      <c r="H337" s="156" t="s">
        <v>77</v>
      </c>
      <c r="I337" s="156" t="s">
        <v>80</v>
      </c>
      <c r="J337" s="162">
        <v>39538</v>
      </c>
      <c r="K337" s="161" t="s">
        <v>1278</v>
      </c>
      <c r="L337" s="160">
        <v>39173</v>
      </c>
      <c r="M337" s="160">
        <v>39173</v>
      </c>
      <c r="N337" s="161"/>
      <c r="O337" s="162">
        <v>39538</v>
      </c>
      <c r="P337" s="161"/>
      <c r="Q337" s="161">
        <v>45</v>
      </c>
    </row>
    <row r="338" spans="2:17">
      <c r="B338" s="156" t="s">
        <v>1086</v>
      </c>
      <c r="C338" s="156" t="s">
        <v>1065</v>
      </c>
      <c r="D338" s="156" t="s">
        <v>1083</v>
      </c>
      <c r="E338" s="156" t="s">
        <v>743</v>
      </c>
      <c r="F338" s="156" t="s">
        <v>1084</v>
      </c>
      <c r="G338" s="156" t="s">
        <v>1085</v>
      </c>
      <c r="H338" s="156" t="s">
        <v>77</v>
      </c>
      <c r="I338" s="156" t="s">
        <v>75</v>
      </c>
      <c r="J338" s="162">
        <v>45108</v>
      </c>
      <c r="K338" s="161" t="s">
        <v>1276</v>
      </c>
      <c r="L338" s="160">
        <v>41730</v>
      </c>
      <c r="M338" s="160">
        <v>41730</v>
      </c>
      <c r="N338" s="161"/>
      <c r="O338" s="161"/>
      <c r="P338" s="161"/>
      <c r="Q338" s="161">
        <v>13</v>
      </c>
    </row>
    <row r="339" spans="2:17">
      <c r="B339" s="156" t="s">
        <v>1087</v>
      </c>
      <c r="C339" s="156" t="s">
        <v>962</v>
      </c>
      <c r="D339" s="156" t="s">
        <v>1082</v>
      </c>
      <c r="E339" s="156" t="s">
        <v>743</v>
      </c>
      <c r="F339" s="156" t="s">
        <v>963</v>
      </c>
      <c r="G339" s="156" t="s">
        <v>963</v>
      </c>
      <c r="H339" s="156" t="s">
        <v>77</v>
      </c>
      <c r="I339" s="156" t="s">
        <v>75</v>
      </c>
      <c r="J339" s="162">
        <v>45017</v>
      </c>
      <c r="K339" s="161" t="s">
        <v>1276</v>
      </c>
      <c r="L339" s="160">
        <v>39539</v>
      </c>
      <c r="M339" s="160">
        <v>39539</v>
      </c>
      <c r="N339" s="161"/>
      <c r="O339" s="161"/>
      <c r="P339" s="161"/>
      <c r="Q339" s="161">
        <v>32</v>
      </c>
    </row>
    <row r="340" spans="2:17">
      <c r="B340" s="156" t="s">
        <v>1091</v>
      </c>
      <c r="C340" s="156" t="s">
        <v>1545</v>
      </c>
      <c r="D340" s="156" t="s">
        <v>1088</v>
      </c>
      <c r="E340" s="156" t="s">
        <v>743</v>
      </c>
      <c r="F340" s="156" t="s">
        <v>1089</v>
      </c>
      <c r="G340" s="156" t="s">
        <v>1090</v>
      </c>
      <c r="H340" s="156" t="s">
        <v>77</v>
      </c>
      <c r="I340" s="156" t="s">
        <v>75</v>
      </c>
      <c r="J340" s="162">
        <v>45017</v>
      </c>
      <c r="K340" s="161" t="s">
        <v>1276</v>
      </c>
      <c r="L340" s="160">
        <v>40057</v>
      </c>
      <c r="M340" s="160">
        <v>40057</v>
      </c>
      <c r="N340" s="161"/>
      <c r="O340" s="161"/>
      <c r="P340" s="161"/>
      <c r="Q340" s="161">
        <v>20</v>
      </c>
    </row>
    <row r="341" spans="2:17">
      <c r="B341" s="156" t="s">
        <v>1095</v>
      </c>
      <c r="C341" s="156" t="s">
        <v>961</v>
      </c>
      <c r="D341" s="156" t="s">
        <v>1092</v>
      </c>
      <c r="E341" s="156" t="s">
        <v>743</v>
      </c>
      <c r="F341" s="156" t="s">
        <v>1093</v>
      </c>
      <c r="G341" s="156" t="s">
        <v>1094</v>
      </c>
      <c r="H341" s="156" t="s">
        <v>77</v>
      </c>
      <c r="I341" s="156" t="s">
        <v>75</v>
      </c>
      <c r="J341" s="162">
        <v>45017</v>
      </c>
      <c r="K341" s="161" t="s">
        <v>1276</v>
      </c>
      <c r="L341" s="160">
        <v>40087</v>
      </c>
      <c r="M341" s="160">
        <v>40087</v>
      </c>
      <c r="N341" s="161"/>
      <c r="O341" s="161"/>
      <c r="P341" s="161"/>
      <c r="Q341" s="161">
        <v>34</v>
      </c>
    </row>
    <row r="342" spans="2:17">
      <c r="B342" s="156" t="s">
        <v>1099</v>
      </c>
      <c r="C342" s="156" t="s">
        <v>1769</v>
      </c>
      <c r="D342" s="156" t="s">
        <v>1096</v>
      </c>
      <c r="E342" s="156" t="s">
        <v>743</v>
      </c>
      <c r="F342" s="156" t="s">
        <v>1097</v>
      </c>
      <c r="G342" s="156" t="s">
        <v>1098</v>
      </c>
      <c r="H342" s="156" t="s">
        <v>77</v>
      </c>
      <c r="I342" s="156" t="s">
        <v>75</v>
      </c>
      <c r="J342" s="162">
        <v>45017</v>
      </c>
      <c r="K342" s="161" t="s">
        <v>1276</v>
      </c>
      <c r="L342" s="160">
        <v>40269</v>
      </c>
      <c r="M342" s="160">
        <v>40269</v>
      </c>
      <c r="N342" s="161"/>
      <c r="O342" s="161"/>
      <c r="P342" s="161"/>
      <c r="Q342" s="161">
        <v>20</v>
      </c>
    </row>
    <row r="343" spans="2:17">
      <c r="B343" s="156" t="s">
        <v>1103</v>
      </c>
      <c r="C343" s="156" t="s">
        <v>1100</v>
      </c>
      <c r="D343" s="156" t="s">
        <v>1102</v>
      </c>
      <c r="E343" s="156" t="s">
        <v>743</v>
      </c>
      <c r="F343" s="156" t="s">
        <v>1101</v>
      </c>
      <c r="G343" s="156" t="s">
        <v>1101</v>
      </c>
      <c r="H343" s="156" t="s">
        <v>77</v>
      </c>
      <c r="I343" s="156" t="s">
        <v>75</v>
      </c>
      <c r="J343" s="162">
        <v>45017</v>
      </c>
      <c r="K343" s="161" t="s">
        <v>1276</v>
      </c>
      <c r="L343" s="160">
        <v>40695</v>
      </c>
      <c r="M343" s="160">
        <v>40695</v>
      </c>
      <c r="N343" s="161"/>
      <c r="O343" s="161"/>
      <c r="P343" s="161"/>
      <c r="Q343" s="161">
        <v>20</v>
      </c>
    </row>
    <row r="344" spans="2:17">
      <c r="B344" s="156" t="s">
        <v>1105</v>
      </c>
      <c r="C344" s="156" t="s">
        <v>1060</v>
      </c>
      <c r="D344" s="156" t="s">
        <v>1104</v>
      </c>
      <c r="E344" s="156" t="s">
        <v>743</v>
      </c>
      <c r="F344" s="156" t="s">
        <v>1061</v>
      </c>
      <c r="G344" s="156" t="s">
        <v>1061</v>
      </c>
      <c r="H344" s="156" t="s">
        <v>77</v>
      </c>
      <c r="I344" s="156" t="s">
        <v>75</v>
      </c>
      <c r="J344" s="162">
        <v>45017</v>
      </c>
      <c r="K344" s="161" t="s">
        <v>1276</v>
      </c>
      <c r="L344" s="160">
        <v>40695</v>
      </c>
      <c r="M344" s="160">
        <v>40695</v>
      </c>
      <c r="N344" s="161"/>
      <c r="O344" s="161"/>
      <c r="P344" s="161"/>
      <c r="Q344" s="161">
        <v>20</v>
      </c>
    </row>
    <row r="345" spans="2:17">
      <c r="B345" s="156" t="s">
        <v>1110</v>
      </c>
      <c r="C345" s="156" t="s">
        <v>1106</v>
      </c>
      <c r="D345" s="156" t="s">
        <v>1109</v>
      </c>
      <c r="E345" s="156" t="s">
        <v>743</v>
      </c>
      <c r="F345" s="156" t="s">
        <v>1107</v>
      </c>
      <c r="G345" s="156" t="s">
        <v>1108</v>
      </c>
      <c r="H345" s="156" t="s">
        <v>77</v>
      </c>
      <c r="I345" s="156" t="s">
        <v>75</v>
      </c>
      <c r="J345" s="162">
        <v>45017</v>
      </c>
      <c r="K345" s="161" t="s">
        <v>1276</v>
      </c>
      <c r="L345" s="160">
        <v>40940</v>
      </c>
      <c r="M345" s="160">
        <v>40940</v>
      </c>
      <c r="N345" s="161"/>
      <c r="O345" s="161"/>
      <c r="P345" s="161"/>
      <c r="Q345" s="161">
        <v>14</v>
      </c>
    </row>
    <row r="346" spans="2:17">
      <c r="B346" s="156" t="s">
        <v>1114</v>
      </c>
      <c r="C346" s="156" t="s">
        <v>1111</v>
      </c>
      <c r="D346" s="156" t="s">
        <v>1113</v>
      </c>
      <c r="E346" s="156" t="s">
        <v>743</v>
      </c>
      <c r="F346" s="156" t="s">
        <v>1112</v>
      </c>
      <c r="G346" s="156" t="s">
        <v>1112</v>
      </c>
      <c r="H346" s="156" t="s">
        <v>77</v>
      </c>
      <c r="I346" s="156" t="s">
        <v>75</v>
      </c>
      <c r="J346" s="162">
        <v>45017</v>
      </c>
      <c r="K346" s="161" t="s">
        <v>1276</v>
      </c>
      <c r="L346" s="160">
        <v>40940</v>
      </c>
      <c r="M346" s="160">
        <v>40940</v>
      </c>
      <c r="N346" s="161"/>
      <c r="O346" s="161"/>
      <c r="P346" s="161"/>
      <c r="Q346" s="161">
        <v>20</v>
      </c>
    </row>
    <row r="347" spans="2:17">
      <c r="B347" s="156" t="s">
        <v>1717</v>
      </c>
      <c r="C347" s="156" t="s">
        <v>1764</v>
      </c>
      <c r="D347" s="156" t="s">
        <v>1828</v>
      </c>
      <c r="E347" s="156" t="s">
        <v>743</v>
      </c>
      <c r="F347" s="156" t="s">
        <v>996</v>
      </c>
      <c r="G347" s="156" t="s">
        <v>997</v>
      </c>
      <c r="H347" s="156" t="s">
        <v>77</v>
      </c>
      <c r="I347" s="156" t="s">
        <v>80</v>
      </c>
      <c r="J347" s="162">
        <v>43220</v>
      </c>
      <c r="K347" s="161" t="s">
        <v>1278</v>
      </c>
      <c r="L347" s="160">
        <v>41091</v>
      </c>
      <c r="M347" s="160">
        <v>41091</v>
      </c>
      <c r="N347" s="161"/>
      <c r="O347" s="162">
        <v>43220</v>
      </c>
      <c r="P347" s="161"/>
      <c r="Q347" s="161">
        <v>30</v>
      </c>
    </row>
    <row r="348" spans="2:17">
      <c r="B348" s="156" t="s">
        <v>1117</v>
      </c>
      <c r="C348" s="156" t="s">
        <v>810</v>
      </c>
      <c r="D348" s="156" t="s">
        <v>1115</v>
      </c>
      <c r="E348" s="156" t="s">
        <v>743</v>
      </c>
      <c r="F348" s="156" t="s">
        <v>1116</v>
      </c>
      <c r="G348" s="156" t="s">
        <v>1116</v>
      </c>
      <c r="H348" s="156" t="s">
        <v>77</v>
      </c>
      <c r="I348" s="156" t="s">
        <v>75</v>
      </c>
      <c r="J348" s="162">
        <v>45017</v>
      </c>
      <c r="K348" s="161" t="s">
        <v>1276</v>
      </c>
      <c r="L348" s="160">
        <v>41730</v>
      </c>
      <c r="M348" s="160">
        <v>41730</v>
      </c>
      <c r="N348" s="161"/>
      <c r="O348" s="161"/>
      <c r="P348" s="161"/>
      <c r="Q348" s="161">
        <v>40</v>
      </c>
    </row>
    <row r="349" spans="2:17">
      <c r="B349" s="156" t="s">
        <v>1122</v>
      </c>
      <c r="C349" s="156" t="s">
        <v>1118</v>
      </c>
      <c r="D349" s="156" t="s">
        <v>1121</v>
      </c>
      <c r="E349" s="156" t="s">
        <v>743</v>
      </c>
      <c r="F349" s="156" t="s">
        <v>1119</v>
      </c>
      <c r="G349" s="156" t="s">
        <v>1120</v>
      </c>
      <c r="H349" s="156" t="s">
        <v>77</v>
      </c>
      <c r="I349" s="156" t="s">
        <v>75</v>
      </c>
      <c r="J349" s="162">
        <v>45017</v>
      </c>
      <c r="K349" s="161" t="s">
        <v>1276</v>
      </c>
      <c r="L349" s="160">
        <v>42095</v>
      </c>
      <c r="M349" s="160">
        <v>42095</v>
      </c>
      <c r="N349" s="161"/>
      <c r="O349" s="161"/>
      <c r="P349" s="161"/>
      <c r="Q349" s="161">
        <v>20</v>
      </c>
    </row>
    <row r="350" spans="2:17">
      <c r="B350" s="156" t="s">
        <v>1718</v>
      </c>
      <c r="C350" s="156" t="s">
        <v>1770</v>
      </c>
      <c r="D350" s="156" t="s">
        <v>1829</v>
      </c>
      <c r="E350" s="156" t="s">
        <v>743</v>
      </c>
      <c r="F350" s="156" t="s">
        <v>1918</v>
      </c>
      <c r="G350" s="156" t="s">
        <v>1919</v>
      </c>
      <c r="H350" s="156" t="s">
        <v>77</v>
      </c>
      <c r="I350" s="156" t="s">
        <v>80</v>
      </c>
      <c r="J350" s="162">
        <v>43585</v>
      </c>
      <c r="K350" s="161" t="s">
        <v>1278</v>
      </c>
      <c r="L350" s="160">
        <v>43374</v>
      </c>
      <c r="M350" s="160">
        <v>43374</v>
      </c>
      <c r="N350" s="161"/>
      <c r="O350" s="162">
        <v>43585</v>
      </c>
      <c r="P350" s="161"/>
      <c r="Q350" s="161">
        <v>10</v>
      </c>
    </row>
    <row r="351" spans="2:17">
      <c r="B351" s="156" t="s">
        <v>1126</v>
      </c>
      <c r="C351" s="156" t="s">
        <v>1123</v>
      </c>
      <c r="D351" s="156" t="s">
        <v>1830</v>
      </c>
      <c r="E351" s="156" t="s">
        <v>743</v>
      </c>
      <c r="F351" s="156" t="s">
        <v>1124</v>
      </c>
      <c r="G351" s="156" t="s">
        <v>1125</v>
      </c>
      <c r="H351" s="156" t="s">
        <v>77</v>
      </c>
      <c r="I351" s="156" t="s">
        <v>75</v>
      </c>
      <c r="J351" s="162">
        <v>45017</v>
      </c>
      <c r="K351" s="161" t="s">
        <v>1276</v>
      </c>
      <c r="L351" s="160">
        <v>42522</v>
      </c>
      <c r="M351" s="160">
        <v>42522</v>
      </c>
      <c r="N351" s="161"/>
      <c r="O351" s="161"/>
      <c r="P351" s="161"/>
      <c r="Q351" s="161">
        <v>30</v>
      </c>
    </row>
    <row r="352" spans="2:17">
      <c r="B352" s="156" t="s">
        <v>1130</v>
      </c>
      <c r="C352" s="156" t="s">
        <v>1127</v>
      </c>
      <c r="D352" s="156" t="s">
        <v>1128</v>
      </c>
      <c r="E352" s="156" t="s">
        <v>743</v>
      </c>
      <c r="F352" s="156" t="s">
        <v>1129</v>
      </c>
      <c r="G352" s="156" t="s">
        <v>1129</v>
      </c>
      <c r="H352" s="156" t="s">
        <v>77</v>
      </c>
      <c r="I352" s="156" t="s">
        <v>75</v>
      </c>
      <c r="J352" s="162">
        <v>45017</v>
      </c>
      <c r="K352" s="161" t="s">
        <v>1276</v>
      </c>
      <c r="L352" s="160">
        <v>42278</v>
      </c>
      <c r="M352" s="160">
        <v>42278</v>
      </c>
      <c r="N352" s="161"/>
      <c r="O352" s="161"/>
      <c r="P352" s="161"/>
      <c r="Q352" s="161">
        <v>20</v>
      </c>
    </row>
    <row r="353" spans="2:17">
      <c r="B353" s="156" t="s">
        <v>1719</v>
      </c>
      <c r="C353" s="156" t="s">
        <v>1764</v>
      </c>
      <c r="D353" s="156" t="s">
        <v>1131</v>
      </c>
      <c r="E353" s="156" t="s">
        <v>743</v>
      </c>
      <c r="F353" s="156" t="s">
        <v>1132</v>
      </c>
      <c r="G353" s="156" t="s">
        <v>1133</v>
      </c>
      <c r="H353" s="156" t="s">
        <v>77</v>
      </c>
      <c r="I353" s="156" t="s">
        <v>80</v>
      </c>
      <c r="J353" s="162">
        <v>43220</v>
      </c>
      <c r="K353" s="161" t="s">
        <v>1278</v>
      </c>
      <c r="L353" s="160">
        <v>43132</v>
      </c>
      <c r="M353" s="160">
        <v>43132</v>
      </c>
      <c r="N353" s="161"/>
      <c r="O353" s="162">
        <v>43220</v>
      </c>
      <c r="P353" s="161"/>
      <c r="Q353" s="161">
        <v>20</v>
      </c>
    </row>
    <row r="354" spans="2:17">
      <c r="B354" s="156" t="s">
        <v>1135</v>
      </c>
      <c r="C354" s="156" t="s">
        <v>847</v>
      </c>
      <c r="D354" s="156" t="s">
        <v>1134</v>
      </c>
      <c r="E354" s="156" t="s">
        <v>743</v>
      </c>
      <c r="F354" s="156" t="s">
        <v>996</v>
      </c>
      <c r="G354" s="156" t="s">
        <v>997</v>
      </c>
      <c r="H354" s="156" t="s">
        <v>77</v>
      </c>
      <c r="I354" s="156" t="s">
        <v>75</v>
      </c>
      <c r="J354" s="162">
        <v>45017</v>
      </c>
      <c r="K354" s="161" t="s">
        <v>1276</v>
      </c>
      <c r="L354" s="160">
        <v>43221</v>
      </c>
      <c r="M354" s="160">
        <v>43221</v>
      </c>
      <c r="N354" s="161"/>
      <c r="O354" s="161"/>
      <c r="P354" s="161"/>
      <c r="Q354" s="161">
        <v>30</v>
      </c>
    </row>
    <row r="355" spans="2:17">
      <c r="B355" s="156" t="s">
        <v>1136</v>
      </c>
      <c r="C355" s="156" t="s">
        <v>847</v>
      </c>
      <c r="D355" s="156" t="s">
        <v>1131</v>
      </c>
      <c r="E355" s="156" t="s">
        <v>743</v>
      </c>
      <c r="F355" s="156" t="s">
        <v>1132</v>
      </c>
      <c r="G355" s="156" t="s">
        <v>1133</v>
      </c>
      <c r="H355" s="156" t="s">
        <v>77</v>
      </c>
      <c r="I355" s="156" t="s">
        <v>80</v>
      </c>
      <c r="J355" s="162">
        <v>45138</v>
      </c>
      <c r="K355" s="161" t="s">
        <v>1278</v>
      </c>
      <c r="L355" s="160">
        <v>43221</v>
      </c>
      <c r="M355" s="160">
        <v>43221</v>
      </c>
      <c r="N355" s="161"/>
      <c r="O355" s="162">
        <v>45138</v>
      </c>
      <c r="P355" s="161"/>
      <c r="Q355" s="161">
        <v>10</v>
      </c>
    </row>
    <row r="356" spans="2:17">
      <c r="B356" s="156" t="s">
        <v>1141</v>
      </c>
      <c r="C356" s="156" t="s">
        <v>1137</v>
      </c>
      <c r="D356" s="156" t="s">
        <v>1139</v>
      </c>
      <c r="E356" s="156" t="s">
        <v>743</v>
      </c>
      <c r="F356" s="156" t="s">
        <v>1140</v>
      </c>
      <c r="G356" s="156" t="s">
        <v>1138</v>
      </c>
      <c r="H356" s="156" t="s">
        <v>77</v>
      </c>
      <c r="I356" s="156" t="s">
        <v>75</v>
      </c>
      <c r="J356" s="162">
        <v>45323</v>
      </c>
      <c r="K356" s="161" t="s">
        <v>1276</v>
      </c>
      <c r="L356" s="160">
        <v>43313</v>
      </c>
      <c r="M356" s="160">
        <v>43313</v>
      </c>
      <c r="N356" s="161"/>
      <c r="O356" s="161"/>
      <c r="P356" s="161"/>
      <c r="Q356" s="161">
        <v>14</v>
      </c>
    </row>
    <row r="357" spans="2:17">
      <c r="B357" s="156" t="s">
        <v>1143</v>
      </c>
      <c r="C357" s="156" t="s">
        <v>1035</v>
      </c>
      <c r="D357" s="156" t="s">
        <v>1142</v>
      </c>
      <c r="E357" s="156" t="s">
        <v>743</v>
      </c>
      <c r="F357" s="156" t="s">
        <v>1036</v>
      </c>
      <c r="G357" s="156" t="s">
        <v>1037</v>
      </c>
      <c r="H357" s="156" t="s">
        <v>77</v>
      </c>
      <c r="I357" s="156" t="s">
        <v>75</v>
      </c>
      <c r="J357" s="162">
        <v>45017</v>
      </c>
      <c r="K357" s="161" t="s">
        <v>1276</v>
      </c>
      <c r="L357" s="160">
        <v>43586</v>
      </c>
      <c r="M357" s="160">
        <v>43586</v>
      </c>
      <c r="N357" s="161"/>
      <c r="O357" s="161"/>
      <c r="P357" s="161"/>
      <c r="Q357" s="161">
        <v>20</v>
      </c>
    </row>
    <row r="358" spans="2:17">
      <c r="B358" s="156" t="s">
        <v>1148</v>
      </c>
      <c r="C358" s="156" t="s">
        <v>1144</v>
      </c>
      <c r="D358" s="156" t="s">
        <v>1145</v>
      </c>
      <c r="E358" s="156" t="s">
        <v>743</v>
      </c>
      <c r="F358" s="156" t="s">
        <v>1146</v>
      </c>
      <c r="G358" s="156" t="s">
        <v>1147</v>
      </c>
      <c r="H358" s="156" t="s">
        <v>77</v>
      </c>
      <c r="I358" s="156" t="s">
        <v>75</v>
      </c>
      <c r="J358" s="162">
        <v>45017</v>
      </c>
      <c r="K358" s="161" t="s">
        <v>1276</v>
      </c>
      <c r="L358" s="160">
        <v>43922</v>
      </c>
      <c r="M358" s="160">
        <v>43922</v>
      </c>
      <c r="N358" s="161"/>
      <c r="O358" s="161"/>
      <c r="P358" s="161"/>
      <c r="Q358" s="161">
        <v>20</v>
      </c>
    </row>
    <row r="359" spans="2:17">
      <c r="B359" s="156" t="s">
        <v>1152</v>
      </c>
      <c r="C359" s="156" t="s">
        <v>1149</v>
      </c>
      <c r="D359" s="156" t="s">
        <v>1150</v>
      </c>
      <c r="E359" s="156" t="s">
        <v>743</v>
      </c>
      <c r="F359" s="156" t="s">
        <v>1151</v>
      </c>
      <c r="G359" s="156" t="s">
        <v>1151</v>
      </c>
      <c r="H359" s="156" t="s">
        <v>77</v>
      </c>
      <c r="I359" s="156" t="s">
        <v>75</v>
      </c>
      <c r="J359" s="162">
        <v>45017</v>
      </c>
      <c r="K359" s="161" t="s">
        <v>1276</v>
      </c>
      <c r="L359" s="160">
        <v>43983</v>
      </c>
      <c r="M359" s="160">
        <v>43983</v>
      </c>
      <c r="N359" s="161"/>
      <c r="O359" s="161"/>
      <c r="P359" s="161"/>
      <c r="Q359" s="161">
        <v>20</v>
      </c>
    </row>
    <row r="360" spans="2:17">
      <c r="B360" s="156" t="s">
        <v>1424</v>
      </c>
      <c r="C360" s="156" t="s">
        <v>277</v>
      </c>
      <c r="D360" s="156" t="s">
        <v>1423</v>
      </c>
      <c r="E360" s="156" t="s">
        <v>743</v>
      </c>
      <c r="F360" s="156" t="s">
        <v>1920</v>
      </c>
      <c r="G360" s="156" t="s">
        <v>1920</v>
      </c>
      <c r="H360" s="156" t="s">
        <v>77</v>
      </c>
      <c r="I360" s="156" t="s">
        <v>75</v>
      </c>
      <c r="J360" s="162">
        <v>45108</v>
      </c>
      <c r="K360" s="161" t="s">
        <v>1276</v>
      </c>
      <c r="L360" s="160">
        <v>44440</v>
      </c>
      <c r="M360" s="160">
        <v>44440</v>
      </c>
      <c r="N360" s="161"/>
      <c r="O360" s="161"/>
      <c r="P360" s="161"/>
      <c r="Q360" s="161">
        <v>30</v>
      </c>
    </row>
    <row r="361" spans="2:17">
      <c r="B361" s="156" t="s">
        <v>1427</v>
      </c>
      <c r="C361" s="156" t="s">
        <v>1425</v>
      </c>
      <c r="D361" s="156" t="s">
        <v>1831</v>
      </c>
      <c r="E361" s="156" t="s">
        <v>743</v>
      </c>
      <c r="F361" s="156" t="s">
        <v>1426</v>
      </c>
      <c r="G361" s="156" t="s">
        <v>1426</v>
      </c>
      <c r="H361" s="156" t="s">
        <v>77</v>
      </c>
      <c r="I361" s="156" t="s">
        <v>75</v>
      </c>
      <c r="J361" s="162">
        <v>45170</v>
      </c>
      <c r="K361" s="161" t="s">
        <v>1276</v>
      </c>
      <c r="L361" s="160">
        <v>44470</v>
      </c>
      <c r="M361" s="160">
        <v>44470</v>
      </c>
      <c r="N361" s="161"/>
      <c r="O361" s="161"/>
      <c r="P361" s="161"/>
      <c r="Q361" s="161">
        <v>20</v>
      </c>
    </row>
    <row r="362" spans="2:17">
      <c r="B362" s="156" t="s">
        <v>1431</v>
      </c>
      <c r="C362" s="156" t="s">
        <v>182</v>
      </c>
      <c r="D362" s="156" t="s">
        <v>1428</v>
      </c>
      <c r="E362" s="156" t="s">
        <v>743</v>
      </c>
      <c r="F362" s="156" t="s">
        <v>1429</v>
      </c>
      <c r="G362" s="156" t="s">
        <v>1430</v>
      </c>
      <c r="H362" s="156" t="s">
        <v>77</v>
      </c>
      <c r="I362" s="156" t="s">
        <v>75</v>
      </c>
      <c r="J362" s="162">
        <v>45139</v>
      </c>
      <c r="K362" s="161" t="s">
        <v>1276</v>
      </c>
      <c r="L362" s="160">
        <v>44621</v>
      </c>
      <c r="M362" s="160">
        <v>44621</v>
      </c>
      <c r="N362" s="161"/>
      <c r="O362" s="161"/>
      <c r="P362" s="161"/>
      <c r="Q362" s="161">
        <v>20</v>
      </c>
    </row>
    <row r="363" spans="2:17">
      <c r="B363" s="156" t="s">
        <v>1523</v>
      </c>
      <c r="C363" s="156" t="s">
        <v>1546</v>
      </c>
      <c r="D363" s="156" t="s">
        <v>1572</v>
      </c>
      <c r="E363" s="156" t="s">
        <v>743</v>
      </c>
      <c r="F363" s="156" t="s">
        <v>1619</v>
      </c>
      <c r="G363" s="156" t="s">
        <v>1620</v>
      </c>
      <c r="H363" s="156" t="s">
        <v>77</v>
      </c>
      <c r="I363" s="156" t="s">
        <v>75</v>
      </c>
      <c r="J363" s="162">
        <v>45017</v>
      </c>
      <c r="K363" s="161" t="s">
        <v>1276</v>
      </c>
      <c r="L363" s="160">
        <v>44743</v>
      </c>
      <c r="M363" s="160">
        <v>44743</v>
      </c>
      <c r="N363" s="161"/>
      <c r="O363" s="161"/>
      <c r="P363" s="161"/>
      <c r="Q363" s="161">
        <v>20</v>
      </c>
    </row>
    <row r="364" spans="2:17">
      <c r="B364" s="156" t="s">
        <v>1524</v>
      </c>
      <c r="C364" s="156" t="s">
        <v>1547</v>
      </c>
      <c r="D364" s="156" t="s">
        <v>1573</v>
      </c>
      <c r="E364" s="156" t="s">
        <v>743</v>
      </c>
      <c r="F364" s="156" t="s">
        <v>1621</v>
      </c>
      <c r="G364" s="156" t="s">
        <v>1621</v>
      </c>
      <c r="H364" s="156" t="s">
        <v>77</v>
      </c>
      <c r="I364" s="156" t="s">
        <v>75</v>
      </c>
      <c r="J364" s="162">
        <v>45200</v>
      </c>
      <c r="K364" s="161" t="s">
        <v>1276</v>
      </c>
      <c r="L364" s="160">
        <v>44896</v>
      </c>
      <c r="M364" s="160">
        <v>44896</v>
      </c>
      <c r="N364" s="161"/>
      <c r="O364" s="161"/>
      <c r="P364" s="161"/>
      <c r="Q364" s="161">
        <v>20</v>
      </c>
    </row>
    <row r="365" spans="2:17">
      <c r="B365" s="156" t="s">
        <v>1525</v>
      </c>
      <c r="C365" s="156" t="s">
        <v>834</v>
      </c>
      <c r="D365" s="156" t="s">
        <v>1574</v>
      </c>
      <c r="E365" s="156" t="s">
        <v>743</v>
      </c>
      <c r="F365" s="156" t="s">
        <v>1622</v>
      </c>
      <c r="G365" s="156" t="s">
        <v>1623</v>
      </c>
      <c r="H365" s="156" t="s">
        <v>77</v>
      </c>
      <c r="I365" s="156" t="s">
        <v>75</v>
      </c>
      <c r="J365" s="162">
        <v>45017</v>
      </c>
      <c r="K365" s="161" t="s">
        <v>1283</v>
      </c>
      <c r="L365" s="160">
        <v>45017</v>
      </c>
      <c r="M365" s="160">
        <v>45017</v>
      </c>
      <c r="N365" s="161"/>
      <c r="O365" s="161"/>
      <c r="P365" s="161"/>
      <c r="Q365" s="161">
        <v>20</v>
      </c>
    </row>
    <row r="366" spans="2:17">
      <c r="B366" s="156" t="s">
        <v>1720</v>
      </c>
      <c r="C366" s="156" t="s">
        <v>1771</v>
      </c>
      <c r="D366" s="156" t="s">
        <v>1832</v>
      </c>
      <c r="E366" s="156" t="s">
        <v>743</v>
      </c>
      <c r="F366" s="156" t="s">
        <v>1921</v>
      </c>
      <c r="G366" s="156" t="s">
        <v>1921</v>
      </c>
      <c r="H366" s="156" t="s">
        <v>77</v>
      </c>
      <c r="I366" s="156" t="s">
        <v>75</v>
      </c>
      <c r="J366" s="162">
        <v>45352</v>
      </c>
      <c r="K366" s="161" t="s">
        <v>1276</v>
      </c>
      <c r="L366" s="160">
        <v>45139</v>
      </c>
      <c r="M366" s="160">
        <v>45139</v>
      </c>
      <c r="N366" s="161"/>
      <c r="O366" s="161"/>
      <c r="P366" s="161"/>
      <c r="Q366" s="161">
        <v>20</v>
      </c>
    </row>
    <row r="367" spans="2:17">
      <c r="B367" s="156" t="s">
        <v>1157</v>
      </c>
      <c r="C367" s="156" t="s">
        <v>725</v>
      </c>
      <c r="D367" s="156" t="s">
        <v>1154</v>
      </c>
      <c r="E367" s="156" t="s">
        <v>960</v>
      </c>
      <c r="F367" s="156" t="s">
        <v>1155</v>
      </c>
      <c r="G367" s="156" t="s">
        <v>1156</v>
      </c>
      <c r="H367" s="156" t="s">
        <v>77</v>
      </c>
      <c r="I367" s="156" t="s">
        <v>75</v>
      </c>
      <c r="J367" s="162">
        <v>45017</v>
      </c>
      <c r="K367" s="161" t="s">
        <v>1276</v>
      </c>
      <c r="L367" s="160">
        <v>41000</v>
      </c>
      <c r="M367" s="160">
        <v>41000</v>
      </c>
      <c r="N367" s="161"/>
      <c r="O367" s="161"/>
      <c r="P367" s="161"/>
      <c r="Q367" s="161">
        <v>40</v>
      </c>
    </row>
    <row r="368" spans="2:17">
      <c r="B368" s="156" t="s">
        <v>1161</v>
      </c>
      <c r="C368" s="156" t="s">
        <v>750</v>
      </c>
      <c r="D368" s="156" t="s">
        <v>1158</v>
      </c>
      <c r="E368" s="156" t="s">
        <v>960</v>
      </c>
      <c r="F368" s="156" t="s">
        <v>1159</v>
      </c>
      <c r="G368" s="156" t="s">
        <v>1160</v>
      </c>
      <c r="H368" s="156" t="s">
        <v>77</v>
      </c>
      <c r="I368" s="156" t="s">
        <v>75</v>
      </c>
      <c r="J368" s="162">
        <v>45017</v>
      </c>
      <c r="K368" s="161" t="s">
        <v>1276</v>
      </c>
      <c r="L368" s="160">
        <v>40969</v>
      </c>
      <c r="M368" s="160">
        <v>40969</v>
      </c>
      <c r="N368" s="161"/>
      <c r="O368" s="161"/>
      <c r="P368" s="161"/>
      <c r="Q368" s="161">
        <v>17</v>
      </c>
    </row>
    <row r="369" spans="2:17">
      <c r="B369" s="156" t="s">
        <v>1166</v>
      </c>
      <c r="C369" s="156" t="s">
        <v>1162</v>
      </c>
      <c r="D369" s="156" t="s">
        <v>1165</v>
      </c>
      <c r="E369" s="156" t="s">
        <v>960</v>
      </c>
      <c r="F369" s="156" t="s">
        <v>1163</v>
      </c>
      <c r="G369" s="156" t="s">
        <v>1164</v>
      </c>
      <c r="H369" s="156" t="s">
        <v>77</v>
      </c>
      <c r="I369" s="156" t="s">
        <v>75</v>
      </c>
      <c r="J369" s="162">
        <v>45383</v>
      </c>
      <c r="K369" s="161" t="s">
        <v>1276</v>
      </c>
      <c r="L369" s="160">
        <v>41000</v>
      </c>
      <c r="M369" s="160">
        <v>41000</v>
      </c>
      <c r="N369" s="161"/>
      <c r="O369" s="161"/>
      <c r="P369" s="161"/>
      <c r="Q369" s="161">
        <v>54</v>
      </c>
    </row>
    <row r="370" spans="2:17">
      <c r="B370" s="156" t="s">
        <v>1167</v>
      </c>
      <c r="C370" s="156" t="s">
        <v>436</v>
      </c>
      <c r="D370" s="156" t="s">
        <v>1432</v>
      </c>
      <c r="E370" s="156" t="s">
        <v>960</v>
      </c>
      <c r="F370" s="156" t="s">
        <v>437</v>
      </c>
      <c r="G370" s="156" t="s">
        <v>438</v>
      </c>
      <c r="H370" s="156" t="s">
        <v>77</v>
      </c>
      <c r="I370" s="156" t="s">
        <v>80</v>
      </c>
      <c r="J370" s="162">
        <v>45016</v>
      </c>
      <c r="K370" s="161" t="s">
        <v>1278</v>
      </c>
      <c r="L370" s="160">
        <v>40817</v>
      </c>
      <c r="M370" s="160">
        <v>40817</v>
      </c>
      <c r="N370" s="161"/>
      <c r="O370" s="162">
        <v>45016</v>
      </c>
      <c r="P370" s="161"/>
      <c r="Q370" s="161">
        <v>40</v>
      </c>
    </row>
    <row r="371" spans="2:17">
      <c r="B371" s="156" t="s">
        <v>1171</v>
      </c>
      <c r="C371" s="156" t="s">
        <v>1168</v>
      </c>
      <c r="D371" s="156" t="s">
        <v>1169</v>
      </c>
      <c r="E371" s="156" t="s">
        <v>960</v>
      </c>
      <c r="F371" s="156" t="s">
        <v>1170</v>
      </c>
      <c r="G371" s="156" t="s">
        <v>1170</v>
      </c>
      <c r="H371" s="156" t="s">
        <v>77</v>
      </c>
      <c r="I371" s="156" t="s">
        <v>75</v>
      </c>
      <c r="J371" s="162">
        <v>45017</v>
      </c>
      <c r="K371" s="161" t="s">
        <v>1276</v>
      </c>
      <c r="L371" s="160">
        <v>39173</v>
      </c>
      <c r="M371" s="160">
        <v>39173</v>
      </c>
      <c r="N371" s="161"/>
      <c r="O371" s="161"/>
      <c r="P371" s="161"/>
      <c r="Q371" s="161">
        <v>20</v>
      </c>
    </row>
    <row r="372" spans="2:17">
      <c r="B372" s="156" t="s">
        <v>1721</v>
      </c>
      <c r="C372" s="156" t="s">
        <v>1769</v>
      </c>
      <c r="D372" s="156" t="s">
        <v>1096</v>
      </c>
      <c r="E372" s="156" t="s">
        <v>960</v>
      </c>
      <c r="F372" s="156" t="s">
        <v>1922</v>
      </c>
      <c r="G372" s="156" t="s">
        <v>1923</v>
      </c>
      <c r="H372" s="156" t="s">
        <v>77</v>
      </c>
      <c r="I372" s="156" t="s">
        <v>80</v>
      </c>
      <c r="J372" s="162">
        <v>40298</v>
      </c>
      <c r="K372" s="161" t="s">
        <v>1278</v>
      </c>
      <c r="L372" s="160">
        <v>39569</v>
      </c>
      <c r="M372" s="160">
        <v>39569</v>
      </c>
      <c r="N372" s="161"/>
      <c r="O372" s="162">
        <v>40298</v>
      </c>
      <c r="P372" s="161"/>
      <c r="Q372" s="161">
        <v>20</v>
      </c>
    </row>
    <row r="373" spans="2:17">
      <c r="B373" s="156" t="s">
        <v>1173</v>
      </c>
      <c r="C373" s="156" t="s">
        <v>1153</v>
      </c>
      <c r="D373" s="156" t="s">
        <v>1172</v>
      </c>
      <c r="E373" s="156" t="s">
        <v>960</v>
      </c>
      <c r="F373" s="156" t="s">
        <v>1924</v>
      </c>
      <c r="G373" s="156" t="s">
        <v>1924</v>
      </c>
      <c r="H373" s="156" t="s">
        <v>77</v>
      </c>
      <c r="I373" s="156" t="s">
        <v>75</v>
      </c>
      <c r="J373" s="162">
        <v>45170</v>
      </c>
      <c r="K373" s="161" t="s">
        <v>1276</v>
      </c>
      <c r="L373" s="160">
        <v>40817</v>
      </c>
      <c r="M373" s="160">
        <v>40817</v>
      </c>
      <c r="N373" s="161"/>
      <c r="O373" s="161"/>
      <c r="P373" s="161"/>
      <c r="Q373" s="161">
        <v>14</v>
      </c>
    </row>
    <row r="374" spans="2:17">
      <c r="B374" s="156" t="s">
        <v>1722</v>
      </c>
      <c r="C374" s="156" t="s">
        <v>1772</v>
      </c>
      <c r="D374" s="156" t="s">
        <v>1833</v>
      </c>
      <c r="E374" s="156" t="s">
        <v>960</v>
      </c>
      <c r="F374" s="156" t="s">
        <v>1175</v>
      </c>
      <c r="G374" s="156" t="s">
        <v>1174</v>
      </c>
      <c r="H374" s="156" t="s">
        <v>77</v>
      </c>
      <c r="I374" s="156" t="s">
        <v>80</v>
      </c>
      <c r="J374" s="162">
        <v>43100</v>
      </c>
      <c r="K374" s="161" t="s">
        <v>1278</v>
      </c>
      <c r="L374" s="160">
        <v>40118</v>
      </c>
      <c r="M374" s="160">
        <v>40118</v>
      </c>
      <c r="N374" s="161"/>
      <c r="O374" s="162">
        <v>43100</v>
      </c>
      <c r="P374" s="161"/>
      <c r="Q374" s="161">
        <v>20</v>
      </c>
    </row>
    <row r="375" spans="2:17">
      <c r="B375" s="156" t="s">
        <v>1178</v>
      </c>
      <c r="C375" s="156" t="s">
        <v>941</v>
      </c>
      <c r="D375" s="156" t="s">
        <v>1176</v>
      </c>
      <c r="E375" s="156" t="s">
        <v>960</v>
      </c>
      <c r="F375" s="156" t="s">
        <v>1177</v>
      </c>
      <c r="G375" s="156" t="s">
        <v>1624</v>
      </c>
      <c r="H375" s="156" t="s">
        <v>77</v>
      </c>
      <c r="I375" s="156" t="s">
        <v>75</v>
      </c>
      <c r="J375" s="162">
        <v>45017</v>
      </c>
      <c r="K375" s="161" t="s">
        <v>1276</v>
      </c>
      <c r="L375" s="160">
        <v>40269</v>
      </c>
      <c r="M375" s="160">
        <v>40269</v>
      </c>
      <c r="N375" s="161"/>
      <c r="O375" s="161"/>
      <c r="P375" s="161"/>
      <c r="Q375" s="161">
        <v>20</v>
      </c>
    </row>
    <row r="376" spans="2:17">
      <c r="B376" s="156" t="s">
        <v>1180</v>
      </c>
      <c r="C376" s="156" t="s">
        <v>790</v>
      </c>
      <c r="D376" s="156" t="s">
        <v>1179</v>
      </c>
      <c r="E376" s="156" t="s">
        <v>960</v>
      </c>
      <c r="F376" s="156" t="s">
        <v>967</v>
      </c>
      <c r="G376" s="156" t="s">
        <v>967</v>
      </c>
      <c r="H376" s="156" t="s">
        <v>77</v>
      </c>
      <c r="I376" s="156" t="s">
        <v>75</v>
      </c>
      <c r="J376" s="162">
        <v>45017</v>
      </c>
      <c r="K376" s="161" t="s">
        <v>1276</v>
      </c>
      <c r="L376" s="160">
        <v>40269</v>
      </c>
      <c r="M376" s="160">
        <v>40269</v>
      </c>
      <c r="N376" s="161"/>
      <c r="O376" s="161"/>
      <c r="P376" s="161"/>
      <c r="Q376" s="161">
        <v>20</v>
      </c>
    </row>
    <row r="377" spans="2:17">
      <c r="B377" s="156" t="s">
        <v>1183</v>
      </c>
      <c r="C377" s="156" t="s">
        <v>721</v>
      </c>
      <c r="D377" s="156" t="s">
        <v>1181</v>
      </c>
      <c r="E377" s="156" t="s">
        <v>960</v>
      </c>
      <c r="F377" s="156" t="s">
        <v>1625</v>
      </c>
      <c r="G377" s="156" t="s">
        <v>1182</v>
      </c>
      <c r="H377" s="156" t="s">
        <v>77</v>
      </c>
      <c r="I377" s="156" t="s">
        <v>75</v>
      </c>
      <c r="J377" s="162">
        <v>45017</v>
      </c>
      <c r="K377" s="161" t="s">
        <v>1276</v>
      </c>
      <c r="L377" s="160">
        <v>40269</v>
      </c>
      <c r="M377" s="160">
        <v>40269</v>
      </c>
      <c r="N377" s="161"/>
      <c r="O377" s="161"/>
      <c r="P377" s="161"/>
      <c r="Q377" s="161">
        <v>24</v>
      </c>
    </row>
    <row r="378" spans="2:17">
      <c r="B378" s="156" t="s">
        <v>1188</v>
      </c>
      <c r="C378" s="156" t="s">
        <v>1184</v>
      </c>
      <c r="D378" s="156" t="s">
        <v>1186</v>
      </c>
      <c r="E378" s="156" t="s">
        <v>960</v>
      </c>
      <c r="F378" s="156" t="s">
        <v>1185</v>
      </c>
      <c r="G378" s="156" t="s">
        <v>1187</v>
      </c>
      <c r="H378" s="156" t="s">
        <v>77</v>
      </c>
      <c r="I378" s="156" t="s">
        <v>75</v>
      </c>
      <c r="J378" s="162">
        <v>45017</v>
      </c>
      <c r="K378" s="161" t="s">
        <v>1276</v>
      </c>
      <c r="L378" s="160">
        <v>40634</v>
      </c>
      <c r="M378" s="160">
        <v>40634</v>
      </c>
      <c r="N378" s="161"/>
      <c r="O378" s="161"/>
      <c r="P378" s="161"/>
      <c r="Q378" s="161">
        <v>20</v>
      </c>
    </row>
    <row r="379" spans="2:17">
      <c r="B379" s="156" t="s">
        <v>1192</v>
      </c>
      <c r="C379" s="156" t="s">
        <v>721</v>
      </c>
      <c r="D379" s="156" t="s">
        <v>1189</v>
      </c>
      <c r="E379" s="156" t="s">
        <v>960</v>
      </c>
      <c r="F379" s="156" t="s">
        <v>1190</v>
      </c>
      <c r="G379" s="156" t="s">
        <v>1191</v>
      </c>
      <c r="H379" s="156" t="s">
        <v>77</v>
      </c>
      <c r="I379" s="156" t="s">
        <v>75</v>
      </c>
      <c r="J379" s="162">
        <v>45017</v>
      </c>
      <c r="K379" s="161" t="s">
        <v>1276</v>
      </c>
      <c r="L379" s="160">
        <v>41000</v>
      </c>
      <c r="M379" s="160">
        <v>41000</v>
      </c>
      <c r="N379" s="161"/>
      <c r="O379" s="161"/>
      <c r="P379" s="161"/>
      <c r="Q379" s="161">
        <v>20</v>
      </c>
    </row>
    <row r="380" spans="2:17">
      <c r="B380" s="156" t="s">
        <v>1195</v>
      </c>
      <c r="C380" s="156" t="s">
        <v>1193</v>
      </c>
      <c r="D380" s="156" t="s">
        <v>1194</v>
      </c>
      <c r="E380" s="156" t="s">
        <v>929</v>
      </c>
      <c r="F380" s="156" t="s">
        <v>1196</v>
      </c>
      <c r="G380" s="156"/>
      <c r="H380" s="156" t="s">
        <v>77</v>
      </c>
      <c r="I380" s="156" t="s">
        <v>75</v>
      </c>
      <c r="J380" s="162">
        <v>45017</v>
      </c>
      <c r="K380" s="161" t="s">
        <v>1276</v>
      </c>
      <c r="L380" s="160">
        <v>41244</v>
      </c>
      <c r="M380" s="160">
        <v>41244</v>
      </c>
      <c r="N380" s="161"/>
      <c r="O380" s="161"/>
      <c r="P380" s="161"/>
      <c r="Q380" s="161">
        <v>20</v>
      </c>
    </row>
    <row r="381" spans="2:17">
      <c r="B381" s="156" t="s">
        <v>1200</v>
      </c>
      <c r="C381" s="156" t="s">
        <v>1035</v>
      </c>
      <c r="D381" s="156" t="s">
        <v>1197</v>
      </c>
      <c r="E381" s="156" t="s">
        <v>960</v>
      </c>
      <c r="F381" s="156" t="s">
        <v>1198</v>
      </c>
      <c r="G381" s="156" t="s">
        <v>1199</v>
      </c>
      <c r="H381" s="156" t="s">
        <v>77</v>
      </c>
      <c r="I381" s="156" t="s">
        <v>75</v>
      </c>
      <c r="J381" s="162">
        <v>45017</v>
      </c>
      <c r="K381" s="161" t="s">
        <v>1276</v>
      </c>
      <c r="L381" s="160">
        <v>42826</v>
      </c>
      <c r="M381" s="160">
        <v>42826</v>
      </c>
      <c r="N381" s="161"/>
      <c r="O381" s="161"/>
      <c r="P381" s="161"/>
      <c r="Q381" s="161">
        <v>20</v>
      </c>
    </row>
    <row r="382" spans="2:17">
      <c r="B382" s="156" t="s">
        <v>1203</v>
      </c>
      <c r="C382" s="156" t="s">
        <v>296</v>
      </c>
      <c r="D382" s="156" t="s">
        <v>1201</v>
      </c>
      <c r="E382" s="156" t="s">
        <v>960</v>
      </c>
      <c r="F382" s="156" t="s">
        <v>1202</v>
      </c>
      <c r="G382" s="156" t="s">
        <v>1202</v>
      </c>
      <c r="H382" s="156" t="s">
        <v>77</v>
      </c>
      <c r="I382" s="156" t="s">
        <v>75</v>
      </c>
      <c r="J382" s="162">
        <v>45017</v>
      </c>
      <c r="K382" s="161" t="s">
        <v>1276</v>
      </c>
      <c r="L382" s="160">
        <v>42856</v>
      </c>
      <c r="M382" s="160">
        <v>42856</v>
      </c>
      <c r="N382" s="161"/>
      <c r="O382" s="161"/>
      <c r="P382" s="161"/>
      <c r="Q382" s="161">
        <v>20</v>
      </c>
    </row>
    <row r="383" spans="2:17">
      <c r="B383" s="156" t="s">
        <v>1208</v>
      </c>
      <c r="C383" s="156" t="s">
        <v>1204</v>
      </c>
      <c r="D383" s="156" t="s">
        <v>1205</v>
      </c>
      <c r="E383" s="156" t="s">
        <v>960</v>
      </c>
      <c r="F383" s="156" t="s">
        <v>1206</v>
      </c>
      <c r="G383" s="156" t="s">
        <v>1207</v>
      </c>
      <c r="H383" s="156" t="s">
        <v>77</v>
      </c>
      <c r="I383" s="156" t="s">
        <v>75</v>
      </c>
      <c r="J383" s="162">
        <v>45200</v>
      </c>
      <c r="K383" s="161" t="s">
        <v>1276</v>
      </c>
      <c r="L383" s="160">
        <v>42887</v>
      </c>
      <c r="M383" s="160">
        <v>42887</v>
      </c>
      <c r="N383" s="161"/>
      <c r="O383" s="161"/>
      <c r="P383" s="161"/>
      <c r="Q383" s="161">
        <v>30</v>
      </c>
    </row>
    <row r="384" spans="2:17">
      <c r="B384" s="156" t="s">
        <v>1213</v>
      </c>
      <c r="C384" s="156" t="s">
        <v>1209</v>
      </c>
      <c r="D384" s="156" t="s">
        <v>1212</v>
      </c>
      <c r="E384" s="156" t="s">
        <v>960</v>
      </c>
      <c r="F384" s="156" t="s">
        <v>1210</v>
      </c>
      <c r="G384" s="156" t="s">
        <v>1211</v>
      </c>
      <c r="H384" s="156" t="s">
        <v>77</v>
      </c>
      <c r="I384" s="156" t="s">
        <v>80</v>
      </c>
      <c r="J384" s="162">
        <v>44681</v>
      </c>
      <c r="K384" s="161" t="s">
        <v>1278</v>
      </c>
      <c r="L384" s="160">
        <v>42979</v>
      </c>
      <c r="M384" s="160">
        <v>42979</v>
      </c>
      <c r="N384" s="161"/>
      <c r="O384" s="162">
        <v>44681</v>
      </c>
      <c r="P384" s="161"/>
      <c r="Q384" s="161">
        <v>10</v>
      </c>
    </row>
    <row r="385" spans="2:17">
      <c r="B385" s="156" t="s">
        <v>1215</v>
      </c>
      <c r="C385" s="156" t="s">
        <v>436</v>
      </c>
      <c r="D385" s="156" t="s">
        <v>1214</v>
      </c>
      <c r="E385" s="156" t="s">
        <v>960</v>
      </c>
      <c r="F385" s="156" t="s">
        <v>1175</v>
      </c>
      <c r="G385" s="156" t="s">
        <v>1174</v>
      </c>
      <c r="H385" s="156" t="s">
        <v>77</v>
      </c>
      <c r="I385" s="156" t="s">
        <v>75</v>
      </c>
      <c r="J385" s="162">
        <v>45078</v>
      </c>
      <c r="K385" s="161" t="s">
        <v>1276</v>
      </c>
      <c r="L385" s="160">
        <v>43101</v>
      </c>
      <c r="M385" s="160">
        <v>43101</v>
      </c>
      <c r="N385" s="161"/>
      <c r="O385" s="161"/>
      <c r="P385" s="161"/>
      <c r="Q385" s="161">
        <v>20</v>
      </c>
    </row>
    <row r="386" spans="2:17">
      <c r="B386" s="156" t="s">
        <v>1218</v>
      </c>
      <c r="C386" s="156" t="s">
        <v>767</v>
      </c>
      <c r="D386" s="156" t="s">
        <v>1219</v>
      </c>
      <c r="E386" s="156" t="s">
        <v>960</v>
      </c>
      <c r="F386" s="156" t="s">
        <v>1216</v>
      </c>
      <c r="G386" s="156" t="s">
        <v>1217</v>
      </c>
      <c r="H386" s="156" t="s">
        <v>77</v>
      </c>
      <c r="I386" s="156" t="s">
        <v>75</v>
      </c>
      <c r="J386" s="162">
        <v>45017</v>
      </c>
      <c r="K386" s="161" t="s">
        <v>1276</v>
      </c>
      <c r="L386" s="160">
        <v>43252</v>
      </c>
      <c r="M386" s="160">
        <v>43252</v>
      </c>
      <c r="N386" s="161"/>
      <c r="O386" s="161"/>
      <c r="P386" s="161"/>
      <c r="Q386" s="161">
        <v>20</v>
      </c>
    </row>
    <row r="387" spans="2:17">
      <c r="B387" s="156" t="s">
        <v>1224</v>
      </c>
      <c r="C387" s="156" t="s">
        <v>1220</v>
      </c>
      <c r="D387" s="156" t="s">
        <v>1223</v>
      </c>
      <c r="E387" s="156" t="s">
        <v>960</v>
      </c>
      <c r="F387" s="156" t="s">
        <v>1221</v>
      </c>
      <c r="G387" s="156" t="s">
        <v>1222</v>
      </c>
      <c r="H387" s="156" t="s">
        <v>77</v>
      </c>
      <c r="I387" s="156" t="s">
        <v>80</v>
      </c>
      <c r="J387" s="162">
        <v>45046</v>
      </c>
      <c r="K387" s="161" t="s">
        <v>1278</v>
      </c>
      <c r="L387" s="160">
        <v>43497</v>
      </c>
      <c r="M387" s="160">
        <v>43497</v>
      </c>
      <c r="N387" s="161"/>
      <c r="O387" s="162">
        <v>45046</v>
      </c>
      <c r="P387" s="161"/>
      <c r="Q387" s="161">
        <v>20</v>
      </c>
    </row>
    <row r="388" spans="2:17">
      <c r="B388" s="156" t="s">
        <v>1228</v>
      </c>
      <c r="C388" s="156" t="s">
        <v>1225</v>
      </c>
      <c r="D388" s="156" t="s">
        <v>1226</v>
      </c>
      <c r="E388" s="156" t="s">
        <v>960</v>
      </c>
      <c r="F388" s="156" t="s">
        <v>1227</v>
      </c>
      <c r="G388" s="156" t="s">
        <v>1227</v>
      </c>
      <c r="H388" s="156" t="s">
        <v>77</v>
      </c>
      <c r="I388" s="156" t="s">
        <v>75</v>
      </c>
      <c r="J388" s="162">
        <v>45139</v>
      </c>
      <c r="K388" s="161" t="s">
        <v>1276</v>
      </c>
      <c r="L388" s="160">
        <v>43891</v>
      </c>
      <c r="M388" s="160">
        <v>43891</v>
      </c>
      <c r="N388" s="161"/>
      <c r="O388" s="161"/>
      <c r="P388" s="161"/>
      <c r="Q388" s="161">
        <v>20</v>
      </c>
    </row>
    <row r="389" spans="2:17">
      <c r="B389" s="156" t="s">
        <v>1232</v>
      </c>
      <c r="C389" s="156" t="s">
        <v>1229</v>
      </c>
      <c r="D389" s="156" t="s">
        <v>1230</v>
      </c>
      <c r="E389" s="156" t="s">
        <v>960</v>
      </c>
      <c r="F389" s="156" t="s">
        <v>1231</v>
      </c>
      <c r="G389" s="156" t="s">
        <v>1433</v>
      </c>
      <c r="H389" s="156" t="s">
        <v>77</v>
      </c>
      <c r="I389" s="156" t="s">
        <v>75</v>
      </c>
      <c r="J389" s="162">
        <v>45047</v>
      </c>
      <c r="K389" s="161" t="s">
        <v>1276</v>
      </c>
      <c r="L389" s="160">
        <v>44105</v>
      </c>
      <c r="M389" s="160">
        <v>44105</v>
      </c>
      <c r="N389" s="161"/>
      <c r="O389" s="161"/>
      <c r="P389" s="161"/>
      <c r="Q389" s="161">
        <v>60</v>
      </c>
    </row>
    <row r="390" spans="2:17">
      <c r="B390" s="156" t="s">
        <v>1436</v>
      </c>
      <c r="C390" s="156" t="s">
        <v>1434</v>
      </c>
      <c r="D390" s="156" t="s">
        <v>1435</v>
      </c>
      <c r="E390" s="156" t="s">
        <v>960</v>
      </c>
      <c r="F390" s="156" t="s">
        <v>1626</v>
      </c>
      <c r="G390" s="156" t="s">
        <v>1626</v>
      </c>
      <c r="H390" s="156" t="s">
        <v>77</v>
      </c>
      <c r="I390" s="156" t="s">
        <v>75</v>
      </c>
      <c r="J390" s="162">
        <v>45017</v>
      </c>
      <c r="K390" s="161" t="s">
        <v>1276</v>
      </c>
      <c r="L390" s="160">
        <v>44593</v>
      </c>
      <c r="M390" s="160">
        <v>44593</v>
      </c>
      <c r="N390" s="161"/>
      <c r="O390" s="161"/>
      <c r="P390" s="161"/>
      <c r="Q390" s="161">
        <v>20</v>
      </c>
    </row>
    <row r="391" spans="2:17">
      <c r="B391" s="156" t="s">
        <v>1526</v>
      </c>
      <c r="C391" s="156" t="s">
        <v>1548</v>
      </c>
      <c r="D391" s="156" t="s">
        <v>1575</v>
      </c>
      <c r="E391" s="156" t="s">
        <v>960</v>
      </c>
      <c r="F391" s="156" t="s">
        <v>1627</v>
      </c>
      <c r="G391" s="156" t="s">
        <v>1627</v>
      </c>
      <c r="H391" s="156" t="s">
        <v>77</v>
      </c>
      <c r="I391" s="156" t="s">
        <v>75</v>
      </c>
      <c r="J391" s="162">
        <v>45352</v>
      </c>
      <c r="K391" s="161" t="s">
        <v>1276</v>
      </c>
      <c r="L391" s="160">
        <v>44682</v>
      </c>
      <c r="M391" s="160">
        <v>44682</v>
      </c>
      <c r="N391" s="161"/>
      <c r="O391" s="161"/>
      <c r="P391" s="161"/>
      <c r="Q391" s="161">
        <v>20</v>
      </c>
    </row>
    <row r="392" spans="2:17">
      <c r="B392" s="156" t="s">
        <v>1723</v>
      </c>
      <c r="C392" s="156" t="s">
        <v>1773</v>
      </c>
      <c r="D392" s="156" t="s">
        <v>1834</v>
      </c>
      <c r="E392" s="156" t="s">
        <v>960</v>
      </c>
      <c r="F392" s="156" t="s">
        <v>1925</v>
      </c>
      <c r="G392" s="156" t="s">
        <v>1926</v>
      </c>
      <c r="H392" s="156" t="s">
        <v>77</v>
      </c>
      <c r="I392" s="156" t="s">
        <v>75</v>
      </c>
      <c r="J392" s="162">
        <v>45139</v>
      </c>
      <c r="K392" s="161" t="s">
        <v>1276</v>
      </c>
      <c r="L392" s="160">
        <v>45047</v>
      </c>
      <c r="M392" s="160">
        <v>45047</v>
      </c>
      <c r="N392" s="161"/>
      <c r="O392" s="161"/>
      <c r="P392" s="161"/>
      <c r="Q392" s="161">
        <v>20</v>
      </c>
    </row>
    <row r="393" spans="2:17">
      <c r="B393" s="156" t="s">
        <v>1724</v>
      </c>
      <c r="C393" s="156" t="s">
        <v>1774</v>
      </c>
      <c r="D393" s="156" t="s">
        <v>1223</v>
      </c>
      <c r="E393" s="156" t="s">
        <v>960</v>
      </c>
      <c r="F393" s="156" t="s">
        <v>1221</v>
      </c>
      <c r="G393" s="156" t="s">
        <v>1222</v>
      </c>
      <c r="H393" s="156" t="s">
        <v>77</v>
      </c>
      <c r="I393" s="156" t="s">
        <v>75</v>
      </c>
      <c r="J393" s="162">
        <v>45295</v>
      </c>
      <c r="K393" s="161" t="s">
        <v>1276</v>
      </c>
      <c r="L393" s="160">
        <v>45047</v>
      </c>
      <c r="M393" s="160">
        <v>45047</v>
      </c>
      <c r="N393" s="161"/>
      <c r="O393" s="161"/>
      <c r="P393" s="161"/>
      <c r="Q393" s="161">
        <v>20</v>
      </c>
    </row>
    <row r="394" spans="2:17">
      <c r="B394" s="156" t="s">
        <v>1725</v>
      </c>
      <c r="C394" s="156" t="s">
        <v>1301</v>
      </c>
      <c r="D394" s="156" t="s">
        <v>1835</v>
      </c>
      <c r="E394" s="156" t="s">
        <v>960</v>
      </c>
      <c r="F394" s="156" t="s">
        <v>1927</v>
      </c>
      <c r="G394" s="156" t="s">
        <v>1928</v>
      </c>
      <c r="H394" s="156" t="s">
        <v>77</v>
      </c>
      <c r="I394" s="156" t="s">
        <v>75</v>
      </c>
      <c r="J394" s="162">
        <v>45261</v>
      </c>
      <c r="K394" s="161" t="s">
        <v>1276</v>
      </c>
      <c r="L394" s="160">
        <v>45078</v>
      </c>
      <c r="M394" s="160">
        <v>45078</v>
      </c>
      <c r="N394" s="161"/>
      <c r="O394" s="161"/>
      <c r="P394" s="161"/>
      <c r="Q394" s="161">
        <v>20</v>
      </c>
    </row>
    <row r="395" spans="2:17">
      <c r="B395" s="156">
        <v>415501857</v>
      </c>
      <c r="C395" s="156" t="s">
        <v>179</v>
      </c>
      <c r="D395" s="156" t="s">
        <v>659</v>
      </c>
      <c r="E395" s="156" t="s">
        <v>960</v>
      </c>
      <c r="F395" s="156" t="s">
        <v>1929</v>
      </c>
      <c r="G395" s="156" t="s">
        <v>1930</v>
      </c>
      <c r="H395" s="156" t="s">
        <v>77</v>
      </c>
      <c r="I395" s="156" t="s">
        <v>75</v>
      </c>
      <c r="J395" s="162">
        <v>45383</v>
      </c>
      <c r="K395" s="161" t="s">
        <v>1276</v>
      </c>
      <c r="L395" s="160">
        <v>45078</v>
      </c>
      <c r="M395" s="160">
        <v>45078</v>
      </c>
      <c r="N395" s="161"/>
      <c r="O395" s="161"/>
      <c r="P395" s="161"/>
      <c r="Q395" s="161">
        <v>20</v>
      </c>
    </row>
  </sheetData>
  <autoFilter ref="A1:Q395">
    <sortState ref="A2:Q358">
      <sortCondition ref="D1:D358"/>
    </sortState>
  </autoFilter>
  <phoneticPr fontId="2"/>
  <conditionalFormatting sqref="D1:D1048576">
    <cfRule type="duplicateValues" dxfId="2" priority="3"/>
  </conditionalFormatting>
  <conditionalFormatting sqref="B1:B1048576">
    <cfRule type="duplicateValues" dxfId="1" priority="1"/>
    <cfRule type="duplicateValues" dxfId="0" priority="2"/>
  </conditionalFormatting>
  <pageMargins left="0.7" right="0.7" top="0.75" bottom="0.75" header="0.3" footer="0.3"/>
  <pageSetup paperSize="9" scale="6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工賃(賃金)実績報告書(Ｂ型事業所用)</vt:lpstr>
      <vt:lpstr>【記載例】</vt:lpstr>
      <vt:lpstr>QK_</vt:lpstr>
      <vt:lpstr>【記載例】!Print_Area</vt:lpstr>
      <vt:lpstr>QK_!Print_Area</vt:lpstr>
      <vt:lpstr>'工賃(賃金)実績報告書(Ｂ型事業所用)'!Print_Area</vt:lpstr>
      <vt:lpstr>QK_Excel出力_体制加算データ_指定</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宮城県</cp:lastModifiedBy>
  <cp:lastPrinted>2024-04-16T07:07:29Z</cp:lastPrinted>
  <dcterms:created xsi:type="dcterms:W3CDTF">2006-06-14T03:20:38Z</dcterms:created>
  <dcterms:modified xsi:type="dcterms:W3CDTF">2024-04-23T04:26:11Z</dcterms:modified>
</cp:coreProperties>
</file>