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7.20\disk\03 課：地域生活支援班\013 就労関係\02 平均工賃調査\R6(R5年度実績)\01_事業所照会\"/>
    </mc:Choice>
  </mc:AlternateContent>
  <bookViews>
    <workbookView xWindow="0" yWindow="0" windowWidth="28800" windowHeight="12210"/>
  </bookViews>
  <sheets>
    <sheet name="工賃(賃金)実績報告書(A型事業所用)" sheetId="85" r:id="rId1"/>
    <sheet name="工賃(賃金)実績報告書(A型事業所用)【非雇用型】" sheetId="86" r:id="rId2"/>
    <sheet name="【記載例】" sheetId="84" r:id="rId3"/>
    <sheet name="QK_" sheetId="81" state="hidden" r:id="rId4"/>
  </sheets>
  <definedNames>
    <definedName name="_xlnm._FilterDatabase" localSheetId="2" hidden="1">【記載例】!#REF!</definedName>
    <definedName name="_xlnm._FilterDatabase" localSheetId="3" hidden="1">QK_!$A$1:$Q$65</definedName>
    <definedName name="_xlnm._FilterDatabase" localSheetId="0" hidden="1">'工賃(賃金)実績報告書(A型事業所用)'!#REF!</definedName>
    <definedName name="_xlnm._FilterDatabase" localSheetId="1" hidden="1">'工賃(賃金)実績報告書(A型事業所用)【非雇用型】'!#REF!</definedName>
    <definedName name="_xlnm.Print_Area" localSheetId="2">【記載例】!$A$1:$AU$104</definedName>
    <definedName name="_xlnm.Print_Area" localSheetId="3">QK_!$C$1:$I$59</definedName>
    <definedName name="_xlnm.Print_Area" localSheetId="0">'工賃(賃金)実績報告書(A型事業所用)'!$A$2:$AU$104</definedName>
    <definedName name="_xlnm.Print_Area" localSheetId="1">'工賃(賃金)実績報告書(A型事業所用)【非雇用型】'!$A$2:$AU$104</definedName>
    <definedName name="QK_Excel出力_体制加算データ_指定">QK_!$A$1:$Q$64</definedName>
    <definedName name="QW_事業所一覧">#REF!</definedName>
  </definedNames>
  <calcPr calcId="162913"/>
</workbook>
</file>

<file path=xl/calcChain.xml><?xml version="1.0" encoding="utf-8"?>
<calcChain xmlns="http://schemas.openxmlformats.org/spreadsheetml/2006/main">
  <c r="Q9" i="85" l="1"/>
  <c r="E8" i="85"/>
  <c r="E7" i="85"/>
  <c r="BR1" i="86" l="1"/>
  <c r="BQ1" i="86"/>
  <c r="BP1" i="86"/>
  <c r="BO1" i="86"/>
  <c r="BN1" i="86"/>
  <c r="BM1" i="86"/>
  <c r="BL1" i="86"/>
  <c r="BK1" i="86"/>
  <c r="BJ1" i="86"/>
  <c r="BI1" i="86"/>
  <c r="BH1" i="86"/>
  <c r="BG1" i="86"/>
  <c r="BF1" i="86"/>
  <c r="BE1" i="86"/>
  <c r="BD1" i="86"/>
  <c r="BC1" i="86"/>
  <c r="BB1" i="86"/>
  <c r="BA1" i="86"/>
  <c r="AZ1" i="86"/>
  <c r="AY1" i="86"/>
  <c r="AX1" i="86"/>
  <c r="AW1" i="86"/>
  <c r="AV1" i="86"/>
  <c r="AU1" i="86"/>
  <c r="AT1" i="86"/>
  <c r="AS1" i="86"/>
  <c r="AR1" i="86"/>
  <c r="AQ1" i="86"/>
  <c r="AP1" i="86"/>
  <c r="AO1" i="86"/>
  <c r="AN1" i="86"/>
  <c r="AM1" i="86"/>
  <c r="AL1" i="86"/>
  <c r="AK1" i="86"/>
  <c r="AJ1" i="86"/>
  <c r="AI1" i="86"/>
  <c r="AH1" i="86"/>
  <c r="AG1" i="86"/>
  <c r="AF1" i="86"/>
  <c r="AE1" i="86"/>
  <c r="AD1" i="86"/>
  <c r="AC1" i="86"/>
  <c r="AB1" i="86"/>
  <c r="AA1" i="86"/>
  <c r="Z1" i="86"/>
  <c r="Y1" i="86"/>
  <c r="X1" i="86"/>
  <c r="W1" i="86"/>
  <c r="V1" i="86"/>
  <c r="U1" i="86"/>
  <c r="T1" i="86"/>
  <c r="S1" i="86"/>
  <c r="R1" i="86"/>
  <c r="Q1" i="86"/>
  <c r="P1" i="86"/>
  <c r="O1" i="86"/>
  <c r="N1" i="86"/>
  <c r="M1" i="86"/>
  <c r="L1" i="86"/>
  <c r="K1" i="86"/>
  <c r="I1" i="86"/>
  <c r="H1" i="86"/>
  <c r="G1" i="86"/>
  <c r="F1" i="86"/>
  <c r="E1" i="86"/>
  <c r="B1" i="86"/>
  <c r="A1" i="86"/>
  <c r="BB56" i="85"/>
  <c r="BM1" i="85"/>
  <c r="BL1" i="85"/>
  <c r="BK1" i="85"/>
  <c r="BJ1" i="85"/>
  <c r="BI1" i="85"/>
  <c r="BH1" i="85"/>
  <c r="BG1" i="85"/>
  <c r="BF1" i="85"/>
  <c r="BE1" i="85"/>
  <c r="BD1" i="85"/>
  <c r="BC1" i="85"/>
  <c r="BB1" i="85"/>
  <c r="BA1" i="85"/>
  <c r="AZ1" i="85"/>
  <c r="AY1" i="85"/>
  <c r="AX1" i="85"/>
  <c r="AW1" i="85"/>
  <c r="AV1" i="85"/>
  <c r="AU1" i="85"/>
  <c r="AT1" i="85"/>
  <c r="AS1" i="85"/>
  <c r="AR1" i="85"/>
  <c r="AQ1" i="85"/>
  <c r="AP1" i="85"/>
  <c r="AO1" i="85"/>
  <c r="AN1" i="85"/>
  <c r="AM1" i="85"/>
  <c r="AL1" i="85"/>
  <c r="AK1" i="85"/>
  <c r="AJ1" i="85"/>
  <c r="AI1" i="85"/>
  <c r="AH1" i="85"/>
  <c r="AG1" i="85"/>
  <c r="AF1" i="85"/>
  <c r="AE1" i="85"/>
  <c r="AD1" i="85"/>
  <c r="AC1" i="85"/>
  <c r="AB1" i="85"/>
  <c r="AA1" i="85"/>
  <c r="Z1" i="85"/>
  <c r="Y1" i="85"/>
  <c r="X1" i="85"/>
  <c r="W1" i="85"/>
  <c r="V1" i="85"/>
  <c r="U1" i="85"/>
  <c r="T1" i="85"/>
  <c r="R1" i="85"/>
  <c r="Q1" i="85"/>
  <c r="P1" i="85"/>
  <c r="N1" i="85"/>
  <c r="M1" i="85"/>
  <c r="L1" i="85"/>
  <c r="K1" i="85"/>
  <c r="I1" i="85"/>
  <c r="H1" i="85"/>
  <c r="G1" i="85"/>
  <c r="F1" i="85"/>
  <c r="B1" i="85"/>
  <c r="A1" i="85"/>
  <c r="K47" i="86" l="1"/>
  <c r="N47" i="86" s="1"/>
  <c r="K47" i="85"/>
  <c r="M47" i="85" s="1"/>
  <c r="M47" i="86" l="1"/>
  <c r="N47" i="85"/>
  <c r="AJ13" i="84"/>
  <c r="K46" i="84" l="1"/>
  <c r="M46" i="84" s="1"/>
  <c r="AF111" i="86"/>
  <c r="AC111" i="86"/>
  <c r="Z111" i="86"/>
  <c r="T111" i="86"/>
  <c r="Q111" i="86"/>
  <c r="N111" i="86"/>
  <c r="H111" i="86"/>
  <c r="K111" i="86" s="1"/>
  <c r="E111" i="86"/>
  <c r="B111" i="86"/>
  <c r="AP96" i="86"/>
  <c r="AO96" i="86"/>
  <c r="AN96" i="86"/>
  <c r="AM96" i="86"/>
  <c r="AL96" i="86"/>
  <c r="AK96" i="86"/>
  <c r="AJ96" i="86"/>
  <c r="AI96" i="86"/>
  <c r="AH96" i="86"/>
  <c r="AG96" i="86"/>
  <c r="AF96" i="86"/>
  <c r="AE96" i="86"/>
  <c r="AD96" i="86"/>
  <c r="AC96" i="86"/>
  <c r="AB96" i="86"/>
  <c r="AA96" i="86"/>
  <c r="Z96" i="86"/>
  <c r="Y96" i="86"/>
  <c r="X96" i="86"/>
  <c r="W96" i="86"/>
  <c r="V96" i="86"/>
  <c r="U96" i="86"/>
  <c r="T96" i="86"/>
  <c r="S96" i="86"/>
  <c r="R96" i="86"/>
  <c r="Q96" i="86"/>
  <c r="P96" i="86"/>
  <c r="O96" i="86"/>
  <c r="N96" i="86"/>
  <c r="M96" i="86"/>
  <c r="L96" i="86"/>
  <c r="K96" i="86"/>
  <c r="J96" i="86"/>
  <c r="I96" i="86"/>
  <c r="H96" i="86"/>
  <c r="G96" i="86"/>
  <c r="F96" i="86"/>
  <c r="BM95" i="86"/>
  <c r="BL95" i="86"/>
  <c r="BK95" i="86"/>
  <c r="BJ95" i="86"/>
  <c r="BI95" i="86"/>
  <c r="BH95" i="86"/>
  <c r="BG95" i="86"/>
  <c r="BF95" i="86"/>
  <c r="BE95" i="86"/>
  <c r="BD95" i="86"/>
  <c r="AT95" i="86" s="1"/>
  <c r="BC95" i="86"/>
  <c r="BB95" i="86"/>
  <c r="BN95" i="86" s="1"/>
  <c r="AS95" i="86"/>
  <c r="AR95" i="86"/>
  <c r="AQ95" i="86"/>
  <c r="BM94" i="86"/>
  <c r="BL94" i="86"/>
  <c r="BK94" i="86"/>
  <c r="BJ94" i="86"/>
  <c r="BI94" i="86"/>
  <c r="BH94" i="86"/>
  <c r="BG94" i="86"/>
  <c r="BF94" i="86"/>
  <c r="BE94" i="86"/>
  <c r="BD94" i="86"/>
  <c r="BC94" i="86"/>
  <c r="BB94" i="86"/>
  <c r="AT94" i="86" s="1"/>
  <c r="AS94" i="86"/>
  <c r="AR94" i="86"/>
  <c r="AQ94" i="86"/>
  <c r="BM93" i="86"/>
  <c r="BL93" i="86"/>
  <c r="BK93" i="86"/>
  <c r="BJ93" i="86"/>
  <c r="BI93" i="86"/>
  <c r="BH93" i="86"/>
  <c r="BG93" i="86"/>
  <c r="BF93" i="86"/>
  <c r="BE93" i="86"/>
  <c r="BD93" i="86"/>
  <c r="AT93" i="86" s="1"/>
  <c r="BC93" i="86"/>
  <c r="BB93" i="86"/>
  <c r="BN93" i="86" s="1"/>
  <c r="AS93" i="86"/>
  <c r="AR93" i="86"/>
  <c r="AQ93" i="86"/>
  <c r="B93" i="86"/>
  <c r="B94" i="86" s="1"/>
  <c r="B95" i="86" s="1"/>
  <c r="BM92" i="86"/>
  <c r="BL92" i="86"/>
  <c r="BK92" i="86"/>
  <c r="BJ92" i="86"/>
  <c r="BI92" i="86"/>
  <c r="BH92" i="86"/>
  <c r="BG92" i="86"/>
  <c r="BF92" i="86"/>
  <c r="BE92" i="86"/>
  <c r="BD92" i="86"/>
  <c r="BC92" i="86"/>
  <c r="BB92" i="86"/>
  <c r="AT92" i="86" s="1"/>
  <c r="AS92" i="86"/>
  <c r="AR92" i="86"/>
  <c r="AQ92" i="86"/>
  <c r="B92" i="86"/>
  <c r="BM91" i="86"/>
  <c r="BL91" i="86"/>
  <c r="BK91" i="86"/>
  <c r="BJ91" i="86"/>
  <c r="BI91" i="86"/>
  <c r="BH91" i="86"/>
  <c r="BG91" i="86"/>
  <c r="BF91" i="86"/>
  <c r="BE91" i="86"/>
  <c r="BD91" i="86"/>
  <c r="AT91" i="86" s="1"/>
  <c r="BC91" i="86"/>
  <c r="BB91" i="86"/>
  <c r="BN91" i="86" s="1"/>
  <c r="AS91" i="86"/>
  <c r="AR91" i="86"/>
  <c r="AQ91" i="86"/>
  <c r="BM90" i="86"/>
  <c r="BL90" i="86"/>
  <c r="BK90" i="86"/>
  <c r="BJ90" i="86"/>
  <c r="BI90" i="86"/>
  <c r="BH90" i="86"/>
  <c r="BG90" i="86"/>
  <c r="BF90" i="86"/>
  <c r="BE90" i="86"/>
  <c r="BD90" i="86"/>
  <c r="BC90" i="86"/>
  <c r="BB90" i="86"/>
  <c r="BN90" i="86" s="1"/>
  <c r="AT90" i="86"/>
  <c r="AS90" i="86"/>
  <c r="AR90" i="86"/>
  <c r="AQ90" i="86"/>
  <c r="BM89" i="86"/>
  <c r="BL89" i="86"/>
  <c r="BK89" i="86"/>
  <c r="BJ89" i="86"/>
  <c r="BI89" i="86"/>
  <c r="BH89" i="86"/>
  <c r="BG89" i="86"/>
  <c r="BF89" i="86"/>
  <c r="BE89" i="86"/>
  <c r="BD89" i="86"/>
  <c r="BC89" i="86"/>
  <c r="AT89" i="86" s="1"/>
  <c r="BB89" i="86"/>
  <c r="BN89" i="86" s="1"/>
  <c r="AS89" i="86"/>
  <c r="AR89" i="86"/>
  <c r="AQ89" i="86"/>
  <c r="BM88" i="86"/>
  <c r="BL88" i="86"/>
  <c r="BK88" i="86"/>
  <c r="BJ88" i="86"/>
  <c r="BI88" i="86"/>
  <c r="BH88" i="86"/>
  <c r="BG88" i="86"/>
  <c r="BF88" i="86"/>
  <c r="BE88" i="86"/>
  <c r="BD88" i="86"/>
  <c r="BC88" i="86"/>
  <c r="BB88" i="86"/>
  <c r="BN88" i="86" s="1"/>
  <c r="AT88" i="86"/>
  <c r="AS88" i="86"/>
  <c r="AR88" i="86"/>
  <c r="AQ88" i="86"/>
  <c r="B88" i="86"/>
  <c r="B89" i="86" s="1"/>
  <c r="B90" i="86" s="1"/>
  <c r="BM87" i="86"/>
  <c r="BL87" i="86"/>
  <c r="BK87" i="86"/>
  <c r="BJ87" i="86"/>
  <c r="BI87" i="86"/>
  <c r="BH87" i="86"/>
  <c r="BG87" i="86"/>
  <c r="BF87" i="86"/>
  <c r="BE87" i="86"/>
  <c r="BD87" i="86"/>
  <c r="BC87" i="86"/>
  <c r="AT87" i="86" s="1"/>
  <c r="BB87" i="86"/>
  <c r="BN87" i="86" s="1"/>
  <c r="AS87" i="86"/>
  <c r="AR87" i="86"/>
  <c r="AQ87" i="86"/>
  <c r="BM86" i="86"/>
  <c r="BL86" i="86"/>
  <c r="BK86" i="86"/>
  <c r="BJ86" i="86"/>
  <c r="BI86" i="86"/>
  <c r="BH86" i="86"/>
  <c r="BG86" i="86"/>
  <c r="BF86" i="86"/>
  <c r="BE86" i="86"/>
  <c r="BD86" i="86"/>
  <c r="BC86" i="86"/>
  <c r="BB86" i="86"/>
  <c r="BN86" i="86" s="1"/>
  <c r="AS86" i="86"/>
  <c r="AR86" i="86"/>
  <c r="AQ86" i="86"/>
  <c r="BM85" i="86"/>
  <c r="BL85" i="86"/>
  <c r="BK85" i="86"/>
  <c r="BJ85" i="86"/>
  <c r="BI85" i="86"/>
  <c r="BH85" i="86"/>
  <c r="BG85" i="86"/>
  <c r="BF85" i="86"/>
  <c r="BE85" i="86"/>
  <c r="BD85" i="86"/>
  <c r="BC85" i="86"/>
  <c r="BB85" i="86"/>
  <c r="BN85" i="86" s="1"/>
  <c r="AT85" i="86"/>
  <c r="AS85" i="86"/>
  <c r="AR85" i="86"/>
  <c r="AQ85" i="86"/>
  <c r="BM84" i="86"/>
  <c r="BL84" i="86"/>
  <c r="BK84" i="86"/>
  <c r="BJ84" i="86"/>
  <c r="BI84" i="86"/>
  <c r="BH84" i="86"/>
  <c r="BG84" i="86"/>
  <c r="BF84" i="86"/>
  <c r="BE84" i="86"/>
  <c r="BD84" i="86"/>
  <c r="BC84" i="86"/>
  <c r="BB84" i="86"/>
  <c r="AT84" i="86" s="1"/>
  <c r="AS84" i="86"/>
  <c r="AR84" i="86"/>
  <c r="AQ84" i="86"/>
  <c r="BM83" i="86"/>
  <c r="BL83" i="86"/>
  <c r="BK83" i="86"/>
  <c r="BJ83" i="86"/>
  <c r="BI83" i="86"/>
  <c r="BH83" i="86"/>
  <c r="BG83" i="86"/>
  <c r="BF83" i="86"/>
  <c r="BE83" i="86"/>
  <c r="BD83" i="86"/>
  <c r="BC83" i="86"/>
  <c r="AT83" i="86" s="1"/>
  <c r="BB83" i="86"/>
  <c r="BN83" i="86" s="1"/>
  <c r="AS83" i="86"/>
  <c r="AR83" i="86"/>
  <c r="AQ83" i="86"/>
  <c r="BM82" i="86"/>
  <c r="BL82" i="86"/>
  <c r="BK82" i="86"/>
  <c r="BJ82" i="86"/>
  <c r="BI82" i="86"/>
  <c r="BH82" i="86"/>
  <c r="BG82" i="86"/>
  <c r="BF82" i="86"/>
  <c r="BE82" i="86"/>
  <c r="BD82" i="86"/>
  <c r="BC82" i="86"/>
  <c r="BB82" i="86"/>
  <c r="BN82" i="86" s="1"/>
  <c r="AS82" i="86"/>
  <c r="AR82" i="86"/>
  <c r="AQ82" i="86"/>
  <c r="BM81" i="86"/>
  <c r="BL81" i="86"/>
  <c r="BK81" i="86"/>
  <c r="BJ81" i="86"/>
  <c r="BI81" i="86"/>
  <c r="BH81" i="86"/>
  <c r="BG81" i="86"/>
  <c r="BF81" i="86"/>
  <c r="BE81" i="86"/>
  <c r="BD81" i="86"/>
  <c r="BC81" i="86"/>
  <c r="BB81" i="86"/>
  <c r="BN81" i="86" s="1"/>
  <c r="AT81" i="86"/>
  <c r="AS81" i="86"/>
  <c r="AR81" i="86"/>
  <c r="AQ81" i="86"/>
  <c r="BM80" i="86"/>
  <c r="BL80" i="86"/>
  <c r="BK80" i="86"/>
  <c r="BJ80" i="86"/>
  <c r="BI80" i="86"/>
  <c r="BH80" i="86"/>
  <c r="BG80" i="86"/>
  <c r="BF80" i="86"/>
  <c r="BE80" i="86"/>
  <c r="BD80" i="86"/>
  <c r="BC80" i="86"/>
  <c r="BB80" i="86"/>
  <c r="AT80" i="86" s="1"/>
  <c r="AS80" i="86"/>
  <c r="AR80" i="86"/>
  <c r="AQ80" i="86"/>
  <c r="BM79" i="86"/>
  <c r="BL79" i="86"/>
  <c r="BK79" i="86"/>
  <c r="BJ79" i="86"/>
  <c r="BI79" i="86"/>
  <c r="BH79" i="86"/>
  <c r="BG79" i="86"/>
  <c r="BF79" i="86"/>
  <c r="BE79" i="86"/>
  <c r="BD79" i="86"/>
  <c r="BC79" i="86"/>
  <c r="AT79" i="86" s="1"/>
  <c r="BB79" i="86"/>
  <c r="BN79" i="86" s="1"/>
  <c r="AS79" i="86"/>
  <c r="AR79" i="86"/>
  <c r="AQ79" i="86"/>
  <c r="BM78" i="86"/>
  <c r="BL78" i="86"/>
  <c r="BK78" i="86"/>
  <c r="BJ78" i="86"/>
  <c r="BI78" i="86"/>
  <c r="BH78" i="86"/>
  <c r="BG78" i="86"/>
  <c r="BF78" i="86"/>
  <c r="BE78" i="86"/>
  <c r="BD78" i="86"/>
  <c r="BC78" i="86"/>
  <c r="BB78" i="86"/>
  <c r="BN78" i="86" s="1"/>
  <c r="AS78" i="86"/>
  <c r="AR78" i="86"/>
  <c r="AQ78" i="86"/>
  <c r="BM77" i="86"/>
  <c r="BL77" i="86"/>
  <c r="BK77" i="86"/>
  <c r="BJ77" i="86"/>
  <c r="BI77" i="86"/>
  <c r="BH77" i="86"/>
  <c r="BG77" i="86"/>
  <c r="BF77" i="86"/>
  <c r="BE77" i="86"/>
  <c r="BD77" i="86"/>
  <c r="BC77" i="86"/>
  <c r="BB77" i="86"/>
  <c r="BN77" i="86" s="1"/>
  <c r="AT77" i="86"/>
  <c r="AS77" i="86"/>
  <c r="AR77" i="86"/>
  <c r="AQ77" i="86"/>
  <c r="BM76" i="86"/>
  <c r="BL76" i="86"/>
  <c r="BK76" i="86"/>
  <c r="BJ76" i="86"/>
  <c r="BI76" i="86"/>
  <c r="BH76" i="86"/>
  <c r="BG76" i="86"/>
  <c r="BF76" i="86"/>
  <c r="BE76" i="86"/>
  <c r="BD76" i="86"/>
  <c r="BC76" i="86"/>
  <c r="BB76" i="86"/>
  <c r="AT76" i="86" s="1"/>
  <c r="AS76" i="86"/>
  <c r="AR76" i="86"/>
  <c r="AQ76" i="86"/>
  <c r="BM75" i="86"/>
  <c r="BL75" i="86"/>
  <c r="BK75" i="86"/>
  <c r="BJ75" i="86"/>
  <c r="BI75" i="86"/>
  <c r="BH75" i="86"/>
  <c r="BG75" i="86"/>
  <c r="BF75" i="86"/>
  <c r="BE75" i="86"/>
  <c r="BD75" i="86"/>
  <c r="BC75" i="86"/>
  <c r="AT75" i="86" s="1"/>
  <c r="BB75" i="86"/>
  <c r="BN75" i="86" s="1"/>
  <c r="AS75" i="86"/>
  <c r="AR75" i="86"/>
  <c r="AQ75" i="86"/>
  <c r="BM74" i="86"/>
  <c r="BL74" i="86"/>
  <c r="BK74" i="86"/>
  <c r="BJ74" i="86"/>
  <c r="BI74" i="86"/>
  <c r="BH74" i="86"/>
  <c r="BG74" i="86"/>
  <c r="BF74" i="86"/>
  <c r="BE74" i="86"/>
  <c r="BD74" i="86"/>
  <c r="BC74" i="86"/>
  <c r="BB74" i="86"/>
  <c r="BN74" i="86" s="1"/>
  <c r="AS74" i="86"/>
  <c r="AR74" i="86"/>
  <c r="AQ74" i="86"/>
  <c r="BM73" i="86"/>
  <c r="BL73" i="86"/>
  <c r="BK73" i="86"/>
  <c r="BJ73" i="86"/>
  <c r="BI73" i="86"/>
  <c r="BH73" i="86"/>
  <c r="BG73" i="86"/>
  <c r="BF73" i="86"/>
  <c r="BE73" i="86"/>
  <c r="BD73" i="86"/>
  <c r="BC73" i="86"/>
  <c r="BB73" i="86"/>
  <c r="BN73" i="86" s="1"/>
  <c r="AT73" i="86"/>
  <c r="AS73" i="86"/>
  <c r="AR73" i="86"/>
  <c r="AQ73" i="86"/>
  <c r="BM72" i="86"/>
  <c r="BL72" i="86"/>
  <c r="BK72" i="86"/>
  <c r="BJ72" i="86"/>
  <c r="BI72" i="86"/>
  <c r="BH72" i="86"/>
  <c r="BG72" i="86"/>
  <c r="BF72" i="86"/>
  <c r="BE72" i="86"/>
  <c r="BD72" i="86"/>
  <c r="BC72" i="86"/>
  <c r="BB72" i="86"/>
  <c r="AT72" i="86" s="1"/>
  <c r="AS72" i="86"/>
  <c r="AR72" i="86"/>
  <c r="AQ72" i="86"/>
  <c r="BM71" i="86"/>
  <c r="BL71" i="86"/>
  <c r="BK71" i="86"/>
  <c r="BJ71" i="86"/>
  <c r="BI71" i="86"/>
  <c r="BH71" i="86"/>
  <c r="BG71" i="86"/>
  <c r="BF71" i="86"/>
  <c r="BE71" i="86"/>
  <c r="BD71" i="86"/>
  <c r="BC71" i="86"/>
  <c r="AT71" i="86" s="1"/>
  <c r="BB71" i="86"/>
  <c r="BN71" i="86" s="1"/>
  <c r="AS71" i="86"/>
  <c r="AR71" i="86"/>
  <c r="AQ71" i="86"/>
  <c r="BM70" i="86"/>
  <c r="BL70" i="86"/>
  <c r="BK70" i="86"/>
  <c r="BJ70" i="86"/>
  <c r="BI70" i="86"/>
  <c r="BH70" i="86"/>
  <c r="BG70" i="86"/>
  <c r="BF70" i="86"/>
  <c r="BE70" i="86"/>
  <c r="BD70" i="86"/>
  <c r="BC70" i="86"/>
  <c r="BB70" i="86"/>
  <c r="BN70" i="86" s="1"/>
  <c r="AS70" i="86"/>
  <c r="AR70" i="86"/>
  <c r="AQ70" i="86"/>
  <c r="BM69" i="86"/>
  <c r="BL69" i="86"/>
  <c r="BK69" i="86"/>
  <c r="BJ69" i="86"/>
  <c r="BI69" i="86"/>
  <c r="BH69" i="86"/>
  <c r="BG69" i="86"/>
  <c r="BF69" i="86"/>
  <c r="BE69" i="86"/>
  <c r="BD69" i="86"/>
  <c r="BC69" i="86"/>
  <c r="BB69" i="86"/>
  <c r="BN69" i="86" s="1"/>
  <c r="AT69" i="86"/>
  <c r="AS69" i="86"/>
  <c r="AR69" i="86"/>
  <c r="AQ69" i="86"/>
  <c r="BM68" i="86"/>
  <c r="BL68" i="86"/>
  <c r="BK68" i="86"/>
  <c r="BJ68" i="86"/>
  <c r="BI68" i="86"/>
  <c r="BH68" i="86"/>
  <c r="BG68" i="86"/>
  <c r="BF68" i="86"/>
  <c r="BE68" i="86"/>
  <c r="BD68" i="86"/>
  <c r="BC68" i="86"/>
  <c r="BB68" i="86"/>
  <c r="AT68" i="86" s="1"/>
  <c r="AS68" i="86"/>
  <c r="AR68" i="86"/>
  <c r="AQ68" i="86"/>
  <c r="BM67" i="86"/>
  <c r="BL67" i="86"/>
  <c r="BK67" i="86"/>
  <c r="BJ67" i="86"/>
  <c r="BI67" i="86"/>
  <c r="BH67" i="86"/>
  <c r="BG67" i="86"/>
  <c r="BF67" i="86"/>
  <c r="BE67" i="86"/>
  <c r="BD67" i="86"/>
  <c r="BC67" i="86"/>
  <c r="AT67" i="86" s="1"/>
  <c r="BB67" i="86"/>
  <c r="BN67" i="86" s="1"/>
  <c r="AS67" i="86"/>
  <c r="AR67" i="86"/>
  <c r="AQ67" i="86"/>
  <c r="BM66" i="86"/>
  <c r="BL66" i="86"/>
  <c r="BK66" i="86"/>
  <c r="BJ66" i="86"/>
  <c r="BI66" i="86"/>
  <c r="BH66" i="86"/>
  <c r="BG66" i="86"/>
  <c r="BF66" i="86"/>
  <c r="BE66" i="86"/>
  <c r="BD66" i="86"/>
  <c r="BC66" i="86"/>
  <c r="BB66" i="86"/>
  <c r="BN66" i="86" s="1"/>
  <c r="AS66" i="86"/>
  <c r="AR66" i="86"/>
  <c r="AQ66" i="86"/>
  <c r="BM65" i="86"/>
  <c r="BL65" i="86"/>
  <c r="BK65" i="86"/>
  <c r="BJ65" i="86"/>
  <c r="BI65" i="86"/>
  <c r="BH65" i="86"/>
  <c r="BG65" i="86"/>
  <c r="BF65" i="86"/>
  <c r="BE65" i="86"/>
  <c r="BD65" i="86"/>
  <c r="BC65" i="86"/>
  <c r="BB65" i="86"/>
  <c r="BN65" i="86" s="1"/>
  <c r="AT65" i="86"/>
  <c r="AS65" i="86"/>
  <c r="AR65" i="86"/>
  <c r="AQ65" i="86"/>
  <c r="BM64" i="86"/>
  <c r="BL64" i="86"/>
  <c r="BK64" i="86"/>
  <c r="BJ64" i="86"/>
  <c r="BI64" i="86"/>
  <c r="BH64" i="86"/>
  <c r="BG64" i="86"/>
  <c r="BF64" i="86"/>
  <c r="BE64" i="86"/>
  <c r="BD64" i="86"/>
  <c r="BC64" i="86"/>
  <c r="BB64" i="86"/>
  <c r="AT64" i="86" s="1"/>
  <c r="AS64" i="86"/>
  <c r="AR64" i="86"/>
  <c r="AQ64" i="86"/>
  <c r="BM63" i="86"/>
  <c r="BL63" i="86"/>
  <c r="BK63" i="86"/>
  <c r="BJ63" i="86"/>
  <c r="BI63" i="86"/>
  <c r="BH63" i="86"/>
  <c r="BG63" i="86"/>
  <c r="BF63" i="86"/>
  <c r="BE63" i="86"/>
  <c r="BD63" i="86"/>
  <c r="BC63" i="86"/>
  <c r="AT63" i="86" s="1"/>
  <c r="BB63" i="86"/>
  <c r="BN63" i="86" s="1"/>
  <c r="AS63" i="86"/>
  <c r="AR63" i="86"/>
  <c r="AQ63" i="86"/>
  <c r="BM62" i="86"/>
  <c r="BL62" i="86"/>
  <c r="BK62" i="86"/>
  <c r="BJ62" i="86"/>
  <c r="BI62" i="86"/>
  <c r="BH62" i="86"/>
  <c r="BG62" i="86"/>
  <c r="BF62" i="86"/>
  <c r="BE62" i="86"/>
  <c r="BD62" i="86"/>
  <c r="BC62" i="86"/>
  <c r="BB62" i="86"/>
  <c r="BN62" i="86" s="1"/>
  <c r="AS62" i="86"/>
  <c r="AR62" i="86"/>
  <c r="AQ62" i="86"/>
  <c r="BM61" i="86"/>
  <c r="BL61" i="86"/>
  <c r="BK61" i="86"/>
  <c r="BJ61" i="86"/>
  <c r="BI61" i="86"/>
  <c r="BH61" i="86"/>
  <c r="BG61" i="86"/>
  <c r="BF61" i="86"/>
  <c r="BE61" i="86"/>
  <c r="BD61" i="86"/>
  <c r="BC61" i="86"/>
  <c r="BB61" i="86"/>
  <c r="BN61" i="86" s="1"/>
  <c r="AT61" i="86"/>
  <c r="AS61" i="86"/>
  <c r="AR61" i="86"/>
  <c r="AQ61" i="86"/>
  <c r="BM60" i="86"/>
  <c r="BL60" i="86"/>
  <c r="BK60" i="86"/>
  <c r="BJ60" i="86"/>
  <c r="BI60" i="86"/>
  <c r="BH60" i="86"/>
  <c r="BG60" i="86"/>
  <c r="BF60" i="86"/>
  <c r="BE60" i="86"/>
  <c r="BD60" i="86"/>
  <c r="BC60" i="86"/>
  <c r="BB60" i="86"/>
  <c r="AT60" i="86" s="1"/>
  <c r="AS60" i="86"/>
  <c r="AR60" i="86"/>
  <c r="AQ60" i="86"/>
  <c r="BM59" i="86"/>
  <c r="BL59" i="86"/>
  <c r="BK59" i="86"/>
  <c r="BJ59" i="86"/>
  <c r="BI59" i="86"/>
  <c r="BH59" i="86"/>
  <c r="BG59" i="86"/>
  <c r="BF59" i="86"/>
  <c r="BE59" i="86"/>
  <c r="BD59" i="86"/>
  <c r="BC59" i="86"/>
  <c r="AT59" i="86" s="1"/>
  <c r="BB59" i="86"/>
  <c r="BN59" i="86" s="1"/>
  <c r="AS59" i="86"/>
  <c r="AR59" i="86"/>
  <c r="AQ59" i="86"/>
  <c r="BM58" i="86"/>
  <c r="BL58" i="86"/>
  <c r="BK58" i="86"/>
  <c r="BJ58" i="86"/>
  <c r="BI58" i="86"/>
  <c r="BH58" i="86"/>
  <c r="BG58" i="86"/>
  <c r="BF58" i="86"/>
  <c r="BE58" i="86"/>
  <c r="BD58" i="86"/>
  <c r="BC58" i="86"/>
  <c r="BB58" i="86"/>
  <c r="BN58" i="86" s="1"/>
  <c r="AS58" i="86"/>
  <c r="AR58" i="86"/>
  <c r="AQ58" i="86"/>
  <c r="BM57" i="86"/>
  <c r="BL57" i="86"/>
  <c r="BK57" i="86"/>
  <c r="BJ57" i="86"/>
  <c r="BI57" i="86"/>
  <c r="BH57" i="86"/>
  <c r="BG57" i="86"/>
  <c r="BF57" i="86"/>
  <c r="BE57" i="86"/>
  <c r="BD57" i="86"/>
  <c r="BC57" i="86"/>
  <c r="BB57" i="86"/>
  <c r="BN57" i="86" s="1"/>
  <c r="AT57" i="86"/>
  <c r="AS57" i="86"/>
  <c r="AR57" i="86"/>
  <c r="AQ57" i="86"/>
  <c r="BM56" i="86"/>
  <c r="BL56" i="86"/>
  <c r="BK56" i="86"/>
  <c r="BJ56" i="86"/>
  <c r="BI56" i="86"/>
  <c r="BH56" i="86"/>
  <c r="BG56" i="86"/>
  <c r="BF56" i="86"/>
  <c r="BE56" i="86"/>
  <c r="BD56" i="86"/>
  <c r="BC56" i="86"/>
  <c r="BB56" i="86"/>
  <c r="AT56" i="86" s="1"/>
  <c r="AS56" i="86"/>
  <c r="AS96" i="86" s="1"/>
  <c r="Q50" i="86" s="1"/>
  <c r="AR56" i="86"/>
  <c r="AR96" i="86" s="1"/>
  <c r="J50" i="86" s="1"/>
  <c r="AQ56" i="86"/>
  <c r="AQ96" i="86" s="1"/>
  <c r="AS19" i="86"/>
  <c r="AJ14" i="86"/>
  <c r="AG9" i="86"/>
  <c r="Q9" i="86"/>
  <c r="J1" i="86" s="1"/>
  <c r="L9" i="86"/>
  <c r="E8" i="86"/>
  <c r="D1" i="86" s="1"/>
  <c r="E7" i="86"/>
  <c r="C1" i="86" s="1"/>
  <c r="AF111" i="85"/>
  <c r="T111" i="85"/>
  <c r="Q111" i="85"/>
  <c r="N111" i="85"/>
  <c r="H111" i="85"/>
  <c r="E111" i="85"/>
  <c r="B111" i="85"/>
  <c r="AP96" i="85"/>
  <c r="AO96" i="85"/>
  <c r="AN96" i="85"/>
  <c r="AM96" i="85"/>
  <c r="AL96" i="85"/>
  <c r="AK96" i="85"/>
  <c r="AJ96" i="85"/>
  <c r="AI96" i="85"/>
  <c r="AH96" i="85"/>
  <c r="AG96" i="85"/>
  <c r="AF96" i="85"/>
  <c r="AE96" i="85"/>
  <c r="AD96" i="85"/>
  <c r="AC96" i="85"/>
  <c r="AB96" i="85"/>
  <c r="AA96" i="85"/>
  <c r="Z96" i="85"/>
  <c r="Y96" i="85"/>
  <c r="X96" i="85"/>
  <c r="W96" i="85"/>
  <c r="V96" i="85"/>
  <c r="U96" i="85"/>
  <c r="T96" i="85"/>
  <c r="S96" i="85"/>
  <c r="R96" i="85"/>
  <c r="Q96" i="85"/>
  <c r="P96" i="85"/>
  <c r="O96" i="85"/>
  <c r="N96" i="85"/>
  <c r="M96" i="85"/>
  <c r="L96" i="85"/>
  <c r="K96" i="85"/>
  <c r="J96" i="85"/>
  <c r="I96" i="85"/>
  <c r="H96" i="85"/>
  <c r="G96" i="85"/>
  <c r="F96" i="85"/>
  <c r="BM95" i="85"/>
  <c r="BL95" i="85"/>
  <c r="BK95" i="85"/>
  <c r="BJ95" i="85"/>
  <c r="BI95" i="85"/>
  <c r="BH95" i="85"/>
  <c r="BG95" i="85"/>
  <c r="BF95" i="85"/>
  <c r="BE95" i="85"/>
  <c r="BD95" i="85"/>
  <c r="BC95" i="85"/>
  <c r="BB95" i="85"/>
  <c r="AS95" i="85"/>
  <c r="AR95" i="85"/>
  <c r="AQ95" i="85"/>
  <c r="BM94" i="85"/>
  <c r="BL94" i="85"/>
  <c r="BK94" i="85"/>
  <c r="BJ94" i="85"/>
  <c r="BI94" i="85"/>
  <c r="BH94" i="85"/>
  <c r="BG94" i="85"/>
  <c r="BF94" i="85"/>
  <c r="BE94" i="85"/>
  <c r="BD94" i="85"/>
  <c r="BC94" i="85"/>
  <c r="BB94" i="85"/>
  <c r="AT94" i="85" s="1"/>
  <c r="AS94" i="85"/>
  <c r="AR94" i="85"/>
  <c r="AQ94" i="85"/>
  <c r="BM93" i="85"/>
  <c r="BL93" i="85"/>
  <c r="BK93" i="85"/>
  <c r="BJ93" i="85"/>
  <c r="BI93" i="85"/>
  <c r="BH93" i="85"/>
  <c r="BG93" i="85"/>
  <c r="BF93" i="85"/>
  <c r="BE93" i="85"/>
  <c r="BD93" i="85"/>
  <c r="BC93" i="85"/>
  <c r="BB93" i="85"/>
  <c r="AS93" i="85"/>
  <c r="AR93" i="85"/>
  <c r="AQ93" i="85"/>
  <c r="BM92" i="85"/>
  <c r="BL92" i="85"/>
  <c r="BK92" i="85"/>
  <c r="BJ92" i="85"/>
  <c r="BI92" i="85"/>
  <c r="BH92" i="85"/>
  <c r="BG92" i="85"/>
  <c r="BF92" i="85"/>
  <c r="BE92" i="85"/>
  <c r="BD92" i="85"/>
  <c r="BC92" i="85"/>
  <c r="BB92" i="85"/>
  <c r="AS92" i="85"/>
  <c r="AR92" i="85"/>
  <c r="AQ92" i="85"/>
  <c r="B92" i="85"/>
  <c r="B93" i="85" s="1"/>
  <c r="B94" i="85" s="1"/>
  <c r="B95" i="85" s="1"/>
  <c r="BM91" i="85"/>
  <c r="BL91" i="85"/>
  <c r="BK91" i="85"/>
  <c r="BJ91" i="85"/>
  <c r="BI91" i="85"/>
  <c r="BH91" i="85"/>
  <c r="BG91" i="85"/>
  <c r="BF91" i="85"/>
  <c r="BE91" i="85"/>
  <c r="BD91" i="85"/>
  <c r="BC91" i="85"/>
  <c r="BB91" i="85"/>
  <c r="AS91" i="85"/>
  <c r="AR91" i="85"/>
  <c r="AQ91" i="85"/>
  <c r="BM90" i="85"/>
  <c r="BL90" i="85"/>
  <c r="BK90" i="85"/>
  <c r="BJ90" i="85"/>
  <c r="BI90" i="85"/>
  <c r="BH90" i="85"/>
  <c r="BG90" i="85"/>
  <c r="BF90" i="85"/>
  <c r="BE90" i="85"/>
  <c r="BD90" i="85"/>
  <c r="BC90" i="85"/>
  <c r="BB90" i="85"/>
  <c r="AS90" i="85"/>
  <c r="AR90" i="85"/>
  <c r="AQ90" i="85"/>
  <c r="BM89" i="85"/>
  <c r="BL89" i="85"/>
  <c r="BK89" i="85"/>
  <c r="BJ89" i="85"/>
  <c r="BI89" i="85"/>
  <c r="BH89" i="85"/>
  <c r="BG89" i="85"/>
  <c r="BF89" i="85"/>
  <c r="BE89" i="85"/>
  <c r="BD89" i="85"/>
  <c r="BC89" i="85"/>
  <c r="AT89" i="85" s="1"/>
  <c r="BB89" i="85"/>
  <c r="AS89" i="85"/>
  <c r="AR89" i="85"/>
  <c r="AQ89" i="85"/>
  <c r="BM88" i="85"/>
  <c r="BL88" i="85"/>
  <c r="BK88" i="85"/>
  <c r="BJ88" i="85"/>
  <c r="BI88" i="85"/>
  <c r="BH88" i="85"/>
  <c r="BG88" i="85"/>
  <c r="BF88" i="85"/>
  <c r="BE88" i="85"/>
  <c r="BD88" i="85"/>
  <c r="BC88" i="85"/>
  <c r="BB88" i="85"/>
  <c r="AS88" i="85"/>
  <c r="AR88" i="85"/>
  <c r="AQ88" i="85"/>
  <c r="B88" i="85"/>
  <c r="B89" i="85" s="1"/>
  <c r="B90" i="85" s="1"/>
  <c r="BM87" i="85"/>
  <c r="BL87" i="85"/>
  <c r="BK87" i="85"/>
  <c r="BJ87" i="85"/>
  <c r="BI87" i="85"/>
  <c r="BH87" i="85"/>
  <c r="BG87" i="85"/>
  <c r="BF87" i="85"/>
  <c r="BE87" i="85"/>
  <c r="BD87" i="85"/>
  <c r="BC87" i="85"/>
  <c r="BB87" i="85"/>
  <c r="AT87" i="85" s="1"/>
  <c r="AS87" i="85"/>
  <c r="AR87" i="85"/>
  <c r="AQ87" i="85"/>
  <c r="BM86" i="85"/>
  <c r="BL86" i="85"/>
  <c r="BK86" i="85"/>
  <c r="BJ86" i="85"/>
  <c r="BI86" i="85"/>
  <c r="BH86" i="85"/>
  <c r="BG86" i="85"/>
  <c r="BF86" i="85"/>
  <c r="BE86" i="85"/>
  <c r="BD86" i="85"/>
  <c r="BC86" i="85"/>
  <c r="BB86" i="85"/>
  <c r="AS86" i="85"/>
  <c r="AR86" i="85"/>
  <c r="AQ86" i="85"/>
  <c r="BM85" i="85"/>
  <c r="BL85" i="85"/>
  <c r="BK85" i="85"/>
  <c r="BJ85" i="85"/>
  <c r="BI85" i="85"/>
  <c r="BH85" i="85"/>
  <c r="BG85" i="85"/>
  <c r="BF85" i="85"/>
  <c r="BE85" i="85"/>
  <c r="BD85" i="85"/>
  <c r="BC85" i="85"/>
  <c r="AT85" i="85" s="1"/>
  <c r="BB85" i="85"/>
  <c r="AS85" i="85"/>
  <c r="AR85" i="85"/>
  <c r="AQ85" i="85"/>
  <c r="BM84" i="85"/>
  <c r="BL84" i="85"/>
  <c r="BK84" i="85"/>
  <c r="BJ84" i="85"/>
  <c r="BI84" i="85"/>
  <c r="BH84" i="85"/>
  <c r="BG84" i="85"/>
  <c r="BF84" i="85"/>
  <c r="BE84" i="85"/>
  <c r="BD84" i="85"/>
  <c r="BC84" i="85"/>
  <c r="BB84" i="85"/>
  <c r="AT84" i="85" s="1"/>
  <c r="AS84" i="85"/>
  <c r="AR84" i="85"/>
  <c r="AQ84" i="85"/>
  <c r="BM83" i="85"/>
  <c r="BL83" i="85"/>
  <c r="BK83" i="85"/>
  <c r="BJ83" i="85"/>
  <c r="BI83" i="85"/>
  <c r="BH83" i="85"/>
  <c r="BG83" i="85"/>
  <c r="BF83" i="85"/>
  <c r="BE83" i="85"/>
  <c r="BD83" i="85"/>
  <c r="BC83" i="85"/>
  <c r="BB83" i="85"/>
  <c r="AT83" i="85"/>
  <c r="AS83" i="85"/>
  <c r="AR83" i="85"/>
  <c r="AQ83" i="85"/>
  <c r="BM82" i="85"/>
  <c r="BL82" i="85"/>
  <c r="BK82" i="85"/>
  <c r="BJ82" i="85"/>
  <c r="BI82" i="85"/>
  <c r="BH82" i="85"/>
  <c r="BG82" i="85"/>
  <c r="BF82" i="85"/>
  <c r="BE82" i="85"/>
  <c r="BD82" i="85"/>
  <c r="BC82" i="85"/>
  <c r="BB82" i="85"/>
  <c r="AS82" i="85"/>
  <c r="AR82" i="85"/>
  <c r="AQ82" i="85"/>
  <c r="BM81" i="85"/>
  <c r="BL81" i="85"/>
  <c r="BK81" i="85"/>
  <c r="BJ81" i="85"/>
  <c r="BI81" i="85"/>
  <c r="BH81" i="85"/>
  <c r="BG81" i="85"/>
  <c r="BF81" i="85"/>
  <c r="BE81" i="85"/>
  <c r="BD81" i="85"/>
  <c r="BC81" i="85"/>
  <c r="BB81" i="85"/>
  <c r="AS81" i="85"/>
  <c r="AR81" i="85"/>
  <c r="AQ81" i="85"/>
  <c r="BM80" i="85"/>
  <c r="BL80" i="85"/>
  <c r="BK80" i="85"/>
  <c r="BJ80" i="85"/>
  <c r="BI80" i="85"/>
  <c r="BH80" i="85"/>
  <c r="BG80" i="85"/>
  <c r="BF80" i="85"/>
  <c r="BE80" i="85"/>
  <c r="BD80" i="85"/>
  <c r="BC80" i="85"/>
  <c r="BB80" i="85"/>
  <c r="AS80" i="85"/>
  <c r="AR80" i="85"/>
  <c r="AQ80" i="85"/>
  <c r="BM79" i="85"/>
  <c r="BL79" i="85"/>
  <c r="BK79" i="85"/>
  <c r="BJ79" i="85"/>
  <c r="BI79" i="85"/>
  <c r="BH79" i="85"/>
  <c r="BG79" i="85"/>
  <c r="BF79" i="85"/>
  <c r="BE79" i="85"/>
  <c r="BD79" i="85"/>
  <c r="BC79" i="85"/>
  <c r="BB79" i="85"/>
  <c r="BN79" i="85" s="1"/>
  <c r="AS79" i="85"/>
  <c r="AR79" i="85"/>
  <c r="AQ79" i="85"/>
  <c r="BM78" i="85"/>
  <c r="BL78" i="85"/>
  <c r="BK78" i="85"/>
  <c r="BJ78" i="85"/>
  <c r="BI78" i="85"/>
  <c r="BH78" i="85"/>
  <c r="BG78" i="85"/>
  <c r="BF78" i="85"/>
  <c r="BE78" i="85"/>
  <c r="BD78" i="85"/>
  <c r="BC78" i="85"/>
  <c r="BB78" i="85"/>
  <c r="BN78" i="85" s="1"/>
  <c r="AS78" i="85"/>
  <c r="AR78" i="85"/>
  <c r="AQ78" i="85"/>
  <c r="BM77" i="85"/>
  <c r="BL77" i="85"/>
  <c r="BK77" i="85"/>
  <c r="BJ77" i="85"/>
  <c r="BI77" i="85"/>
  <c r="BH77" i="85"/>
  <c r="BG77" i="85"/>
  <c r="BF77" i="85"/>
  <c r="BE77" i="85"/>
  <c r="BD77" i="85"/>
  <c r="BC77" i="85"/>
  <c r="BB77" i="85"/>
  <c r="AS77" i="85"/>
  <c r="AR77" i="85"/>
  <c r="AQ77" i="85"/>
  <c r="BM76" i="85"/>
  <c r="BL76" i="85"/>
  <c r="BK76" i="85"/>
  <c r="BJ76" i="85"/>
  <c r="BI76" i="85"/>
  <c r="BH76" i="85"/>
  <c r="BG76" i="85"/>
  <c r="BF76" i="85"/>
  <c r="BE76" i="85"/>
  <c r="BD76" i="85"/>
  <c r="BC76" i="85"/>
  <c r="BB76" i="85"/>
  <c r="AS76" i="85"/>
  <c r="AR76" i="85"/>
  <c r="AQ76" i="85"/>
  <c r="BM75" i="85"/>
  <c r="BL75" i="85"/>
  <c r="BK75" i="85"/>
  <c r="BJ75" i="85"/>
  <c r="BI75" i="85"/>
  <c r="BH75" i="85"/>
  <c r="BG75" i="85"/>
  <c r="BF75" i="85"/>
  <c r="BE75" i="85"/>
  <c r="BD75" i="85"/>
  <c r="BC75" i="85"/>
  <c r="AT75" i="85" s="1"/>
  <c r="BB75" i="85"/>
  <c r="AS75" i="85"/>
  <c r="AR75" i="85"/>
  <c r="AQ75" i="85"/>
  <c r="BM74" i="85"/>
  <c r="BL74" i="85"/>
  <c r="BK74" i="85"/>
  <c r="BJ74" i="85"/>
  <c r="BI74" i="85"/>
  <c r="BH74" i="85"/>
  <c r="BG74" i="85"/>
  <c r="BF74" i="85"/>
  <c r="BE74" i="85"/>
  <c r="BD74" i="85"/>
  <c r="BC74" i="85"/>
  <c r="BB74" i="85"/>
  <c r="AS74" i="85"/>
  <c r="AR74" i="85"/>
  <c r="AQ74" i="85"/>
  <c r="BM73" i="85"/>
  <c r="BL73" i="85"/>
  <c r="BK73" i="85"/>
  <c r="BJ73" i="85"/>
  <c r="BI73" i="85"/>
  <c r="BH73" i="85"/>
  <c r="BG73" i="85"/>
  <c r="BF73" i="85"/>
  <c r="BE73" i="85"/>
  <c r="BD73" i="85"/>
  <c r="BC73" i="85"/>
  <c r="BB73" i="85"/>
  <c r="BN73" i="85" s="1"/>
  <c r="AS73" i="85"/>
  <c r="AR73" i="85"/>
  <c r="AQ73" i="85"/>
  <c r="BM72" i="85"/>
  <c r="BL72" i="85"/>
  <c r="BK72" i="85"/>
  <c r="BJ72" i="85"/>
  <c r="BI72" i="85"/>
  <c r="BH72" i="85"/>
  <c r="BG72" i="85"/>
  <c r="BF72" i="85"/>
  <c r="BE72" i="85"/>
  <c r="BD72" i="85"/>
  <c r="BC72" i="85"/>
  <c r="BB72" i="85"/>
  <c r="AS72" i="85"/>
  <c r="AR72" i="85"/>
  <c r="AQ72" i="85"/>
  <c r="BM71" i="85"/>
  <c r="BL71" i="85"/>
  <c r="BK71" i="85"/>
  <c r="BJ71" i="85"/>
  <c r="BI71" i="85"/>
  <c r="BH71" i="85"/>
  <c r="BG71" i="85"/>
  <c r="BF71" i="85"/>
  <c r="BE71" i="85"/>
  <c r="BD71" i="85"/>
  <c r="BC71" i="85"/>
  <c r="BB71" i="85"/>
  <c r="AT71" i="85" s="1"/>
  <c r="AS71" i="85"/>
  <c r="AR71" i="85"/>
  <c r="AQ71" i="85"/>
  <c r="BM70" i="85"/>
  <c r="BL70" i="85"/>
  <c r="BK70" i="85"/>
  <c r="BJ70" i="85"/>
  <c r="BI70" i="85"/>
  <c r="BH70" i="85"/>
  <c r="BG70" i="85"/>
  <c r="BF70" i="85"/>
  <c r="BE70" i="85"/>
  <c r="BD70" i="85"/>
  <c r="BC70" i="85"/>
  <c r="BB70" i="85"/>
  <c r="AS70" i="85"/>
  <c r="AR70" i="85"/>
  <c r="AQ70" i="85"/>
  <c r="BM69" i="85"/>
  <c r="BL69" i="85"/>
  <c r="BK69" i="85"/>
  <c r="BJ69" i="85"/>
  <c r="BI69" i="85"/>
  <c r="BH69" i="85"/>
  <c r="BG69" i="85"/>
  <c r="BF69" i="85"/>
  <c r="BE69" i="85"/>
  <c r="BD69" i="85"/>
  <c r="BC69" i="85"/>
  <c r="AT69" i="85" s="1"/>
  <c r="BB69" i="85"/>
  <c r="AS69" i="85"/>
  <c r="AR69" i="85"/>
  <c r="AQ69" i="85"/>
  <c r="BM68" i="85"/>
  <c r="BL68" i="85"/>
  <c r="BK68" i="85"/>
  <c r="BJ68" i="85"/>
  <c r="BI68" i="85"/>
  <c r="BH68" i="85"/>
  <c r="BG68" i="85"/>
  <c r="BF68" i="85"/>
  <c r="BE68" i="85"/>
  <c r="BD68" i="85"/>
  <c r="BC68" i="85"/>
  <c r="BB68" i="85"/>
  <c r="AT68" i="85" s="1"/>
  <c r="AS68" i="85"/>
  <c r="AR68" i="85"/>
  <c r="AQ68" i="85"/>
  <c r="BM67" i="85"/>
  <c r="BL67" i="85"/>
  <c r="BK67" i="85"/>
  <c r="BJ67" i="85"/>
  <c r="BI67" i="85"/>
  <c r="BH67" i="85"/>
  <c r="BG67" i="85"/>
  <c r="BF67" i="85"/>
  <c r="BE67" i="85"/>
  <c r="BD67" i="85"/>
  <c r="BC67" i="85"/>
  <c r="BB67" i="85"/>
  <c r="AT67" i="85"/>
  <c r="AS67" i="85"/>
  <c r="AR67" i="85"/>
  <c r="AQ67" i="85"/>
  <c r="BM66" i="85"/>
  <c r="BL66" i="85"/>
  <c r="BK66" i="85"/>
  <c r="BJ66" i="85"/>
  <c r="BI66" i="85"/>
  <c r="BH66" i="85"/>
  <c r="BG66" i="85"/>
  <c r="BF66" i="85"/>
  <c r="BE66" i="85"/>
  <c r="BD66" i="85"/>
  <c r="BC66" i="85"/>
  <c r="BB66" i="85"/>
  <c r="AS66" i="85"/>
  <c r="AR66" i="85"/>
  <c r="AQ66" i="85"/>
  <c r="BM65" i="85"/>
  <c r="BL65" i="85"/>
  <c r="BK65" i="85"/>
  <c r="BJ65" i="85"/>
  <c r="BI65" i="85"/>
  <c r="BH65" i="85"/>
  <c r="BG65" i="85"/>
  <c r="BF65" i="85"/>
  <c r="BE65" i="85"/>
  <c r="BD65" i="85"/>
  <c r="BC65" i="85"/>
  <c r="BB65" i="85"/>
  <c r="AS65" i="85"/>
  <c r="AR65" i="85"/>
  <c r="AQ65" i="85"/>
  <c r="BM64" i="85"/>
  <c r="BL64" i="85"/>
  <c r="BK64" i="85"/>
  <c r="BJ64" i="85"/>
  <c r="BI64" i="85"/>
  <c r="BH64" i="85"/>
  <c r="BG64" i="85"/>
  <c r="BF64" i="85"/>
  <c r="BE64" i="85"/>
  <c r="BD64" i="85"/>
  <c r="BC64" i="85"/>
  <c r="BB64" i="85"/>
  <c r="AS64" i="85"/>
  <c r="AR64" i="85"/>
  <c r="AQ64" i="85"/>
  <c r="BM63" i="85"/>
  <c r="BL63" i="85"/>
  <c r="BK63" i="85"/>
  <c r="BJ63" i="85"/>
  <c r="BI63" i="85"/>
  <c r="BH63" i="85"/>
  <c r="BG63" i="85"/>
  <c r="BF63" i="85"/>
  <c r="BE63" i="85"/>
  <c r="BD63" i="85"/>
  <c r="BC63" i="85"/>
  <c r="BB63" i="85"/>
  <c r="BN63" i="85" s="1"/>
  <c r="AS63" i="85"/>
  <c r="AR63" i="85"/>
  <c r="AQ63" i="85"/>
  <c r="BM62" i="85"/>
  <c r="BL62" i="85"/>
  <c r="BK62" i="85"/>
  <c r="BJ62" i="85"/>
  <c r="BI62" i="85"/>
  <c r="BH62" i="85"/>
  <c r="BG62" i="85"/>
  <c r="BF62" i="85"/>
  <c r="BE62" i="85"/>
  <c r="BD62" i="85"/>
  <c r="BC62" i="85"/>
  <c r="BB62" i="85"/>
  <c r="BN62" i="85" s="1"/>
  <c r="AS62" i="85"/>
  <c r="AR62" i="85"/>
  <c r="AQ62" i="85"/>
  <c r="BM61" i="85"/>
  <c r="BL61" i="85"/>
  <c r="BK61" i="85"/>
  <c r="BJ61" i="85"/>
  <c r="BI61" i="85"/>
  <c r="BH61" i="85"/>
  <c r="BG61" i="85"/>
  <c r="BF61" i="85"/>
  <c r="BE61" i="85"/>
  <c r="BD61" i="85"/>
  <c r="BC61" i="85"/>
  <c r="BB61" i="85"/>
  <c r="AS61" i="85"/>
  <c r="AR61" i="85"/>
  <c r="AQ61" i="85"/>
  <c r="BM60" i="85"/>
  <c r="BL60" i="85"/>
  <c r="BK60" i="85"/>
  <c r="BJ60" i="85"/>
  <c r="BI60" i="85"/>
  <c r="BH60" i="85"/>
  <c r="BG60" i="85"/>
  <c r="BF60" i="85"/>
  <c r="BE60" i="85"/>
  <c r="BD60" i="85"/>
  <c r="BC60" i="85"/>
  <c r="BB60" i="85"/>
  <c r="AS60" i="85"/>
  <c r="AR60" i="85"/>
  <c r="AQ60" i="85"/>
  <c r="BM59" i="85"/>
  <c r="BL59" i="85"/>
  <c r="BK59" i="85"/>
  <c r="BJ59" i="85"/>
  <c r="BI59" i="85"/>
  <c r="BH59" i="85"/>
  <c r="BG59" i="85"/>
  <c r="BF59" i="85"/>
  <c r="BE59" i="85"/>
  <c r="BD59" i="85"/>
  <c r="BC59" i="85"/>
  <c r="AT59" i="85" s="1"/>
  <c r="BB59" i="85"/>
  <c r="AS59" i="85"/>
  <c r="AR59" i="85"/>
  <c r="AQ59" i="85"/>
  <c r="BM58" i="85"/>
  <c r="BL58" i="85"/>
  <c r="BK58" i="85"/>
  <c r="BJ58" i="85"/>
  <c r="BI58" i="85"/>
  <c r="BH58" i="85"/>
  <c r="BG58" i="85"/>
  <c r="BF58" i="85"/>
  <c r="BE58" i="85"/>
  <c r="BD58" i="85"/>
  <c r="BC58" i="85"/>
  <c r="BB58" i="85"/>
  <c r="AS58" i="85"/>
  <c r="AR58" i="85"/>
  <c r="AQ58" i="85"/>
  <c r="BM57" i="85"/>
  <c r="BL57" i="85"/>
  <c r="BK57" i="85"/>
  <c r="BJ57" i="85"/>
  <c r="BI57" i="85"/>
  <c r="BH57" i="85"/>
  <c r="BG57" i="85"/>
  <c r="BF57" i="85"/>
  <c r="BE57" i="85"/>
  <c r="BD57" i="85"/>
  <c r="BC57" i="85"/>
  <c r="BB57" i="85"/>
  <c r="AS57" i="85"/>
  <c r="AR57" i="85"/>
  <c r="AQ57" i="85"/>
  <c r="BM56" i="85"/>
  <c r="BL56" i="85"/>
  <c r="BK56" i="85"/>
  <c r="BJ56" i="85"/>
  <c r="BI56" i="85"/>
  <c r="BH56" i="85"/>
  <c r="BG56" i="85"/>
  <c r="BF56" i="85"/>
  <c r="BE56" i="85"/>
  <c r="BD56" i="85"/>
  <c r="BC56" i="85"/>
  <c r="AS56" i="85"/>
  <c r="AS96" i="85" s="1"/>
  <c r="Q50" i="85" s="1"/>
  <c r="BP1" i="85" s="1"/>
  <c r="AR56" i="85"/>
  <c r="AC111" i="85" s="1"/>
  <c r="AQ56" i="85"/>
  <c r="Z111" i="85" s="1"/>
  <c r="AS19" i="85"/>
  <c r="S1" i="85" s="1"/>
  <c r="AJ14" i="85"/>
  <c r="O1" i="85" s="1"/>
  <c r="AG9" i="85"/>
  <c r="J1" i="85"/>
  <c r="L9" i="85"/>
  <c r="E1" i="85" s="1"/>
  <c r="D1" i="85"/>
  <c r="C1" i="85"/>
  <c r="Z111" i="84"/>
  <c r="AP96" i="84"/>
  <c r="AO96" i="84"/>
  <c r="AN96" i="84"/>
  <c r="AM96" i="84"/>
  <c r="AL96" i="84"/>
  <c r="AK96" i="84"/>
  <c r="AJ96" i="84"/>
  <c r="AI96" i="84"/>
  <c r="AH96" i="84"/>
  <c r="AG96" i="84"/>
  <c r="AF96" i="84"/>
  <c r="AE96" i="84"/>
  <c r="AD96" i="84"/>
  <c r="AC96" i="84"/>
  <c r="AB96" i="84"/>
  <c r="AA96" i="84"/>
  <c r="Z96" i="84"/>
  <c r="Y96" i="84"/>
  <c r="X96" i="84"/>
  <c r="W96" i="84"/>
  <c r="V96" i="84"/>
  <c r="U96" i="84"/>
  <c r="T96" i="84"/>
  <c r="S96" i="84"/>
  <c r="R96" i="84"/>
  <c r="Q96" i="84"/>
  <c r="P96" i="84"/>
  <c r="O96" i="84"/>
  <c r="N96" i="84"/>
  <c r="M96" i="84"/>
  <c r="L96" i="84"/>
  <c r="K96" i="84"/>
  <c r="J96" i="84"/>
  <c r="I96" i="84"/>
  <c r="H96" i="84"/>
  <c r="G96" i="84"/>
  <c r="F96" i="84"/>
  <c r="BM95" i="84"/>
  <c r="BL95" i="84"/>
  <c r="BK95" i="84"/>
  <c r="BJ95" i="84"/>
  <c r="BI95" i="84"/>
  <c r="BH95" i="84"/>
  <c r="BG95" i="84"/>
  <c r="BF95" i="84"/>
  <c r="BE95" i="84"/>
  <c r="BD95" i="84"/>
  <c r="BC95" i="84"/>
  <c r="BB95" i="84"/>
  <c r="AS95" i="84"/>
  <c r="AR95" i="84"/>
  <c r="AQ95" i="84"/>
  <c r="BM94" i="84"/>
  <c r="BL94" i="84"/>
  <c r="BK94" i="84"/>
  <c r="BJ94" i="84"/>
  <c r="BI94" i="84"/>
  <c r="BH94" i="84"/>
  <c r="BG94" i="84"/>
  <c r="BF94" i="84"/>
  <c r="BE94" i="84"/>
  <c r="BD94" i="84"/>
  <c r="BC94" i="84"/>
  <c r="BB94" i="84"/>
  <c r="AS94" i="84"/>
  <c r="AR94" i="84"/>
  <c r="AQ94" i="84"/>
  <c r="BM93" i="84"/>
  <c r="BL93" i="84"/>
  <c r="BK93" i="84"/>
  <c r="BJ93" i="84"/>
  <c r="BI93" i="84"/>
  <c r="BH93" i="84"/>
  <c r="BG93" i="84"/>
  <c r="BF93" i="84"/>
  <c r="BE93" i="84"/>
  <c r="BD93" i="84"/>
  <c r="BC93" i="84"/>
  <c r="BB93" i="84"/>
  <c r="BN93" i="84" s="1"/>
  <c r="AS93" i="84"/>
  <c r="AR93" i="84"/>
  <c r="AQ93" i="84"/>
  <c r="BM92" i="84"/>
  <c r="BL92" i="84"/>
  <c r="BK92" i="84"/>
  <c r="BJ92" i="84"/>
  <c r="BI92" i="84"/>
  <c r="BH92" i="84"/>
  <c r="BG92" i="84"/>
  <c r="BF92" i="84"/>
  <c r="BE92" i="84"/>
  <c r="BD92" i="84"/>
  <c r="BC92" i="84"/>
  <c r="BB92" i="84"/>
  <c r="AT92" i="84" s="1"/>
  <c r="AS92" i="84"/>
  <c r="AR92" i="84"/>
  <c r="AQ92" i="84"/>
  <c r="B92" i="84"/>
  <c r="B93" i="84" s="1"/>
  <c r="B94" i="84" s="1"/>
  <c r="B95" i="84" s="1"/>
  <c r="BM91" i="84"/>
  <c r="BL91" i="84"/>
  <c r="BK91" i="84"/>
  <c r="BJ91" i="84"/>
  <c r="BI91" i="84"/>
  <c r="BH91" i="84"/>
  <c r="BG91" i="84"/>
  <c r="BF91" i="84"/>
  <c r="BE91" i="84"/>
  <c r="BD91" i="84"/>
  <c r="BC91" i="84"/>
  <c r="BB91" i="84"/>
  <c r="BN91" i="84" s="1"/>
  <c r="AS91" i="84"/>
  <c r="AR91" i="84"/>
  <c r="AQ91" i="84"/>
  <c r="BM90" i="84"/>
  <c r="BL90" i="84"/>
  <c r="BK90" i="84"/>
  <c r="BJ90" i="84"/>
  <c r="BI90" i="84"/>
  <c r="BH90" i="84"/>
  <c r="BG90" i="84"/>
  <c r="BF90" i="84"/>
  <c r="BE90" i="84"/>
  <c r="BD90" i="84"/>
  <c r="BC90" i="84"/>
  <c r="BB90" i="84"/>
  <c r="AT90" i="84"/>
  <c r="AS90" i="84"/>
  <c r="AR90" i="84"/>
  <c r="AQ90" i="84"/>
  <c r="BM89" i="84"/>
  <c r="BL89" i="84"/>
  <c r="BK89" i="84"/>
  <c r="BJ89" i="84"/>
  <c r="BI89" i="84"/>
  <c r="BH89" i="84"/>
  <c r="BG89" i="84"/>
  <c r="BF89" i="84"/>
  <c r="BE89" i="84"/>
  <c r="BD89" i="84"/>
  <c r="BC89" i="84"/>
  <c r="BB89" i="84"/>
  <c r="AS89" i="84"/>
  <c r="AR89" i="84"/>
  <c r="AQ89" i="84"/>
  <c r="BM88" i="84"/>
  <c r="BL88" i="84"/>
  <c r="BK88" i="84"/>
  <c r="BJ88" i="84"/>
  <c r="BI88" i="84"/>
  <c r="BH88" i="84"/>
  <c r="BG88" i="84"/>
  <c r="BF88" i="84"/>
  <c r="BE88" i="84"/>
  <c r="BD88" i="84"/>
  <c r="BC88" i="84"/>
  <c r="BB88" i="84"/>
  <c r="AT88" i="84" s="1"/>
  <c r="AS88" i="84"/>
  <c r="AR88" i="84"/>
  <c r="AQ88" i="84"/>
  <c r="B88" i="84"/>
  <c r="B89" i="84" s="1"/>
  <c r="B90" i="84" s="1"/>
  <c r="BM87" i="84"/>
  <c r="BL87" i="84"/>
  <c r="BK87" i="84"/>
  <c r="BJ87" i="84"/>
  <c r="BI87" i="84"/>
  <c r="BH87" i="84"/>
  <c r="BG87" i="84"/>
  <c r="BF87" i="84"/>
  <c r="BE87" i="84"/>
  <c r="BD87" i="84"/>
  <c r="BC87" i="84"/>
  <c r="BB87" i="84"/>
  <c r="AS87" i="84"/>
  <c r="AR87" i="84"/>
  <c r="AQ87" i="84"/>
  <c r="BM86" i="84"/>
  <c r="BL86" i="84"/>
  <c r="BK86" i="84"/>
  <c r="BJ86" i="84"/>
  <c r="BI86" i="84"/>
  <c r="BH86" i="84"/>
  <c r="BG86" i="84"/>
  <c r="BF86" i="84"/>
  <c r="BE86" i="84"/>
  <c r="BD86" i="84"/>
  <c r="BC86" i="84"/>
  <c r="BB86" i="84"/>
  <c r="AS86" i="84"/>
  <c r="AR86" i="84"/>
  <c r="AQ86" i="84"/>
  <c r="BM85" i="84"/>
  <c r="BL85" i="84"/>
  <c r="BK85" i="84"/>
  <c r="BJ85" i="84"/>
  <c r="BI85" i="84"/>
  <c r="BH85" i="84"/>
  <c r="BG85" i="84"/>
  <c r="BF85" i="84"/>
  <c r="BE85" i="84"/>
  <c r="BD85" i="84"/>
  <c r="BC85" i="84"/>
  <c r="AT85" i="84" s="1"/>
  <c r="BB85" i="84"/>
  <c r="AS85" i="84"/>
  <c r="AR85" i="84"/>
  <c r="AQ85" i="84"/>
  <c r="BM84" i="84"/>
  <c r="BL84" i="84"/>
  <c r="BK84" i="84"/>
  <c r="BJ84" i="84"/>
  <c r="BI84" i="84"/>
  <c r="BH84" i="84"/>
  <c r="BG84" i="84"/>
  <c r="BF84" i="84"/>
  <c r="BE84" i="84"/>
  <c r="BD84" i="84"/>
  <c r="BC84" i="84"/>
  <c r="BB84" i="84"/>
  <c r="AS84" i="84"/>
  <c r="AR84" i="84"/>
  <c r="AQ84" i="84"/>
  <c r="BM83" i="84"/>
  <c r="BL83" i="84"/>
  <c r="BK83" i="84"/>
  <c r="BJ83" i="84"/>
  <c r="BI83" i="84"/>
  <c r="BH83" i="84"/>
  <c r="BG83" i="84"/>
  <c r="BF83" i="84"/>
  <c r="BE83" i="84"/>
  <c r="BD83" i="84"/>
  <c r="BC83" i="84"/>
  <c r="BB83" i="84"/>
  <c r="BN83" i="84" s="1"/>
  <c r="AS83" i="84"/>
  <c r="AR83" i="84"/>
  <c r="AQ83" i="84"/>
  <c r="BM82" i="84"/>
  <c r="BL82" i="84"/>
  <c r="BK82" i="84"/>
  <c r="BJ82" i="84"/>
  <c r="BI82" i="84"/>
  <c r="BH82" i="84"/>
  <c r="BG82" i="84"/>
  <c r="BF82" i="84"/>
  <c r="BE82" i="84"/>
  <c r="BD82" i="84"/>
  <c r="BC82" i="84"/>
  <c r="BB82" i="84"/>
  <c r="AS82" i="84"/>
  <c r="AR82" i="84"/>
  <c r="AQ82" i="84"/>
  <c r="BM81" i="84"/>
  <c r="BL81" i="84"/>
  <c r="BK81" i="84"/>
  <c r="BJ81" i="84"/>
  <c r="BI81" i="84"/>
  <c r="BH81" i="84"/>
  <c r="BG81" i="84"/>
  <c r="BF81" i="84"/>
  <c r="BE81" i="84"/>
  <c r="BD81" i="84"/>
  <c r="BC81" i="84"/>
  <c r="BB81" i="84"/>
  <c r="AT81" i="84" s="1"/>
  <c r="AS81" i="84"/>
  <c r="AR81" i="84"/>
  <c r="AQ81" i="84"/>
  <c r="BM80" i="84"/>
  <c r="BL80" i="84"/>
  <c r="BK80" i="84"/>
  <c r="BJ80" i="84"/>
  <c r="BI80" i="84"/>
  <c r="BH80" i="84"/>
  <c r="BG80" i="84"/>
  <c r="BF80" i="84"/>
  <c r="BE80" i="84"/>
  <c r="BD80" i="84"/>
  <c r="BC80" i="84"/>
  <c r="BB80" i="84"/>
  <c r="AS80" i="84"/>
  <c r="AR80" i="84"/>
  <c r="AQ80" i="84"/>
  <c r="BM79" i="84"/>
  <c r="BL79" i="84"/>
  <c r="BK79" i="84"/>
  <c r="BJ79" i="84"/>
  <c r="BI79" i="84"/>
  <c r="BH79" i="84"/>
  <c r="BG79" i="84"/>
  <c r="BF79" i="84"/>
  <c r="BE79" i="84"/>
  <c r="BD79" i="84"/>
  <c r="BC79" i="84"/>
  <c r="AT79" i="84" s="1"/>
  <c r="BB79" i="84"/>
  <c r="AS79" i="84"/>
  <c r="AR79" i="84"/>
  <c r="AQ79" i="84"/>
  <c r="BM78" i="84"/>
  <c r="BL78" i="84"/>
  <c r="BK78" i="84"/>
  <c r="BJ78" i="84"/>
  <c r="BI78" i="84"/>
  <c r="BH78" i="84"/>
  <c r="BG78" i="84"/>
  <c r="BF78" i="84"/>
  <c r="BE78" i="84"/>
  <c r="BD78" i="84"/>
  <c r="BC78" i="84"/>
  <c r="BB78" i="84"/>
  <c r="BN78" i="84" s="1"/>
  <c r="AS78" i="84"/>
  <c r="AR78" i="84"/>
  <c r="AQ78" i="84"/>
  <c r="BM77" i="84"/>
  <c r="BL77" i="84"/>
  <c r="BK77" i="84"/>
  <c r="BJ77" i="84"/>
  <c r="BI77" i="84"/>
  <c r="BH77" i="84"/>
  <c r="BG77" i="84"/>
  <c r="BF77" i="84"/>
  <c r="BE77" i="84"/>
  <c r="BD77" i="84"/>
  <c r="BC77" i="84"/>
  <c r="BB77" i="84"/>
  <c r="AT77" i="84"/>
  <c r="AS77" i="84"/>
  <c r="AR77" i="84"/>
  <c r="AQ77" i="84"/>
  <c r="BM76" i="84"/>
  <c r="BL76" i="84"/>
  <c r="BK76" i="84"/>
  <c r="BJ76" i="84"/>
  <c r="BI76" i="84"/>
  <c r="BH76" i="84"/>
  <c r="BG76" i="84"/>
  <c r="BF76" i="84"/>
  <c r="BE76" i="84"/>
  <c r="BD76" i="84"/>
  <c r="BC76" i="84"/>
  <c r="BB76" i="84"/>
  <c r="AS76" i="84"/>
  <c r="AR76" i="84"/>
  <c r="AQ76" i="84"/>
  <c r="BM75" i="84"/>
  <c r="BL75" i="84"/>
  <c r="BK75" i="84"/>
  <c r="BJ75" i="84"/>
  <c r="BI75" i="84"/>
  <c r="BH75" i="84"/>
  <c r="BG75" i="84"/>
  <c r="BF75" i="84"/>
  <c r="BE75" i="84"/>
  <c r="BD75" i="84"/>
  <c r="BC75" i="84"/>
  <c r="BB75" i="84"/>
  <c r="AS75" i="84"/>
  <c r="AR75" i="84"/>
  <c r="AQ75" i="84"/>
  <c r="BM74" i="84"/>
  <c r="BL74" i="84"/>
  <c r="BK74" i="84"/>
  <c r="BJ74" i="84"/>
  <c r="BI74" i="84"/>
  <c r="BH74" i="84"/>
  <c r="BG74" i="84"/>
  <c r="BF74" i="84"/>
  <c r="BE74" i="84"/>
  <c r="BD74" i="84"/>
  <c r="BC74" i="84"/>
  <c r="BB74" i="84"/>
  <c r="AS74" i="84"/>
  <c r="AR74" i="84"/>
  <c r="AQ74" i="84"/>
  <c r="BM73" i="84"/>
  <c r="BL73" i="84"/>
  <c r="BK73" i="84"/>
  <c r="BJ73" i="84"/>
  <c r="BI73" i="84"/>
  <c r="BH73" i="84"/>
  <c r="BG73" i="84"/>
  <c r="BF73" i="84"/>
  <c r="BE73" i="84"/>
  <c r="BD73" i="84"/>
  <c r="BC73" i="84"/>
  <c r="BB73" i="84"/>
  <c r="AS73" i="84"/>
  <c r="AR73" i="84"/>
  <c r="AQ73" i="84"/>
  <c r="BM72" i="84"/>
  <c r="BL72" i="84"/>
  <c r="BK72" i="84"/>
  <c r="BJ72" i="84"/>
  <c r="BI72" i="84"/>
  <c r="BH72" i="84"/>
  <c r="BG72" i="84"/>
  <c r="BF72" i="84"/>
  <c r="BE72" i="84"/>
  <c r="BD72" i="84"/>
  <c r="BC72" i="84"/>
  <c r="BB72" i="84"/>
  <c r="AT72" i="84" s="1"/>
  <c r="AS72" i="84"/>
  <c r="AR72" i="84"/>
  <c r="AQ72" i="84"/>
  <c r="BM71" i="84"/>
  <c r="BL71" i="84"/>
  <c r="BK71" i="84"/>
  <c r="BJ71" i="84"/>
  <c r="BI71" i="84"/>
  <c r="BH71" i="84"/>
  <c r="BG71" i="84"/>
  <c r="BF71" i="84"/>
  <c r="BE71" i="84"/>
  <c r="BD71" i="84"/>
  <c r="BC71" i="84"/>
  <c r="BB71" i="84"/>
  <c r="AS71" i="84"/>
  <c r="AF111" i="84" s="1"/>
  <c r="AR71" i="84"/>
  <c r="AQ71" i="84"/>
  <c r="BM70" i="84"/>
  <c r="BL70" i="84"/>
  <c r="BK70" i="84"/>
  <c r="BJ70" i="84"/>
  <c r="BI70" i="84"/>
  <c r="BH70" i="84"/>
  <c r="BG70" i="84"/>
  <c r="BF70" i="84"/>
  <c r="BE70" i="84"/>
  <c r="BD70" i="84"/>
  <c r="BC70" i="84"/>
  <c r="BB70" i="84"/>
  <c r="AS70" i="84"/>
  <c r="AR70" i="84"/>
  <c r="AQ70" i="84"/>
  <c r="BM69" i="84"/>
  <c r="BL69" i="84"/>
  <c r="BK69" i="84"/>
  <c r="BJ69" i="84"/>
  <c r="BI69" i="84"/>
  <c r="BH69" i="84"/>
  <c r="BG69" i="84"/>
  <c r="BF69" i="84"/>
  <c r="BE69" i="84"/>
  <c r="BD69" i="84"/>
  <c r="BC69" i="84"/>
  <c r="AT69" i="84" s="1"/>
  <c r="BB69" i="84"/>
  <c r="AS69" i="84"/>
  <c r="AR69" i="84"/>
  <c r="AQ69" i="84"/>
  <c r="BM68" i="84"/>
  <c r="BL68" i="84"/>
  <c r="BK68" i="84"/>
  <c r="BJ68" i="84"/>
  <c r="BI68" i="84"/>
  <c r="BH68" i="84"/>
  <c r="BG68" i="84"/>
  <c r="BF68" i="84"/>
  <c r="BE68" i="84"/>
  <c r="BD68" i="84"/>
  <c r="BC68" i="84"/>
  <c r="BB68" i="84"/>
  <c r="AS68" i="84"/>
  <c r="AR68" i="84"/>
  <c r="AQ68" i="84"/>
  <c r="BM67" i="84"/>
  <c r="BL67" i="84"/>
  <c r="BK67" i="84"/>
  <c r="BJ67" i="84"/>
  <c r="BI67" i="84"/>
  <c r="BH67" i="84"/>
  <c r="BG67" i="84"/>
  <c r="BF67" i="84"/>
  <c r="BE67" i="84"/>
  <c r="BD67" i="84"/>
  <c r="BC67" i="84"/>
  <c r="BB67" i="84"/>
  <c r="BN67" i="84" s="1"/>
  <c r="AS67" i="84"/>
  <c r="AR67" i="84"/>
  <c r="AQ67" i="84"/>
  <c r="BM66" i="84"/>
  <c r="BL66" i="84"/>
  <c r="BK66" i="84"/>
  <c r="BJ66" i="84"/>
  <c r="BI66" i="84"/>
  <c r="BH66" i="84"/>
  <c r="BG66" i="84"/>
  <c r="BF66" i="84"/>
  <c r="BE66" i="84"/>
  <c r="BD66" i="84"/>
  <c r="BC66" i="84"/>
  <c r="BB66" i="84"/>
  <c r="AS66" i="84"/>
  <c r="AR66" i="84"/>
  <c r="AQ66" i="84"/>
  <c r="BM65" i="84"/>
  <c r="BL65" i="84"/>
  <c r="BK65" i="84"/>
  <c r="BJ65" i="84"/>
  <c r="BI65" i="84"/>
  <c r="BH65" i="84"/>
  <c r="BG65" i="84"/>
  <c r="BF65" i="84"/>
  <c r="BE65" i="84"/>
  <c r="BD65" i="84"/>
  <c r="BC65" i="84"/>
  <c r="BB65" i="84"/>
  <c r="AS65" i="84"/>
  <c r="AR65" i="84"/>
  <c r="AQ65" i="84"/>
  <c r="BM64" i="84"/>
  <c r="BL64" i="84"/>
  <c r="BK64" i="84"/>
  <c r="BJ64" i="84"/>
  <c r="BI64" i="84"/>
  <c r="BH64" i="84"/>
  <c r="BG64" i="84"/>
  <c r="BF64" i="84"/>
  <c r="BE64" i="84"/>
  <c r="BD64" i="84"/>
  <c r="BC64" i="84"/>
  <c r="BB64" i="84"/>
  <c r="AS64" i="84"/>
  <c r="AR64" i="84"/>
  <c r="AQ64" i="84"/>
  <c r="BM63" i="84"/>
  <c r="BL63" i="84"/>
  <c r="BK63" i="84"/>
  <c r="BJ63" i="84"/>
  <c r="BI63" i="84"/>
  <c r="BH63" i="84"/>
  <c r="BG63" i="84"/>
  <c r="BF63" i="84"/>
  <c r="BE63" i="84"/>
  <c r="BD63" i="84"/>
  <c r="BC63" i="84"/>
  <c r="BB63" i="84"/>
  <c r="AS63" i="84"/>
  <c r="AR63" i="84"/>
  <c r="AQ63" i="84"/>
  <c r="BM62" i="84"/>
  <c r="BL62" i="84"/>
  <c r="BK62" i="84"/>
  <c r="BJ62" i="84"/>
  <c r="BI62" i="84"/>
  <c r="BH62" i="84"/>
  <c r="BG62" i="84"/>
  <c r="BF62" i="84"/>
  <c r="BE62" i="84"/>
  <c r="BD62" i="84"/>
  <c r="BC62" i="84"/>
  <c r="BB62" i="84"/>
  <c r="BN62" i="84" s="1"/>
  <c r="AS62" i="84"/>
  <c r="AR62" i="84"/>
  <c r="AQ62" i="84"/>
  <c r="BM61" i="84"/>
  <c r="BL61" i="84"/>
  <c r="BK61" i="84"/>
  <c r="BJ61" i="84"/>
  <c r="BI61" i="84"/>
  <c r="BH61" i="84"/>
  <c r="BG61" i="84"/>
  <c r="BF61" i="84"/>
  <c r="BE61" i="84"/>
  <c r="BD61" i="84"/>
  <c r="BC61" i="84"/>
  <c r="BB61" i="84"/>
  <c r="AT61" i="84"/>
  <c r="AS61" i="84"/>
  <c r="AR61" i="84"/>
  <c r="AQ61" i="84"/>
  <c r="BM60" i="84"/>
  <c r="BL60" i="84"/>
  <c r="BK60" i="84"/>
  <c r="BJ60" i="84"/>
  <c r="BI60" i="84"/>
  <c r="BH60" i="84"/>
  <c r="BG60" i="84"/>
  <c r="BF60" i="84"/>
  <c r="BE60" i="84"/>
  <c r="BD60" i="84"/>
  <c r="BC60" i="84"/>
  <c r="BB60" i="84"/>
  <c r="AS60" i="84"/>
  <c r="AR60" i="84"/>
  <c r="AQ60" i="84"/>
  <c r="BM59" i="84"/>
  <c r="BL59" i="84"/>
  <c r="BK59" i="84"/>
  <c r="BJ59" i="84"/>
  <c r="BI59" i="84"/>
  <c r="BH59" i="84"/>
  <c r="BG59" i="84"/>
  <c r="BF59" i="84"/>
  <c r="BE59" i="84"/>
  <c r="BD59" i="84"/>
  <c r="BC59" i="84"/>
  <c r="BB59" i="84"/>
  <c r="AS59" i="84"/>
  <c r="AR59" i="84"/>
  <c r="AQ59" i="84"/>
  <c r="BM58" i="84"/>
  <c r="BL58" i="84"/>
  <c r="BK58" i="84"/>
  <c r="BJ58" i="84"/>
  <c r="BI58" i="84"/>
  <c r="BH58" i="84"/>
  <c r="BG58" i="84"/>
  <c r="BF58" i="84"/>
  <c r="BE58" i="84"/>
  <c r="BD58" i="84"/>
  <c r="BC58" i="84"/>
  <c r="BB58" i="84"/>
  <c r="AS58" i="84"/>
  <c r="AR58" i="84"/>
  <c r="AQ58" i="84"/>
  <c r="BM57" i="84"/>
  <c r="BL57" i="84"/>
  <c r="BK57" i="84"/>
  <c r="BJ57" i="84"/>
  <c r="BI57" i="84"/>
  <c r="BH57" i="84"/>
  <c r="BG57" i="84"/>
  <c r="BF57" i="84"/>
  <c r="BE57" i="84"/>
  <c r="BD57" i="84"/>
  <c r="BC57" i="84"/>
  <c r="BB57" i="84"/>
  <c r="AS57" i="84"/>
  <c r="AR57" i="84"/>
  <c r="AQ57" i="84"/>
  <c r="BM56" i="84"/>
  <c r="BL56" i="84"/>
  <c r="BK56" i="84"/>
  <c r="BJ56" i="84"/>
  <c r="BI56" i="84"/>
  <c r="BH56" i="84"/>
  <c r="BG56" i="84"/>
  <c r="BF56" i="84"/>
  <c r="BE56" i="84"/>
  <c r="BD56" i="84"/>
  <c r="BC56" i="84"/>
  <c r="BB56" i="84"/>
  <c r="AT56" i="84" s="1"/>
  <c r="AS56" i="84"/>
  <c r="AR56" i="84"/>
  <c r="AQ56" i="84"/>
  <c r="AS18" i="84"/>
  <c r="AG8" i="84"/>
  <c r="Q8" i="84"/>
  <c r="L8" i="84"/>
  <c r="E7" i="84"/>
  <c r="E6" i="84"/>
  <c r="BN57" i="85" l="1"/>
  <c r="K111" i="85"/>
  <c r="AT56" i="85"/>
  <c r="AT57" i="85"/>
  <c r="BN61" i="85"/>
  <c r="BN66" i="85"/>
  <c r="BN67" i="85"/>
  <c r="AT72" i="85"/>
  <c r="AT73" i="85"/>
  <c r="BN77" i="85"/>
  <c r="BN82" i="85"/>
  <c r="BN83" i="85"/>
  <c r="BN91" i="85"/>
  <c r="AT92" i="85"/>
  <c r="BN93" i="85"/>
  <c r="AQ96" i="85"/>
  <c r="AT60" i="85"/>
  <c r="AT61" i="85"/>
  <c r="BN65" i="85"/>
  <c r="BN70" i="85"/>
  <c r="BN71" i="85"/>
  <c r="AT76" i="85"/>
  <c r="AT77" i="85"/>
  <c r="BN81" i="85"/>
  <c r="BN86" i="85"/>
  <c r="BN87" i="85"/>
  <c r="BN88" i="85"/>
  <c r="BN90" i="85"/>
  <c r="AR96" i="85"/>
  <c r="J50" i="85" s="1"/>
  <c r="BN58" i="85"/>
  <c r="BN59" i="85"/>
  <c r="AT63" i="85"/>
  <c r="AT64" i="85"/>
  <c r="AT65" i="85"/>
  <c r="BN69" i="85"/>
  <c r="BN74" i="85"/>
  <c r="BN75" i="85"/>
  <c r="AT79" i="85"/>
  <c r="AT80" i="85"/>
  <c r="AT81" i="85"/>
  <c r="BN85" i="85"/>
  <c r="AT88" i="85"/>
  <c r="BN89" i="85"/>
  <c r="AT90" i="85"/>
  <c r="BN95" i="85"/>
  <c r="AT63" i="84"/>
  <c r="BN57" i="84"/>
  <c r="BN73" i="84"/>
  <c r="AC111" i="84"/>
  <c r="AI111" i="84" s="1"/>
  <c r="N111" i="84"/>
  <c r="H111" i="84"/>
  <c r="E111" i="84"/>
  <c r="AT65" i="84"/>
  <c r="T111" i="84"/>
  <c r="Q111" i="84"/>
  <c r="N46" i="84"/>
  <c r="AF113" i="86"/>
  <c r="W111" i="85"/>
  <c r="W111" i="86"/>
  <c r="AL111" i="86"/>
  <c r="AG50" i="86"/>
  <c r="BN84" i="86"/>
  <c r="BN92" i="86"/>
  <c r="AT58" i="86"/>
  <c r="AT96" i="86" s="1"/>
  <c r="D50" i="86" s="1"/>
  <c r="X50" i="86" s="1"/>
  <c r="AT62" i="86"/>
  <c r="AT66" i="86"/>
  <c r="AT70" i="86"/>
  <c r="AT74" i="86"/>
  <c r="AT78" i="86"/>
  <c r="AT82" i="86"/>
  <c r="AT86" i="86"/>
  <c r="H113" i="86"/>
  <c r="BN64" i="86"/>
  <c r="BN68" i="86"/>
  <c r="BN76" i="86"/>
  <c r="BN80" i="86"/>
  <c r="T113" i="86"/>
  <c r="BN56" i="86"/>
  <c r="BN60" i="86"/>
  <c r="BN72" i="86"/>
  <c r="BN94" i="86"/>
  <c r="AI111" i="86"/>
  <c r="AF113" i="85"/>
  <c r="BN56" i="85"/>
  <c r="BN60" i="85"/>
  <c r="BN64" i="85"/>
  <c r="BN68" i="85"/>
  <c r="BN72" i="85"/>
  <c r="BN76" i="85"/>
  <c r="BN80" i="85"/>
  <c r="BN84" i="85"/>
  <c r="BN92" i="85"/>
  <c r="BN94" i="85"/>
  <c r="AL111" i="85"/>
  <c r="AT58" i="85"/>
  <c r="AT62" i="85"/>
  <c r="AT66" i="85"/>
  <c r="AT70" i="85"/>
  <c r="AT74" i="85"/>
  <c r="AT78" i="85"/>
  <c r="AT82" i="85"/>
  <c r="AT86" i="85"/>
  <c r="AT91" i="85"/>
  <c r="AT93" i="85"/>
  <c r="AT95" i="85"/>
  <c r="H113" i="85"/>
  <c r="T113" i="85"/>
  <c r="AI111" i="85"/>
  <c r="AQ96" i="84"/>
  <c r="AT60" i="84"/>
  <c r="BN61" i="84"/>
  <c r="BN66" i="84"/>
  <c r="AT67" i="84"/>
  <c r="BN71" i="84"/>
  <c r="AT76" i="84"/>
  <c r="BN77" i="84"/>
  <c r="BN82" i="84"/>
  <c r="AT83" i="84"/>
  <c r="BN87" i="84"/>
  <c r="BN89" i="84"/>
  <c r="BN90" i="84"/>
  <c r="AR96" i="84"/>
  <c r="J50" i="84" s="1"/>
  <c r="BN59" i="84"/>
  <c r="AT64" i="84"/>
  <c r="BN65" i="84"/>
  <c r="BN70" i="84"/>
  <c r="AT71" i="84"/>
  <c r="BN75" i="84"/>
  <c r="AT80" i="84"/>
  <c r="BN81" i="84"/>
  <c r="BN86" i="84"/>
  <c r="AT87" i="84"/>
  <c r="BN88" i="84"/>
  <c r="AT89" i="84"/>
  <c r="BN95" i="84"/>
  <c r="AS96" i="84"/>
  <c r="Q50" i="84" s="1"/>
  <c r="AT57" i="84"/>
  <c r="BN58" i="84"/>
  <c r="AT59" i="84"/>
  <c r="BN63" i="84"/>
  <c r="AT68" i="84"/>
  <c r="BN69" i="84"/>
  <c r="AT73" i="84"/>
  <c r="BN74" i="84"/>
  <c r="AT75" i="84"/>
  <c r="BN79" i="84"/>
  <c r="AT84" i="84"/>
  <c r="BN85" i="84"/>
  <c r="AT94" i="84"/>
  <c r="AF113" i="84"/>
  <c r="BN64" i="84"/>
  <c r="BN80" i="84"/>
  <c r="AT58" i="84"/>
  <c r="AT62" i="84"/>
  <c r="AT66" i="84"/>
  <c r="AT70" i="84"/>
  <c r="AT74" i="84"/>
  <c r="AT78" i="84"/>
  <c r="AT82" i="84"/>
  <c r="AT86" i="84"/>
  <c r="AT91" i="84"/>
  <c r="AT93" i="84"/>
  <c r="AT95" i="84"/>
  <c r="BN56" i="84"/>
  <c r="BN68" i="84"/>
  <c r="BN72" i="84"/>
  <c r="BN76" i="84"/>
  <c r="BN84" i="84"/>
  <c r="BN60" i="84"/>
  <c r="BN92" i="84"/>
  <c r="BN94" i="84"/>
  <c r="AG50" i="85" l="1"/>
  <c r="BR1" i="85" s="1"/>
  <c r="BO1" i="85"/>
  <c r="AT96" i="85"/>
  <c r="D50" i="85" s="1"/>
  <c r="T113" i="84"/>
  <c r="K111" i="84"/>
  <c r="B111" i="84"/>
  <c r="H113" i="84" s="1"/>
  <c r="W111" i="84"/>
  <c r="AL111" i="84"/>
  <c r="AG50" i="84"/>
  <c r="AT96" i="84"/>
  <c r="D50" i="84" s="1"/>
  <c r="X50" i="84" s="1"/>
  <c r="X50" i="85" l="1"/>
  <c r="BQ1" i="85" s="1"/>
  <c r="BN1" i="85"/>
</calcChain>
</file>

<file path=xl/comments1.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9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9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3.xml><?xml version="1.0" encoding="utf-8"?>
<comments xmlns="http://schemas.openxmlformats.org/spreadsheetml/2006/main">
  <authors>
    <author>宮城県</author>
  </authors>
  <commentList>
    <comment ref="E5"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9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sharedStrings.xml><?xml version="1.0" encoding="utf-8"?>
<sst xmlns="http://schemas.openxmlformats.org/spreadsheetml/2006/main" count="1937" uniqueCount="809">
  <si>
    <t>4月</t>
    <rPh sb="1" eb="2">
      <t>ガツ</t>
    </rPh>
    <phoneticPr fontId="2"/>
  </si>
  <si>
    <t>計</t>
    <rPh sb="0" eb="1">
      <t>ケイ</t>
    </rPh>
    <phoneticPr fontId="2"/>
  </si>
  <si>
    <t>月給</t>
    <rPh sb="0" eb="2">
      <t>ゲッキュウ</t>
    </rPh>
    <phoneticPr fontId="2"/>
  </si>
  <si>
    <t>時給</t>
    <rPh sb="0" eb="2">
      <t>ジキュウ</t>
    </rPh>
    <phoneticPr fontId="2"/>
  </si>
  <si>
    <t>日給</t>
    <rPh sb="0" eb="2">
      <t>ニッキュウ</t>
    </rPh>
    <phoneticPr fontId="2"/>
  </si>
  <si>
    <t>時間</t>
    <rPh sb="0" eb="2">
      <t>ジカン</t>
    </rPh>
    <phoneticPr fontId="2"/>
  </si>
  <si>
    <t>円</t>
    <rPh sb="0" eb="1">
      <t>エン</t>
    </rPh>
    <phoneticPr fontId="2"/>
  </si>
  <si>
    <t>就労実績</t>
    <phoneticPr fontId="2"/>
  </si>
  <si>
    <t>日数</t>
    <rPh sb="0" eb="2">
      <t>ニッスウ</t>
    </rPh>
    <phoneticPr fontId="2"/>
  </si>
  <si>
    <t>対象者数①
（延人月）</t>
    <rPh sb="0" eb="3">
      <t>タイショウシャ</t>
    </rPh>
    <rPh sb="3" eb="4">
      <t>スウ</t>
    </rPh>
    <rPh sb="7" eb="8">
      <t>ノ</t>
    </rPh>
    <rPh sb="8" eb="9">
      <t>ニン</t>
    </rPh>
    <rPh sb="9" eb="10">
      <t>ツキ</t>
    </rPh>
    <phoneticPr fontId="2"/>
  </si>
  <si>
    <t>総労働時間数②</t>
    <rPh sb="0" eb="1">
      <t>ソウ</t>
    </rPh>
    <rPh sb="1" eb="3">
      <t>ロウドウ</t>
    </rPh>
    <rPh sb="3" eb="6">
      <t>ジカンスウ</t>
    </rPh>
    <phoneticPr fontId="2"/>
  </si>
  <si>
    <t>時給換算額④
（③÷②）</t>
    <rPh sb="0" eb="2">
      <t>ジキュウ</t>
    </rPh>
    <rPh sb="2" eb="4">
      <t>カンザン</t>
    </rPh>
    <rPh sb="4" eb="5">
      <t>ガク</t>
    </rPh>
    <phoneticPr fontId="2"/>
  </si>
  <si>
    <t>対象者数⑤
（延人日）</t>
    <rPh sb="0" eb="3">
      <t>タイショウシャ</t>
    </rPh>
    <rPh sb="3" eb="4">
      <t>スウ</t>
    </rPh>
    <rPh sb="9" eb="10">
      <t>ヒ</t>
    </rPh>
    <phoneticPr fontId="2"/>
  </si>
  <si>
    <t>総労働時間数⑥</t>
    <rPh sb="0" eb="1">
      <t>ソウ</t>
    </rPh>
    <rPh sb="1" eb="3">
      <t>ロウドウ</t>
    </rPh>
    <rPh sb="3" eb="6">
      <t>ジカンスウ</t>
    </rPh>
    <phoneticPr fontId="2"/>
  </si>
  <si>
    <t>時給換算額⑧
（⑦÷⑥）</t>
    <rPh sb="0" eb="2">
      <t>ジキュウ</t>
    </rPh>
    <rPh sb="2" eb="4">
      <t>カンザン</t>
    </rPh>
    <rPh sb="4" eb="5">
      <t>ガク</t>
    </rPh>
    <phoneticPr fontId="2"/>
  </si>
  <si>
    <t>時給換算額⑪
（⑩÷⑨）</t>
    <rPh sb="0" eb="2">
      <t>ジキュウ</t>
    </rPh>
    <rPh sb="2" eb="4">
      <t>カンザン</t>
    </rPh>
    <rPh sb="4" eb="5">
      <t>ガク</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</si>
  <si>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</si>
  <si>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</si>
  <si>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</si>
  <si>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</si>
  <si>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</si>
  <si>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</si>
  <si>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</si>
  <si>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</si>
  <si>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</si>
  <si>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</si>
  <si>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</si>
  <si>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r>
      <t>　③＋⑦＋⑩</t>
    </r>
    <r>
      <rPr>
        <sz val="11"/>
        <rFont val="ＭＳ Ｐゴシック"/>
        <family val="3"/>
        <charset val="128"/>
      </rPr>
      <t>　
(②＋⑥＋⑨)</t>
    </r>
    <phoneticPr fontId="2"/>
  </si>
  <si>
    <t>対象者数（延人時）
〔総労働時間数〕⑨</t>
  </si>
  <si>
    <t>総額</t>
    <rPh sb="0" eb="2">
      <t>ソウガク</t>
    </rPh>
    <phoneticPr fontId="2"/>
  </si>
  <si>
    <t>支払延べ人数</t>
    <rPh sb="0" eb="2">
      <t>シハライ</t>
    </rPh>
    <rPh sb="2" eb="3">
      <t>ノ</t>
    </rPh>
    <rPh sb="4" eb="6">
      <t>ニンズウ</t>
    </rPh>
    <phoneticPr fontId="2"/>
  </si>
  <si>
    <t>氏名</t>
    <rPh sb="0" eb="1">
      <t>シ</t>
    </rPh>
    <rPh sb="1" eb="2">
      <t>メイ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</si>
  <si>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</si>
  <si>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</si>
  <si>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</si>
  <si>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</si>
  <si>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</si>
  <si>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</si>
  <si>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注７）</t>
    <rPh sb="0" eb="1">
      <t>チュウ</t>
    </rPh>
    <phoneticPr fontId="2"/>
  </si>
  <si>
    <t>注８）</t>
    <rPh sb="0" eb="1">
      <t>チュウ</t>
    </rPh>
    <phoneticPr fontId="2"/>
  </si>
  <si>
    <t>一時金等</t>
    <rPh sb="0" eb="3">
      <t>イチジキン</t>
    </rPh>
    <rPh sb="3" eb="4">
      <t>トウ</t>
    </rPh>
    <phoneticPr fontId="2"/>
  </si>
  <si>
    <t>対象者数
（延人日）</t>
    <rPh sb="0" eb="3">
      <t>タイショウシャ</t>
    </rPh>
    <rPh sb="3" eb="4">
      <t>スウ</t>
    </rPh>
    <rPh sb="8" eb="9">
      <t>ヒ</t>
    </rPh>
    <phoneticPr fontId="2"/>
  </si>
  <si>
    <r>
      <t>「就労実績」には、時給または月給の者は1か月あたりの</t>
    </r>
    <r>
      <rPr>
        <u/>
        <sz val="11"/>
        <rFont val="ＭＳ Ｐゴシック"/>
        <family val="3"/>
        <charset val="128"/>
      </rPr>
      <t>「就労時間」</t>
    </r>
    <r>
      <rPr>
        <sz val="11"/>
        <rFont val="ＭＳ Ｐゴシック"/>
        <family val="3"/>
        <charset val="128"/>
      </rPr>
      <t>、日給の者は1か月あたりの</t>
    </r>
    <r>
      <rPr>
        <u/>
        <sz val="11"/>
        <rFont val="ＭＳ Ｐゴシック"/>
        <family val="3"/>
        <charset val="128"/>
      </rPr>
      <t>「就労日数及び就労時間」</t>
    </r>
    <r>
      <rPr>
        <sz val="11"/>
        <rFont val="ＭＳ Ｐゴシック"/>
        <family val="3"/>
        <charset val="128"/>
      </rPr>
      <t>を記入してください。</t>
    </r>
    <rPh sb="1" eb="3">
      <t>シュウロウ</t>
    </rPh>
    <rPh sb="3" eb="5">
      <t>ジッセキ</t>
    </rPh>
    <rPh sb="9" eb="11">
      <t>ジキュウ</t>
    </rPh>
    <rPh sb="14" eb="16">
      <t>ゲッキュウ</t>
    </rPh>
    <rPh sb="17" eb="18">
      <t>シャ</t>
    </rPh>
    <rPh sb="21" eb="22">
      <t>ゲツ</t>
    </rPh>
    <rPh sb="27" eb="29">
      <t>シュウロウ</t>
    </rPh>
    <rPh sb="29" eb="31">
      <t>ジカン</t>
    </rPh>
    <rPh sb="33" eb="35">
      <t>ニッキュウ</t>
    </rPh>
    <rPh sb="36" eb="37">
      <t>シャ</t>
    </rPh>
    <rPh sb="40" eb="41">
      <t>ゲツ</t>
    </rPh>
    <rPh sb="46" eb="48">
      <t>シュウロウ</t>
    </rPh>
    <rPh sb="48" eb="50">
      <t>ニッスウ</t>
    </rPh>
    <rPh sb="50" eb="51">
      <t>オヨ</t>
    </rPh>
    <rPh sb="52" eb="54">
      <t>シュウロウ</t>
    </rPh>
    <rPh sb="54" eb="56">
      <t>ジカン</t>
    </rPh>
    <rPh sb="58" eb="60">
      <t>キニュウ</t>
    </rPh>
    <phoneticPr fontId="2"/>
  </si>
  <si>
    <t>「賃金形態」には、対象者の賃金支給形態に応じ「時給・日給・月給」のうちいずれかを選択してください。（「時給・日給・月給」とは賃金を算定する形態です。）</t>
    <rPh sb="1" eb="3">
      <t>チンギン</t>
    </rPh>
    <rPh sb="3" eb="5">
      <t>ケイタイ</t>
    </rPh>
    <rPh sb="9" eb="12">
      <t>タイショウシャ</t>
    </rPh>
    <rPh sb="13" eb="15">
      <t>チンギン</t>
    </rPh>
    <rPh sb="15" eb="17">
      <t>シキュウ</t>
    </rPh>
    <rPh sb="17" eb="19">
      <t>ケイタイ</t>
    </rPh>
    <rPh sb="20" eb="21">
      <t>オウ</t>
    </rPh>
    <rPh sb="23" eb="25">
      <t>ジキュウ</t>
    </rPh>
    <rPh sb="26" eb="28">
      <t>ニッキュウ</t>
    </rPh>
    <rPh sb="29" eb="31">
      <t>ゲッキュウ</t>
    </rPh>
    <rPh sb="40" eb="42">
      <t>センタク</t>
    </rPh>
    <rPh sb="51" eb="53">
      <t>ジキュウ</t>
    </rPh>
    <rPh sb="54" eb="56">
      <t>ニッキュウ</t>
    </rPh>
    <rPh sb="57" eb="59">
      <t>ゲッキュウ</t>
    </rPh>
    <rPh sb="62" eb="64">
      <t>チンギン</t>
    </rPh>
    <rPh sb="65" eb="67">
      <t>サンテイ</t>
    </rPh>
    <rPh sb="69" eb="71">
      <t>ケイタイ</t>
    </rPh>
    <phoneticPr fontId="2"/>
  </si>
  <si>
    <t>青色セルにのみ入力してください。白色セルは自動計算になっています。</t>
    <rPh sb="0" eb="2">
      <t>アオイロ</t>
    </rPh>
    <rPh sb="16" eb="18">
      <t>シロイロ</t>
    </rPh>
    <phoneticPr fontId="2"/>
  </si>
  <si>
    <t>賃金
形態</t>
    <rPh sb="0" eb="2">
      <t>チンギン</t>
    </rPh>
    <rPh sb="3" eb="5">
      <t>ケイタイ</t>
    </rPh>
    <phoneticPr fontId="2"/>
  </si>
  <si>
    <t>人</t>
    <rPh sb="0" eb="1">
      <t>ニン</t>
    </rPh>
    <phoneticPr fontId="2"/>
  </si>
  <si>
    <t>＜農福連携の実施状況＞</t>
    <rPh sb="1" eb="3">
      <t>ノウフク</t>
    </rPh>
    <rPh sb="3" eb="5">
      <t>レンケイ</t>
    </rPh>
    <rPh sb="6" eb="8">
      <t>ジッシ</t>
    </rPh>
    <rPh sb="8" eb="10">
      <t>ジョウキョウ</t>
    </rPh>
    <phoneticPr fontId="2"/>
  </si>
  <si>
    <t>）</t>
    <phoneticPr fontId="2"/>
  </si>
  <si>
    <t>（全就労支援事業収入における割合：</t>
    <phoneticPr fontId="2"/>
  </si>
  <si>
    <t>→</t>
    <phoneticPr fontId="2"/>
  </si>
  <si>
    <t>所在市町村</t>
    <rPh sb="0" eb="2">
      <t>ショザイ</t>
    </rPh>
    <rPh sb="2" eb="5">
      <t>シチョウソン</t>
    </rPh>
    <phoneticPr fontId="2"/>
  </si>
  <si>
    <t>法人種別</t>
    <rPh sb="0" eb="2">
      <t>ホウジン</t>
    </rPh>
    <rPh sb="2" eb="4">
      <t>シュベツ</t>
    </rPh>
    <phoneticPr fontId="2"/>
  </si>
  <si>
    <t>定員数</t>
    <rPh sb="0" eb="2">
      <t>テイイン</t>
    </rPh>
    <rPh sb="2" eb="3">
      <t>スウ</t>
    </rPh>
    <phoneticPr fontId="2"/>
  </si>
  <si>
    <t>事業所名</t>
    <rPh sb="0" eb="3">
      <t>ジギョウショ</t>
    </rPh>
    <rPh sb="3" eb="4">
      <t>メイ</t>
    </rPh>
    <phoneticPr fontId="2"/>
  </si>
  <si>
    <t>その他(社団・財団・農協・生協等)</t>
    <rPh sb="2" eb="3">
      <t>タ</t>
    </rPh>
    <rPh sb="4" eb="6">
      <t>シャダン</t>
    </rPh>
    <rPh sb="7" eb="9">
      <t>ザイダン</t>
    </rPh>
    <rPh sb="10" eb="12">
      <t>ノウキョウ</t>
    </rPh>
    <rPh sb="13" eb="15">
      <t>セイキョウ</t>
    </rPh>
    <rPh sb="15" eb="16">
      <t>トウ</t>
    </rPh>
    <phoneticPr fontId="2"/>
  </si>
  <si>
    <t>　就労支援事業収支額</t>
    <rPh sb="1" eb="3">
      <t>シュウロウ</t>
    </rPh>
    <rPh sb="3" eb="5">
      <t>シエン</t>
    </rPh>
    <rPh sb="5" eb="7">
      <t>ジギョウ</t>
    </rPh>
    <rPh sb="7" eb="9">
      <t>シュウシ</t>
    </rPh>
    <rPh sb="9" eb="10">
      <t>ガク</t>
    </rPh>
    <phoneticPr fontId="22"/>
  </si>
  <si>
    <t>電話番号</t>
    <rPh sb="0" eb="2">
      <t>デンワ</t>
    </rPh>
    <rPh sb="2" eb="4">
      <t>バンゴウ</t>
    </rPh>
    <phoneticPr fontId="2"/>
  </si>
  <si>
    <t>法人名</t>
    <rPh sb="0" eb="2">
      <t>ホウジン</t>
    </rPh>
    <rPh sb="2" eb="3">
      <t>メイ</t>
    </rPh>
    <phoneticPr fontId="2"/>
  </si>
  <si>
    <t>特定非営利活動法人</t>
    <rPh sb="0" eb="2">
      <t>トクテイ</t>
    </rPh>
    <rPh sb="2" eb="5">
      <t>ヒエイリ</t>
    </rPh>
    <rPh sb="5" eb="7">
      <t>カツドウ</t>
    </rPh>
    <rPh sb="7" eb="9">
      <t>ホウジン</t>
    </rPh>
    <phoneticPr fontId="2"/>
  </si>
  <si>
    <t>②就労支援事業支出額</t>
    <rPh sb="1" eb="3">
      <t>シュウロウ</t>
    </rPh>
    <rPh sb="3" eb="5">
      <t>シエン</t>
    </rPh>
    <rPh sb="5" eb="7">
      <t>ジギョウ</t>
    </rPh>
    <rPh sb="7" eb="9">
      <t>シシュツ</t>
    </rPh>
    <rPh sb="9" eb="10">
      <t>ガク</t>
    </rPh>
    <phoneticPr fontId="22"/>
  </si>
  <si>
    <t>メールアドレス</t>
    <phoneticPr fontId="2"/>
  </si>
  <si>
    <t>法人番号</t>
    <rPh sb="0" eb="2">
      <t>ホウジン</t>
    </rPh>
    <rPh sb="2" eb="4">
      <t>バンゴウ</t>
    </rPh>
    <phoneticPr fontId="2"/>
  </si>
  <si>
    <t>営利法人(株式・合名・合資・合同会社)</t>
    <rPh sb="0" eb="2">
      <t>エイリ</t>
    </rPh>
    <rPh sb="2" eb="4">
      <t>ホウジン</t>
    </rPh>
    <rPh sb="5" eb="7">
      <t>カブシキ</t>
    </rPh>
    <rPh sb="8" eb="10">
      <t>ゴウメイ</t>
    </rPh>
    <rPh sb="11" eb="13">
      <t>ゴウシ</t>
    </rPh>
    <rPh sb="14" eb="16">
      <t>ゴウドウ</t>
    </rPh>
    <rPh sb="16" eb="18">
      <t>ガイシャ</t>
    </rPh>
    <phoneticPr fontId="2"/>
  </si>
  <si>
    <t>①就労支援事業収入額</t>
    <rPh sb="1" eb="3">
      <t>シュウロウ</t>
    </rPh>
    <rPh sb="3" eb="5">
      <t>シエン</t>
    </rPh>
    <rPh sb="5" eb="7">
      <t>ジギョウ</t>
    </rPh>
    <rPh sb="7" eb="10">
      <t>シュウニュウガク</t>
    </rPh>
    <phoneticPr fontId="22"/>
  </si>
  <si>
    <t>担当者職・氏名</t>
    <rPh sb="0" eb="3">
      <t>タントウシャ</t>
    </rPh>
    <rPh sb="3" eb="4">
      <t>ショク</t>
    </rPh>
    <rPh sb="5" eb="7">
      <t>シメイ</t>
    </rPh>
    <phoneticPr fontId="2"/>
  </si>
  <si>
    <t>事業所番号</t>
    <rPh sb="0" eb="3">
      <t>ジギョウショ</t>
    </rPh>
    <rPh sb="3" eb="5">
      <t>バンゴウ</t>
    </rPh>
    <phoneticPr fontId="2"/>
  </si>
  <si>
    <t>医療法人</t>
    <rPh sb="0" eb="2">
      <t>イリョウ</t>
    </rPh>
    <rPh sb="2" eb="4">
      <t>ホウジン</t>
    </rPh>
    <phoneticPr fontId="2"/>
  </si>
  <si>
    <t>＜事業者情報＞</t>
    <rPh sb="1" eb="4">
      <t>ジギョウシャ</t>
    </rPh>
    <rPh sb="4" eb="6">
      <t>ジョウホウ</t>
    </rPh>
    <phoneticPr fontId="2"/>
  </si>
  <si>
    <t>社会福祉法人</t>
    <rPh sb="0" eb="6">
      <t>シャカイフクシホウジン</t>
    </rPh>
    <phoneticPr fontId="2"/>
  </si>
  <si>
    <t>社会福祉協議会</t>
    <rPh sb="0" eb="2">
      <t>シャカイ</t>
    </rPh>
    <rPh sb="2" eb="4">
      <t>フクシ</t>
    </rPh>
    <rPh sb="4" eb="7">
      <t>キョウギカイ</t>
    </rPh>
    <phoneticPr fontId="2"/>
  </si>
  <si>
    <t>人　　（割合：</t>
    <rPh sb="0" eb="1">
      <t>ニン</t>
    </rPh>
    <rPh sb="4" eb="6">
      <t>ワリアイ</t>
    </rPh>
    <phoneticPr fontId="2"/>
  </si>
  <si>
    <t>申請者名称</t>
  </si>
  <si>
    <t>事業所番号</t>
  </si>
  <si>
    <t>サービス種類名</t>
  </si>
  <si>
    <t>事業所名称</t>
  </si>
  <si>
    <t>事業所市町村名</t>
  </si>
  <si>
    <t>事業所電話番号</t>
  </si>
  <si>
    <t>事業所FAX番号</t>
  </si>
  <si>
    <t>指定年月日</t>
  </si>
  <si>
    <t>指定状態</t>
  </si>
  <si>
    <t>社会福祉法人　ふれあいの里</t>
  </si>
  <si>
    <t>0220-29-4311</t>
  </si>
  <si>
    <t>0220-29-4611</t>
  </si>
  <si>
    <t>石巻市</t>
  </si>
  <si>
    <t>提供中</t>
  </si>
  <si>
    <t>株式会社北上の郷</t>
  </si>
  <si>
    <t>北上の郷</t>
  </si>
  <si>
    <t>0225-24-8026</t>
  </si>
  <si>
    <t>0410200646</t>
  </si>
  <si>
    <t>就労継続支援(Ａ型)</t>
  </si>
  <si>
    <t>0225-24-8036</t>
  </si>
  <si>
    <t>愛さんさん宅食株式会社</t>
  </si>
  <si>
    <t>022-366-8813</t>
  </si>
  <si>
    <t>022-349-4202</t>
  </si>
  <si>
    <t>株式会社ダンライフ</t>
  </si>
  <si>
    <t>ダンライフ</t>
  </si>
  <si>
    <t>0410210231</t>
  </si>
  <si>
    <t>0225-72-3883</t>
  </si>
  <si>
    <t>0225-72-3887</t>
  </si>
  <si>
    <t>株式会社アップルファーム</t>
  </si>
  <si>
    <t>022-390-1101</t>
  </si>
  <si>
    <t>022-390-1102</t>
  </si>
  <si>
    <t>塩竈市</t>
  </si>
  <si>
    <t>株式会社MKアシスト</t>
  </si>
  <si>
    <t>022-362-9641</t>
  </si>
  <si>
    <t>0410300289</t>
  </si>
  <si>
    <t>愛さんさん塩竈事業所</t>
  </si>
  <si>
    <t>0410300305</t>
  </si>
  <si>
    <t>社会福祉法人やまとみらい福祉会</t>
  </si>
  <si>
    <t>022-772-3073</t>
  </si>
  <si>
    <t>022-772-3071</t>
  </si>
  <si>
    <t>白石市</t>
  </si>
  <si>
    <t>株式会社エスシー</t>
  </si>
  <si>
    <t>0224-29-3165</t>
  </si>
  <si>
    <t>0224-29-3170</t>
  </si>
  <si>
    <t>ABAIN</t>
  </si>
  <si>
    <t>0410600225</t>
  </si>
  <si>
    <t>名取市</t>
  </si>
  <si>
    <t>一般社団法人東北復興プロジェクト</t>
  </si>
  <si>
    <t>022-796-4125</t>
  </si>
  <si>
    <t>022-796-4215</t>
  </si>
  <si>
    <t>ロクファーム　アタラタ</t>
  </si>
  <si>
    <t>0410700280</t>
  </si>
  <si>
    <t>一般社団法人こねくと</t>
  </si>
  <si>
    <t>ラ・フレーズ</t>
  </si>
  <si>
    <t>022-796-0813</t>
  </si>
  <si>
    <t>一般社団法人HELLOS</t>
  </si>
  <si>
    <t>022-796-9652</t>
  </si>
  <si>
    <t>022-796-9653</t>
  </si>
  <si>
    <t>0410700603</t>
  </si>
  <si>
    <t>多賀城市</t>
  </si>
  <si>
    <t>一般社団法人ステージパス</t>
  </si>
  <si>
    <t>022-766-8805</t>
  </si>
  <si>
    <t>ステージパス</t>
  </si>
  <si>
    <t>HELLOS多賀城</t>
  </si>
  <si>
    <t>022-361-5390</t>
  </si>
  <si>
    <t>022-361-5391</t>
  </si>
  <si>
    <t>岩沼市</t>
  </si>
  <si>
    <t>公益社団法人青年海外協力協会</t>
  </si>
  <si>
    <t>0223-36-9851</t>
  </si>
  <si>
    <t>0223-36-9857</t>
  </si>
  <si>
    <t>0411100340</t>
  </si>
  <si>
    <t>JOCA東北　J’sWork</t>
  </si>
  <si>
    <t>登米市</t>
  </si>
  <si>
    <t>株式会社ワンズ</t>
  </si>
  <si>
    <t>0220-58-4592</t>
  </si>
  <si>
    <t>しいたけランド</t>
  </si>
  <si>
    <t>0411200363</t>
  </si>
  <si>
    <t>0220-44-4250</t>
  </si>
  <si>
    <t>ラボラーレ登米</t>
  </si>
  <si>
    <t>0411200371</t>
  </si>
  <si>
    <t>栗原市</t>
  </si>
  <si>
    <t>特定非営利活動法人サン・エー</t>
  </si>
  <si>
    <t>0228-21-1210</t>
  </si>
  <si>
    <t>0228-21-1211</t>
  </si>
  <si>
    <t>NPO　サン・Ａ</t>
  </si>
  <si>
    <t>0411300304</t>
  </si>
  <si>
    <t>一般社団法人Hearts</t>
  </si>
  <si>
    <t>0228-24-7517</t>
  </si>
  <si>
    <t>0228-24-7518</t>
  </si>
  <si>
    <t>Hearts</t>
  </si>
  <si>
    <t>0411300395</t>
  </si>
  <si>
    <t>大崎市</t>
  </si>
  <si>
    <t>株式会社まちの豆腐屋プロジェクト</t>
  </si>
  <si>
    <t>0229-29-9127</t>
  </si>
  <si>
    <t>0229-29-9147</t>
  </si>
  <si>
    <t>古川とうふ店</t>
  </si>
  <si>
    <t>0229-87-4135</t>
  </si>
  <si>
    <t>0229-87-4136</t>
  </si>
  <si>
    <t>0411500481</t>
  </si>
  <si>
    <t>一般社団法人　大崎わくわく福祉会</t>
  </si>
  <si>
    <t>0229-25-5561</t>
  </si>
  <si>
    <t>0229-25-5563</t>
  </si>
  <si>
    <t>でもっく</t>
  </si>
  <si>
    <t>0411500747</t>
  </si>
  <si>
    <t>富谷市</t>
  </si>
  <si>
    <t>柴田郡柴田町</t>
  </si>
  <si>
    <t>ほっとファーム　株式会社</t>
  </si>
  <si>
    <t>022-797-9618</t>
  </si>
  <si>
    <t>022-281-8588</t>
  </si>
  <si>
    <t>ほっとファーム柴田</t>
  </si>
  <si>
    <t>0224-86-4721</t>
  </si>
  <si>
    <t>0224-86-4722</t>
  </si>
  <si>
    <t>0412210221</t>
  </si>
  <si>
    <t>アイビスカフェ槻木</t>
  </si>
  <si>
    <t>0224-86-5477</t>
  </si>
  <si>
    <t>0224-86-5478</t>
  </si>
  <si>
    <t>0412210270</t>
  </si>
  <si>
    <t>アイビスカフェ船岡</t>
  </si>
  <si>
    <t>0224-51-9937</t>
  </si>
  <si>
    <t>0224-51-9938</t>
  </si>
  <si>
    <t>0412210304</t>
  </si>
  <si>
    <t>宮城郡七ケ浜町</t>
  </si>
  <si>
    <t>宮城郡松島町</t>
  </si>
  <si>
    <t>一般社団法人松島のかぜ</t>
  </si>
  <si>
    <t>022-352-3256</t>
  </si>
  <si>
    <t>022-352-3257</t>
  </si>
  <si>
    <t>松島のかぜ</t>
  </si>
  <si>
    <t>0412620031</t>
  </si>
  <si>
    <t>株式会社クリエイティブ笑未</t>
  </si>
  <si>
    <t>クリエイティブ笑未</t>
  </si>
  <si>
    <t>0412630048</t>
  </si>
  <si>
    <t>0223529341</t>
  </si>
  <si>
    <t>0223529342</t>
  </si>
  <si>
    <t>022-76-8806</t>
  </si>
  <si>
    <t>0412630196</t>
  </si>
  <si>
    <t>黒川郡大和町</t>
  </si>
  <si>
    <t>株式会社　ポラリス</t>
  </si>
  <si>
    <t>ポラリス富谷センター</t>
  </si>
  <si>
    <t>022-725-8978</t>
  </si>
  <si>
    <t>022-725-8979</t>
  </si>
  <si>
    <t>0412700585</t>
  </si>
  <si>
    <t>ワインフォレスト七ツ森</t>
  </si>
  <si>
    <t>0412700726</t>
  </si>
  <si>
    <t>遠田郡美里町</t>
  </si>
  <si>
    <t>遠田郡涌谷町</t>
  </si>
  <si>
    <t>涌谷とうふ店</t>
  </si>
  <si>
    <t>0413100108</t>
  </si>
  <si>
    <t>株式会社エール</t>
  </si>
  <si>
    <t>0229-25-5078</t>
  </si>
  <si>
    <t>0229-25-5079</t>
  </si>
  <si>
    <t>よつば農園</t>
  </si>
  <si>
    <t>0413100165</t>
  </si>
  <si>
    <t>涌谷・放送字幕制作センター</t>
  </si>
  <si>
    <t>0413100181</t>
  </si>
  <si>
    <t>ほっとファーム美里</t>
  </si>
  <si>
    <t>0229-87-5303</t>
  </si>
  <si>
    <t>0229-87-5304</t>
  </si>
  <si>
    <t>0413100314</t>
  </si>
  <si>
    <t>仙台市青葉区</t>
  </si>
  <si>
    <t>社会福祉法人仙台市手をつなぐ育成会</t>
  </si>
  <si>
    <t>社会福祉法人信和会</t>
  </si>
  <si>
    <t>022-727-8907</t>
  </si>
  <si>
    <t>022-727-8908</t>
  </si>
  <si>
    <t>仙台市太白区</t>
  </si>
  <si>
    <t>クローバーズ・ピアワッセ</t>
  </si>
  <si>
    <t>0415100882</t>
  </si>
  <si>
    <t>特定非営利活動法人桑の木</t>
  </si>
  <si>
    <t>022-222-6767</t>
  </si>
  <si>
    <t>株式会社ＭＡＹＵＲＡ</t>
  </si>
  <si>
    <t>022-393-8310</t>
  </si>
  <si>
    <t>022-393-8311</t>
  </si>
  <si>
    <t>Ｐｅｔｉｔ　Ｅｃｌａｉｒ</t>
  </si>
  <si>
    <t>0415101310</t>
  </si>
  <si>
    <t>ほっとファーム株式会社</t>
  </si>
  <si>
    <t>ほっとファーム仙台</t>
  </si>
  <si>
    <t>0415101476</t>
  </si>
  <si>
    <t>クワノキ</t>
  </si>
  <si>
    <t>022-267-5622</t>
  </si>
  <si>
    <t>Ｍａ rue</t>
  </si>
  <si>
    <t>022-797-7951</t>
  </si>
  <si>
    <t>022-797-7952</t>
  </si>
  <si>
    <t>0415101682</t>
  </si>
  <si>
    <t>コキア</t>
  </si>
  <si>
    <t>022-213-6281</t>
  </si>
  <si>
    <t>0415101757</t>
  </si>
  <si>
    <t>一般社団法人ぶるー・びー</t>
  </si>
  <si>
    <t>022-724-7484</t>
  </si>
  <si>
    <t>ぶるー・びー</t>
  </si>
  <si>
    <t>0415102078</t>
  </si>
  <si>
    <t>一般社団法人トモダチリミテッドパートナーシップ</t>
  </si>
  <si>
    <t>トモダチ</t>
  </si>
  <si>
    <t>0415102250</t>
  </si>
  <si>
    <t>合同会社ＳｂｙＮ</t>
  </si>
  <si>
    <t>022-302-7550</t>
  </si>
  <si>
    <t>022-302-7551</t>
  </si>
  <si>
    <t>Ｓ×Ｎ　おおまち</t>
  </si>
  <si>
    <t>0415102581</t>
  </si>
  <si>
    <t>合同会社Ｍｓｔｙｌｅ</t>
  </si>
  <si>
    <t>022-217-8088</t>
  </si>
  <si>
    <t>022-217-8087</t>
  </si>
  <si>
    <t>0415102649</t>
  </si>
  <si>
    <t>022-346-8913</t>
  </si>
  <si>
    <t>022-346-8914</t>
  </si>
  <si>
    <t>0415102680</t>
  </si>
  <si>
    <t>仙台市宮城野区</t>
  </si>
  <si>
    <t>仙台市若林区</t>
  </si>
  <si>
    <t>仙台市泉区</t>
  </si>
  <si>
    <t>夢まるごと</t>
  </si>
  <si>
    <t>022-259-0737</t>
  </si>
  <si>
    <t>TFU Cafeteria Olive</t>
  </si>
  <si>
    <t>022-762-7827</t>
  </si>
  <si>
    <t>022-762-7828</t>
  </si>
  <si>
    <t>0415201375</t>
  </si>
  <si>
    <t>株式会社千手</t>
  </si>
  <si>
    <t>パレスト</t>
  </si>
  <si>
    <t>022-369-3096</t>
  </si>
  <si>
    <t>022-369-3097</t>
  </si>
  <si>
    <t>0415201441</t>
  </si>
  <si>
    <t>アップルファーム</t>
  </si>
  <si>
    <t>0415300557</t>
  </si>
  <si>
    <t>0415300896</t>
  </si>
  <si>
    <t>株式会社なでしこ</t>
  </si>
  <si>
    <t>就労継続支援事業所なでしこ</t>
  </si>
  <si>
    <t>株式会社リレーション</t>
  </si>
  <si>
    <t>022-355-9829</t>
  </si>
  <si>
    <t>022-355-9804</t>
  </si>
  <si>
    <t>ファースト</t>
  </si>
  <si>
    <t>0415301084</t>
  </si>
  <si>
    <t>社会福祉法人共生福祉会</t>
  </si>
  <si>
    <t>社会福祉法人共生福祉会萩の郷福祉工場</t>
  </si>
  <si>
    <t>022-244-0115</t>
  </si>
  <si>
    <t>022-244-7087</t>
  </si>
  <si>
    <t>0415400712</t>
  </si>
  <si>
    <t>株式会社サンテック</t>
  </si>
  <si>
    <t>022-246-9006</t>
  </si>
  <si>
    <t>022-246-9029</t>
  </si>
  <si>
    <t>0415401462</t>
  </si>
  <si>
    <t>合同会社ヒカリノミチ</t>
  </si>
  <si>
    <t>022-304-5657</t>
  </si>
  <si>
    <t>022-304-5658</t>
  </si>
  <si>
    <t>ヒカリノミチ　仙台長町</t>
  </si>
  <si>
    <t>0415401934</t>
  </si>
  <si>
    <t>合同会社ＭＩＲＡＩ</t>
  </si>
  <si>
    <t>022-772-5567</t>
  </si>
  <si>
    <t>022-772-5568</t>
  </si>
  <si>
    <t>0415501493</t>
  </si>
  <si>
    <t>022-212-3115</t>
  </si>
  <si>
    <t>022-212-3116</t>
  </si>
  <si>
    <t>0415501519</t>
  </si>
  <si>
    <t>ファースト　泉中央</t>
  </si>
  <si>
    <t>0415501527</t>
  </si>
  <si>
    <t>※ 就労支援事業支出は利用者に支払う工賃（賃金）総額を除いてください。</t>
    <rPh sb="2" eb="4">
      <t>シュウロウ</t>
    </rPh>
    <rPh sb="4" eb="6">
      <t>シエン</t>
    </rPh>
    <rPh sb="6" eb="8">
      <t>ジギョウ</t>
    </rPh>
    <rPh sb="8" eb="10">
      <t>シシュツ</t>
    </rPh>
    <rPh sb="11" eb="14">
      <t>リヨウシャ</t>
    </rPh>
    <rPh sb="15" eb="17">
      <t>シハラ</t>
    </rPh>
    <rPh sb="18" eb="20">
      <t>コウチン</t>
    </rPh>
    <rPh sb="21" eb="23">
      <t>チンギン</t>
    </rPh>
    <rPh sb="24" eb="26">
      <t>ソウガク</t>
    </rPh>
    <rPh sb="27" eb="28">
      <t>ノゾ</t>
    </rPh>
    <phoneticPr fontId="2"/>
  </si>
  <si>
    <t>0123456789</t>
    <phoneticPr fontId="2"/>
  </si>
  <si>
    <t>syoufukuch@pref.miyagi.lg.jp</t>
    <phoneticPr fontId="2"/>
  </si>
  <si>
    <t>〇</t>
  </si>
  <si>
    <t>【月給者の平均賃金】</t>
    <rPh sb="1" eb="3">
      <t>ゲッキュウ</t>
    </rPh>
    <rPh sb="3" eb="4">
      <t>シャ</t>
    </rPh>
    <rPh sb="5" eb="7">
      <t>ヘイキン</t>
    </rPh>
    <rPh sb="7" eb="9">
      <t>チンギン</t>
    </rPh>
    <phoneticPr fontId="2"/>
  </si>
  <si>
    <t>月給に係る平均賃金実績額</t>
    <rPh sb="0" eb="2">
      <t>ゲッキュウ</t>
    </rPh>
    <rPh sb="3" eb="4">
      <t>カカ</t>
    </rPh>
    <rPh sb="5" eb="7">
      <t>ヘイキン</t>
    </rPh>
    <rPh sb="7" eb="9">
      <t>チンギン</t>
    </rPh>
    <rPh sb="9" eb="12">
      <t>ジッセキガク</t>
    </rPh>
    <phoneticPr fontId="2"/>
  </si>
  <si>
    <t>月額賃金
総額③</t>
    <rPh sb="0" eb="2">
      <t>ゲツガク</t>
    </rPh>
    <rPh sb="2" eb="4">
      <t>チンギン</t>
    </rPh>
    <rPh sb="5" eb="7">
      <t>ソウガク</t>
    </rPh>
    <phoneticPr fontId="2"/>
  </si>
  <si>
    <t>【日給者の平均賃金】</t>
    <rPh sb="1" eb="3">
      <t>ニッキュウ</t>
    </rPh>
    <rPh sb="3" eb="4">
      <t>シャ</t>
    </rPh>
    <rPh sb="5" eb="7">
      <t>ヘイキン</t>
    </rPh>
    <rPh sb="7" eb="9">
      <t>チンギン</t>
    </rPh>
    <phoneticPr fontId="2"/>
  </si>
  <si>
    <t>日額賃金
総額⑦</t>
    <rPh sb="0" eb="2">
      <t>ニチガク</t>
    </rPh>
    <rPh sb="2" eb="4">
      <t>チンギン</t>
    </rPh>
    <rPh sb="5" eb="7">
      <t>ソウガク</t>
    </rPh>
    <phoneticPr fontId="2"/>
  </si>
  <si>
    <t>日給に係る平均賃金実績額</t>
    <rPh sb="0" eb="2">
      <t>ニッキュウ</t>
    </rPh>
    <rPh sb="3" eb="4">
      <t>カカ</t>
    </rPh>
    <rPh sb="5" eb="7">
      <t>ヘイキン</t>
    </rPh>
    <rPh sb="7" eb="9">
      <t>チンギン</t>
    </rPh>
    <rPh sb="9" eb="12">
      <t>ジッセキガク</t>
    </rPh>
    <phoneticPr fontId="2"/>
  </si>
  <si>
    <t>【時給者の平均賃金】</t>
    <rPh sb="1" eb="3">
      <t>ジキュウ</t>
    </rPh>
    <rPh sb="3" eb="4">
      <t>シャ</t>
    </rPh>
    <rPh sb="5" eb="7">
      <t>ヘイキン</t>
    </rPh>
    <rPh sb="7" eb="9">
      <t>チンギン</t>
    </rPh>
    <phoneticPr fontId="2"/>
  </si>
  <si>
    <t>時間額賃金
総額⑩</t>
    <rPh sb="0" eb="3">
      <t>ジカンガク</t>
    </rPh>
    <rPh sb="3" eb="5">
      <t>チンギン</t>
    </rPh>
    <rPh sb="6" eb="8">
      <t>ソウガク</t>
    </rPh>
    <phoneticPr fontId="2"/>
  </si>
  <si>
    <t>時給に係る平均賃金実績額</t>
    <rPh sb="0" eb="2">
      <t>ジキュウ</t>
    </rPh>
    <rPh sb="3" eb="4">
      <t>カカ</t>
    </rPh>
    <rPh sb="5" eb="7">
      <t>ヘイキン</t>
    </rPh>
    <rPh sb="7" eb="9">
      <t>チンギン</t>
    </rPh>
    <rPh sb="9" eb="12">
      <t>ジッセキガク</t>
    </rPh>
    <phoneticPr fontId="2"/>
  </si>
  <si>
    <t>【賃金実績額（時給換算）】</t>
    <rPh sb="1" eb="3">
      <t>チンギン</t>
    </rPh>
    <rPh sb="3" eb="5">
      <t>ジッセキ</t>
    </rPh>
    <rPh sb="5" eb="6">
      <t>ガク</t>
    </rPh>
    <rPh sb="7" eb="9">
      <t>ジキュウ</t>
    </rPh>
    <rPh sb="9" eb="11">
      <t>カンサン</t>
    </rPh>
    <phoneticPr fontId="2"/>
  </si>
  <si>
    <t>賃金
月額</t>
    <rPh sb="0" eb="2">
      <t>チンギン</t>
    </rPh>
    <rPh sb="3" eb="5">
      <t>ゲツガク</t>
    </rPh>
    <phoneticPr fontId="2"/>
  </si>
  <si>
    <t>＜在宅支援の実施状況＞</t>
    <rPh sb="1" eb="3">
      <t>ザイタク</t>
    </rPh>
    <rPh sb="3" eb="5">
      <t>シエン</t>
    </rPh>
    <rPh sb="6" eb="8">
      <t>ジッシ</t>
    </rPh>
    <rPh sb="8" eb="10">
      <t>ジョウキョウ</t>
    </rPh>
    <phoneticPr fontId="2"/>
  </si>
  <si>
    <t>直近の決算期における就労支援事業収支を入力してください。</t>
    <rPh sb="0" eb="2">
      <t>チョッキン</t>
    </rPh>
    <rPh sb="3" eb="6">
      <t>ケッサンキ</t>
    </rPh>
    <rPh sb="10" eb="12">
      <t>シュウロウ</t>
    </rPh>
    <rPh sb="12" eb="14">
      <t>シエン</t>
    </rPh>
    <rPh sb="14" eb="16">
      <t>ジギョウ</t>
    </rPh>
    <rPh sb="16" eb="18">
      <t>シュウシ</t>
    </rPh>
    <rPh sb="19" eb="21">
      <t>ニュウリョク</t>
    </rPh>
    <phoneticPr fontId="2"/>
  </si>
  <si>
    <t>＜生産活動の状況＞</t>
    <rPh sb="1" eb="3">
      <t>セイサン</t>
    </rPh>
    <rPh sb="3" eb="5">
      <t>カツドウ</t>
    </rPh>
    <rPh sb="6" eb="8">
      <t>ジョウキョウ</t>
    </rPh>
    <phoneticPr fontId="2"/>
  </si>
  <si>
    <t>生産活動種類</t>
    <rPh sb="0" eb="2">
      <t>セイサン</t>
    </rPh>
    <rPh sb="2" eb="4">
      <t>カツドウ</t>
    </rPh>
    <rPh sb="4" eb="6">
      <t>シュルイ</t>
    </rPh>
    <phoneticPr fontId="2"/>
  </si>
  <si>
    <t>収入割合</t>
    <rPh sb="0" eb="2">
      <t>シュウニュウ</t>
    </rPh>
    <rPh sb="2" eb="4">
      <t>ワリアイ</t>
    </rPh>
    <phoneticPr fontId="2"/>
  </si>
  <si>
    <t>％</t>
    <phoneticPr fontId="2"/>
  </si>
  <si>
    <t>具体的な商品名・業務内容等</t>
    <rPh sb="0" eb="3">
      <t>グタイテキ</t>
    </rPh>
    <rPh sb="4" eb="7">
      <t>ショウヒンメイ</t>
    </rPh>
    <rPh sb="8" eb="10">
      <t>ギョウム</t>
    </rPh>
    <rPh sb="10" eb="12">
      <t>ナイヨウ</t>
    </rPh>
    <rPh sb="12" eb="13">
      <t>トウ</t>
    </rPh>
    <phoneticPr fontId="2"/>
  </si>
  <si>
    <t>食品の製造・加工・販売</t>
    <rPh sb="0" eb="2">
      <t>ショクヒン</t>
    </rPh>
    <rPh sb="3" eb="5">
      <t>セイゾウ</t>
    </rPh>
    <rPh sb="6" eb="8">
      <t>カコウ</t>
    </rPh>
    <rPh sb="9" eb="11">
      <t>ハンバイ</t>
    </rPh>
    <phoneticPr fontId="2"/>
  </si>
  <si>
    <t>レストラン・カフェ等の運営</t>
    <rPh sb="9" eb="10">
      <t>トウ</t>
    </rPh>
    <rPh sb="11" eb="13">
      <t>ウンエイ</t>
    </rPh>
    <phoneticPr fontId="2"/>
  </si>
  <si>
    <t>手工芸品の自主製品・販売</t>
    <rPh sb="0" eb="1">
      <t>シュ</t>
    </rPh>
    <rPh sb="1" eb="4">
      <t>コウゲイヒン</t>
    </rPh>
    <rPh sb="5" eb="7">
      <t>ジシュ</t>
    </rPh>
    <rPh sb="7" eb="9">
      <t>セイヒン</t>
    </rPh>
    <rPh sb="10" eb="12">
      <t>ハンバイ</t>
    </rPh>
    <phoneticPr fontId="2"/>
  </si>
  <si>
    <t>農作物の生産・販売</t>
    <rPh sb="0" eb="3">
      <t>ノウサクモツ</t>
    </rPh>
    <rPh sb="4" eb="6">
      <t>セイサン</t>
    </rPh>
    <rPh sb="7" eb="9">
      <t>ハンバイ</t>
    </rPh>
    <phoneticPr fontId="2"/>
  </si>
  <si>
    <t>リネン・クリーニング</t>
  </si>
  <si>
    <t>IT関連業務（データ入力・WEBサイト作成等）</t>
    <rPh sb="2" eb="4">
      <t>カンレン</t>
    </rPh>
    <rPh sb="4" eb="6">
      <t>ギョウム</t>
    </rPh>
    <rPh sb="10" eb="12">
      <t>ニュウリョク</t>
    </rPh>
    <rPh sb="19" eb="21">
      <t>サクセイ</t>
    </rPh>
    <rPh sb="21" eb="22">
      <t>トウ</t>
    </rPh>
    <phoneticPr fontId="2"/>
  </si>
  <si>
    <t>印刷業務</t>
    <rPh sb="0" eb="2">
      <t>インサツ</t>
    </rPh>
    <rPh sb="2" eb="4">
      <t>ギョウム</t>
    </rPh>
    <phoneticPr fontId="3"/>
  </si>
  <si>
    <t>施設外就労（清掃・維持管理業務）</t>
    <phoneticPr fontId="2"/>
  </si>
  <si>
    <t>施設外就労（その他）</t>
    <rPh sb="0" eb="2">
      <t>シセツ</t>
    </rPh>
    <rPh sb="2" eb="3">
      <t>ガイ</t>
    </rPh>
    <rPh sb="3" eb="5">
      <t>シュウロウ</t>
    </rPh>
    <rPh sb="8" eb="9">
      <t>タ</t>
    </rPh>
    <phoneticPr fontId="2"/>
  </si>
  <si>
    <t>軽作業</t>
    <rPh sb="0" eb="3">
      <t>ケイサギョウ</t>
    </rPh>
    <phoneticPr fontId="2"/>
  </si>
  <si>
    <t>その他</t>
    <rPh sb="2" eb="3">
      <t>タ</t>
    </rPh>
    <phoneticPr fontId="2"/>
  </si>
  <si>
    <t>④（③において〇と回答された場合のみ）農福連携に係る就労支援事業収入額</t>
    <rPh sb="9" eb="11">
      <t>カイトウ</t>
    </rPh>
    <rPh sb="14" eb="16">
      <t>バアイ</t>
    </rPh>
    <phoneticPr fontId="2"/>
  </si>
  <si>
    <t>⑥（⑤において○と回答された場合のみ）</t>
    <rPh sb="9" eb="11">
      <t>カイトウ</t>
    </rPh>
    <rPh sb="14" eb="16">
      <t>バアイ</t>
    </rPh>
    <phoneticPr fontId="2"/>
  </si>
  <si>
    <t>№</t>
    <phoneticPr fontId="2"/>
  </si>
  <si>
    <t>ⅰ</t>
    <phoneticPr fontId="2"/>
  </si>
  <si>
    <t>ⅱ</t>
    <phoneticPr fontId="2"/>
  </si>
  <si>
    <t>ⅲ</t>
    <phoneticPr fontId="2"/>
  </si>
  <si>
    <t>ⅳ</t>
    <phoneticPr fontId="2"/>
  </si>
  <si>
    <t>ⅴ</t>
    <phoneticPr fontId="2"/>
  </si>
  <si>
    <t>ⅵ</t>
    <phoneticPr fontId="2"/>
  </si>
  <si>
    <t>ⅶ</t>
    <phoneticPr fontId="2"/>
  </si>
  <si>
    <t>ⅷ</t>
    <phoneticPr fontId="2"/>
  </si>
  <si>
    <t>ⅸ</t>
    <phoneticPr fontId="2"/>
  </si>
  <si>
    <t>ⅹ</t>
    <phoneticPr fontId="2"/>
  </si>
  <si>
    <t>ⅺ</t>
    <phoneticPr fontId="2"/>
  </si>
  <si>
    <t>法人番号</t>
  </si>
  <si>
    <t>異動年月日</t>
  </si>
  <si>
    <t>異動区分</t>
  </si>
  <si>
    <t>事業開始年月日</t>
  </si>
  <si>
    <t>事業休止年月日</t>
  </si>
  <si>
    <t>事業廃止年月日</t>
  </si>
  <si>
    <t>事業再開年月日</t>
  </si>
  <si>
    <t>利用定員数</t>
  </si>
  <si>
    <t>変更</t>
  </si>
  <si>
    <t>6020001090090</t>
  </si>
  <si>
    <t>新規</t>
  </si>
  <si>
    <t>1370101001883</t>
  </si>
  <si>
    <t>HELLOS名取（A型）</t>
  </si>
  <si>
    <t>8010005019069</t>
  </si>
  <si>
    <t>合同会社ごえもん</t>
  </si>
  <si>
    <t>0220-23-8605</t>
  </si>
  <si>
    <t>就労継続支援A型事業所　ごえん</t>
  </si>
  <si>
    <t>0411200736</t>
  </si>
  <si>
    <t>6370205001890</t>
  </si>
  <si>
    <t>6370201003494</t>
  </si>
  <si>
    <t>8370201003897</t>
  </si>
  <si>
    <t>0415201615</t>
  </si>
  <si>
    <t>050-35771135</t>
  </si>
  <si>
    <t>022-738-9298</t>
  </si>
  <si>
    <t>HELLOS北仙台（A型）</t>
  </si>
  <si>
    <t>まるふく</t>
  </si>
  <si>
    <t>022-796-0215</t>
  </si>
  <si>
    <t>0415102862</t>
  </si>
  <si>
    <t>株式会社ココピアワークス</t>
  </si>
  <si>
    <t>045-330-4069</t>
  </si>
  <si>
    <t>ココピアワークス仙台</t>
  </si>
  <si>
    <t>022-778-6732</t>
  </si>
  <si>
    <t>0415102870</t>
  </si>
  <si>
    <t>合同会社Ｍ’s　style</t>
  </si>
  <si>
    <t>022-341-3186</t>
  </si>
  <si>
    <t>022-341-3187</t>
  </si>
  <si>
    <t>エムズスタイル　北仙台</t>
  </si>
  <si>
    <t>0415103068</t>
  </si>
  <si>
    <t>株式会社ＥＧＡＯ</t>
  </si>
  <si>
    <t>結っ人</t>
  </si>
  <si>
    <t>0415103076</t>
  </si>
  <si>
    <t>株式会社リンクワークス</t>
  </si>
  <si>
    <t>022-354-1995</t>
  </si>
  <si>
    <t>022-354-1996</t>
  </si>
  <si>
    <t>リンクワークス　仙台駅東口</t>
  </si>
  <si>
    <t>0415201573</t>
  </si>
  <si>
    <t>株式会社ジョブ・グー</t>
  </si>
  <si>
    <t>ジョブ・グー</t>
  </si>
  <si>
    <t>0415301290</t>
  </si>
  <si>
    <t>施設長　　宮城　花子</t>
    <rPh sb="0" eb="3">
      <t>シセツチョウ</t>
    </rPh>
    <rPh sb="5" eb="7">
      <t>ミヤギ</t>
    </rPh>
    <rPh sb="8" eb="10">
      <t>ハナコ</t>
    </rPh>
    <phoneticPr fontId="2"/>
  </si>
  <si>
    <t>022-211-2541</t>
    <phoneticPr fontId="2"/>
  </si>
  <si>
    <t xml:space="preserve">  （C）  在宅で実施している訓練・支援内容及び生産活動内容：</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</si>
  <si>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a．生産活動に必要な業務の受注が不足</t>
    <rPh sb="2" eb="4">
      <t>セイサン</t>
    </rPh>
    <rPh sb="4" eb="6">
      <t>カツドウ</t>
    </rPh>
    <rPh sb="7" eb="9">
      <t>ヒツヨウ</t>
    </rPh>
    <rPh sb="10" eb="12">
      <t>ギョウム</t>
    </rPh>
    <rPh sb="13" eb="15">
      <t>ジュチュウ</t>
    </rPh>
    <rPh sb="16" eb="18">
      <t>フソク</t>
    </rPh>
    <phoneticPr fontId="2"/>
  </si>
  <si>
    <t>ｃ．生産活動の効率向上が難しい</t>
    <rPh sb="2" eb="4">
      <t>セイサン</t>
    </rPh>
    <rPh sb="4" eb="6">
      <t>カツドウ</t>
    </rPh>
    <rPh sb="7" eb="9">
      <t>コウリツ</t>
    </rPh>
    <rPh sb="9" eb="11">
      <t>コウジョウ</t>
    </rPh>
    <rPh sb="12" eb="13">
      <t>ムズカ</t>
    </rPh>
    <phoneticPr fontId="2"/>
  </si>
  <si>
    <t>ｂ．リモートでは利用者の様子が把握しにくい</t>
    <rPh sb="8" eb="11">
      <t>リヨウシャ</t>
    </rPh>
    <rPh sb="12" eb="14">
      <t>ヨウス</t>
    </rPh>
    <rPh sb="15" eb="17">
      <t>ハアク</t>
    </rPh>
    <phoneticPr fontId="2"/>
  </si>
  <si>
    <t>⑧実施している生産活動の収入割合（前年度生産活動収入を100とした場合）と具体的な商品名・業務内容を教えてください。</t>
    <rPh sb="1" eb="3">
      <t>ジッシ</t>
    </rPh>
    <phoneticPr fontId="2"/>
  </si>
  <si>
    <t>⑨賃金支払対象者延べ人数</t>
    <rPh sb="1" eb="3">
      <t>チンギン</t>
    </rPh>
    <rPh sb="3" eb="5">
      <t>シハライ</t>
    </rPh>
    <phoneticPr fontId="2"/>
  </si>
  <si>
    <t>　（Ｄ） 利用者の在宅での訓練や生産活動を提供するに当たって感じている課題を教えてください。（複数回答可）　</t>
    <rPh sb="5" eb="8">
      <t>リヨウシャ</t>
    </rPh>
    <rPh sb="9" eb="11">
      <t>ザイタク</t>
    </rPh>
    <rPh sb="13" eb="15">
      <t>クンレン</t>
    </rPh>
    <rPh sb="16" eb="18">
      <t>セイサン</t>
    </rPh>
    <rPh sb="18" eb="20">
      <t>カツドウ</t>
    </rPh>
    <rPh sb="21" eb="23">
      <t>テイキョウ</t>
    </rPh>
    <rPh sb="26" eb="27">
      <t>ア</t>
    </rPh>
    <rPh sb="30" eb="31">
      <t>カン</t>
    </rPh>
    <rPh sb="35" eb="37">
      <t>カダイ</t>
    </rPh>
    <rPh sb="38" eb="39">
      <t>オシ</t>
    </rPh>
    <rPh sb="47" eb="49">
      <t>フクスウ</t>
    </rPh>
    <rPh sb="49" eb="51">
      <t>カイトウ</t>
    </rPh>
    <rPh sb="51" eb="52">
      <t>カ</t>
    </rPh>
    <phoneticPr fontId="2"/>
  </si>
  <si>
    <t>a．在宅でできる生産活動・業務を用意できない</t>
    <rPh sb="2" eb="4">
      <t>ザイタク</t>
    </rPh>
    <rPh sb="8" eb="10">
      <t>セイサン</t>
    </rPh>
    <rPh sb="10" eb="12">
      <t>カツドウ</t>
    </rPh>
    <rPh sb="13" eb="15">
      <t>ギョウム</t>
    </rPh>
    <rPh sb="16" eb="18">
      <t>ヨウイ</t>
    </rPh>
    <phoneticPr fontId="2"/>
  </si>
  <si>
    <r>
      <t>ｂ．</t>
    </r>
    <r>
      <rPr>
        <sz val="12"/>
        <rFont val="ＭＳ Ｐゴシック"/>
        <family val="3"/>
        <charset val="128"/>
      </rPr>
      <t>在宅で訓練・生産活動するための設備が用意できない</t>
    </r>
    <rPh sb="2" eb="4">
      <t>ザイタク</t>
    </rPh>
    <rPh sb="5" eb="7">
      <t>クンレン</t>
    </rPh>
    <rPh sb="8" eb="10">
      <t>セイサン</t>
    </rPh>
    <rPh sb="10" eb="12">
      <t>カツドウ</t>
    </rPh>
    <rPh sb="17" eb="19">
      <t>セツビ</t>
    </rPh>
    <rPh sb="20" eb="22">
      <t>ヨウイ</t>
    </rPh>
    <phoneticPr fontId="2"/>
  </si>
  <si>
    <r>
      <t>ｃ．</t>
    </r>
    <r>
      <rPr>
        <sz val="12"/>
        <rFont val="ＭＳ Ｐゴシック"/>
        <family val="3"/>
        <charset val="128"/>
      </rPr>
      <t>在宅で訓練・生産活動を提供するICT環境やノウハウがない</t>
    </r>
    <rPh sb="2" eb="4">
      <t>ザイタク</t>
    </rPh>
    <rPh sb="5" eb="7">
      <t>クンレン</t>
    </rPh>
    <rPh sb="8" eb="10">
      <t>セイサン</t>
    </rPh>
    <rPh sb="10" eb="12">
      <t>カツドウ</t>
    </rPh>
    <rPh sb="13" eb="15">
      <t>テイキョウ</t>
    </rPh>
    <rPh sb="20" eb="22">
      <t>カンキョウ</t>
    </rPh>
    <phoneticPr fontId="2"/>
  </si>
  <si>
    <t>ｄ．希望する利用者がいない</t>
    <rPh sb="2" eb="4">
      <t>キボウ</t>
    </rPh>
    <rPh sb="6" eb="9">
      <t>リヨウシャ</t>
    </rPh>
    <phoneticPr fontId="2"/>
  </si>
  <si>
    <r>
      <t>ｅ．</t>
    </r>
    <r>
      <rPr>
        <sz val="12"/>
        <rFont val="ＭＳ Ｐゴシック"/>
        <family val="3"/>
        <charset val="128"/>
      </rPr>
      <t>リモートでの意思疎通・集中の持続が困難な利用者がいる</t>
    </r>
    <rPh sb="8" eb="10">
      <t>イシ</t>
    </rPh>
    <rPh sb="10" eb="12">
      <t>ソツウ</t>
    </rPh>
    <rPh sb="13" eb="15">
      <t>シュウチュウ</t>
    </rPh>
    <rPh sb="16" eb="18">
      <t>ジゾク</t>
    </rPh>
    <rPh sb="19" eb="21">
      <t>コンナン</t>
    </rPh>
    <rPh sb="22" eb="25">
      <t>リヨウシャ</t>
    </rPh>
    <phoneticPr fontId="2"/>
  </si>
  <si>
    <t>ｇ．事業所内作業や施設外就労等，自宅外での訓練・生産活動が中心である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</si>
  <si>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ｄ．利用者の生活・就業リズムづくりが難しい</t>
    <rPh sb="2" eb="5">
      <t>リヨウシャ</t>
    </rPh>
    <rPh sb="6" eb="8">
      <t>セイカツ</t>
    </rPh>
    <rPh sb="9" eb="11">
      <t>シュウギョウ</t>
    </rPh>
    <rPh sb="18" eb="19">
      <t>ムズカ</t>
    </rPh>
    <phoneticPr fontId="2"/>
  </si>
  <si>
    <t>ｅ．職員の意図を適切に伝えるのが難しい</t>
    <rPh sb="2" eb="4">
      <t>ショクイン</t>
    </rPh>
    <rPh sb="5" eb="7">
      <t>イト</t>
    </rPh>
    <rPh sb="8" eb="10">
      <t>テキセツ</t>
    </rPh>
    <rPh sb="11" eb="12">
      <t>ツタ</t>
    </rPh>
    <rPh sb="16" eb="17">
      <t>ムズカ</t>
    </rPh>
    <phoneticPr fontId="2"/>
  </si>
  <si>
    <r>
      <t>ｆ．</t>
    </r>
    <r>
      <rPr>
        <sz val="12"/>
        <rFont val="ＭＳ Ｐゴシック"/>
        <family val="3"/>
        <charset val="128"/>
      </rPr>
      <t>在宅の利用者に対し訓練や生産活動の指示・指導が難しい</t>
    </r>
    <rPh sb="2" eb="4">
      <t>ザイタク</t>
    </rPh>
    <rPh sb="5" eb="8">
      <t>リヨウシャ</t>
    </rPh>
    <rPh sb="9" eb="10">
      <t>タイ</t>
    </rPh>
    <rPh sb="11" eb="13">
      <t>クンレン</t>
    </rPh>
    <rPh sb="14" eb="16">
      <t>セイサン</t>
    </rPh>
    <rPh sb="16" eb="18">
      <t>カツドウ</t>
    </rPh>
    <rPh sb="19" eb="21">
      <t>シジ</t>
    </rPh>
    <rPh sb="22" eb="24">
      <t>シドウ</t>
    </rPh>
    <rPh sb="25" eb="26">
      <t>ムズカ</t>
    </rPh>
    <phoneticPr fontId="2"/>
  </si>
  <si>
    <t>ｇ．在宅支援に係るルールが使いづらい</t>
    <rPh sb="2" eb="4">
      <t>ザイタク</t>
    </rPh>
    <rPh sb="4" eb="6">
      <t>シエン</t>
    </rPh>
    <rPh sb="7" eb="8">
      <t>カカ</t>
    </rPh>
    <rPh sb="13" eb="14">
      <t>ツカ</t>
    </rPh>
    <phoneticPr fontId="2"/>
  </si>
  <si>
    <t>ｈ．その他→内容</t>
    <rPh sb="4" eb="5">
      <t>タ</t>
    </rPh>
    <rPh sb="6" eb="8">
      <t>ナイヨウ</t>
    </rPh>
    <phoneticPr fontId="2"/>
  </si>
  <si>
    <t>⑦（⑤において×と回答された場合のみ）利用者の在宅での訓練や生産活動を提供しない（できない）理由を教えてください。（複数回答可）</t>
    <rPh sb="9" eb="11">
      <t>カイトウ</t>
    </rPh>
    <rPh sb="14" eb="16">
      <t>バアイ</t>
    </rPh>
    <rPh sb="19" eb="22">
      <t>リヨウシャ</t>
    </rPh>
    <rPh sb="23" eb="25">
      <t>ザイタク</t>
    </rPh>
    <rPh sb="27" eb="29">
      <t>クンレン</t>
    </rPh>
    <rPh sb="30" eb="32">
      <t>セイサン</t>
    </rPh>
    <rPh sb="32" eb="34">
      <t>カツドウ</t>
    </rPh>
    <rPh sb="35" eb="37">
      <t>テイキョウ</t>
    </rPh>
    <rPh sb="46" eb="48">
      <t>リユウ</t>
    </rPh>
    <rPh sb="49" eb="50">
      <t>オシ</t>
    </rPh>
    <rPh sb="58" eb="60">
      <t>フクスウ</t>
    </rPh>
    <rPh sb="60" eb="62">
      <t>カイトウ</t>
    </rPh>
    <rPh sb="62" eb="63">
      <t>カ</t>
    </rPh>
    <phoneticPr fontId="2"/>
  </si>
  <si>
    <t>⑩賃金支払対象延べ労働時間</t>
    <rPh sb="1" eb="3">
      <t>チンギン</t>
    </rPh>
    <rPh sb="3" eb="5">
      <t>シハライ</t>
    </rPh>
    <phoneticPr fontId="2"/>
  </si>
  <si>
    <t>⑪賃金支払総額（円）　　　</t>
    <rPh sb="1" eb="3">
      <t>チンギン</t>
    </rPh>
    <rPh sb="3" eb="5">
      <t>シハライ</t>
    </rPh>
    <phoneticPr fontId="2"/>
  </si>
  <si>
    <t>⑫一人当たり平均賃金月額（円）</t>
    <rPh sb="8" eb="10">
      <t>チンギン</t>
    </rPh>
    <phoneticPr fontId="2"/>
  </si>
  <si>
    <t>⑬一人当たり平均賃金時間額（円）</t>
    <rPh sb="8" eb="10">
      <t>チンギン</t>
    </rPh>
    <rPh sb="10" eb="12">
      <t>ジカン</t>
    </rPh>
    <phoneticPr fontId="2"/>
  </si>
  <si>
    <t>利用者１</t>
    <rPh sb="0" eb="3">
      <t>リヨウシャ</t>
    </rPh>
    <phoneticPr fontId="2"/>
  </si>
  <si>
    <t>利用者２</t>
    <rPh sb="0" eb="3">
      <t>リヨウシャ</t>
    </rPh>
    <phoneticPr fontId="2"/>
  </si>
  <si>
    <t>利用者３</t>
    <rPh sb="0" eb="3">
      <t>リヨウシャ</t>
    </rPh>
    <phoneticPr fontId="2"/>
  </si>
  <si>
    <t>利用者４</t>
    <rPh sb="0" eb="3">
      <t>リヨウシャ</t>
    </rPh>
    <phoneticPr fontId="2"/>
  </si>
  <si>
    <t>利用者５</t>
    <rPh sb="0" eb="3">
      <t>リヨウシャ</t>
    </rPh>
    <phoneticPr fontId="2"/>
  </si>
  <si>
    <t>利用者６</t>
    <rPh sb="0" eb="3">
      <t>リヨウシャ</t>
    </rPh>
    <phoneticPr fontId="2"/>
  </si>
  <si>
    <t>利用者７</t>
    <rPh sb="0" eb="3">
      <t>リヨウシャ</t>
    </rPh>
    <phoneticPr fontId="2"/>
  </si>
  <si>
    <t>利用者８</t>
    <rPh sb="0" eb="3">
      <t>リヨウシャ</t>
    </rPh>
    <phoneticPr fontId="2"/>
  </si>
  <si>
    <t>利用者９</t>
    <rPh sb="0" eb="3">
      <t>リヨウシャ</t>
    </rPh>
    <phoneticPr fontId="2"/>
  </si>
  <si>
    <t>利用者１０</t>
    <rPh sb="0" eb="3">
      <t>リヨウシャ</t>
    </rPh>
    <phoneticPr fontId="2"/>
  </si>
  <si>
    <t>利用者１１</t>
    <rPh sb="0" eb="3">
      <t>リヨウシャ</t>
    </rPh>
    <phoneticPr fontId="2"/>
  </si>
  <si>
    <t>利用者１２</t>
    <rPh sb="0" eb="3">
      <t>リヨウシャ</t>
    </rPh>
    <phoneticPr fontId="2"/>
  </si>
  <si>
    <t>利用者１３</t>
    <rPh sb="0" eb="3">
      <t>リヨウシャ</t>
    </rPh>
    <phoneticPr fontId="2"/>
  </si>
  <si>
    <t>利用者１４</t>
    <rPh sb="0" eb="3">
      <t>リヨウシャ</t>
    </rPh>
    <phoneticPr fontId="2"/>
  </si>
  <si>
    <t>野菜（きゅうり・ピーマン）やキノコの栽培，地元商店・道の駅での販売，イベントでの販売</t>
    <rPh sb="0" eb="2">
      <t>ヤサイ</t>
    </rPh>
    <rPh sb="18" eb="20">
      <t>サイバイ</t>
    </rPh>
    <rPh sb="21" eb="23">
      <t>ジモト</t>
    </rPh>
    <rPh sb="23" eb="25">
      <t>ショウテン</t>
    </rPh>
    <rPh sb="26" eb="27">
      <t>ミチ</t>
    </rPh>
    <rPh sb="28" eb="29">
      <t>エキ</t>
    </rPh>
    <rPh sb="31" eb="33">
      <t>ハンバイ</t>
    </rPh>
    <rPh sb="40" eb="42">
      <t>ハンバイ</t>
    </rPh>
    <phoneticPr fontId="2"/>
  </si>
  <si>
    <t>会計事務所の領収書入力業務，アンケートのデータ入力業務</t>
    <rPh sb="0" eb="2">
      <t>カイケイ</t>
    </rPh>
    <rPh sb="2" eb="5">
      <t>ジムショ</t>
    </rPh>
    <rPh sb="6" eb="9">
      <t>リョウシュウショ</t>
    </rPh>
    <rPh sb="9" eb="11">
      <t>ニュウリョク</t>
    </rPh>
    <rPh sb="11" eb="13">
      <t>ギョウム</t>
    </rPh>
    <rPh sb="23" eb="25">
      <t>ニュウリョク</t>
    </rPh>
    <rPh sb="25" eb="27">
      <t>ギョウム</t>
    </rPh>
    <phoneticPr fontId="2"/>
  </si>
  <si>
    <t>商品袋詰，梱包材製造，チラシの折り込み，発送・梱包作業</t>
    <rPh sb="0" eb="2">
      <t>ショウヒン</t>
    </rPh>
    <rPh sb="2" eb="4">
      <t>フクロヅ</t>
    </rPh>
    <rPh sb="5" eb="8">
      <t>コンポウザイ</t>
    </rPh>
    <rPh sb="8" eb="10">
      <t>セイゾウ</t>
    </rPh>
    <rPh sb="15" eb="16">
      <t>オ</t>
    </rPh>
    <rPh sb="17" eb="18">
      <t>コ</t>
    </rPh>
    <rPh sb="20" eb="22">
      <t>ハッソウ</t>
    </rPh>
    <rPh sb="23" eb="25">
      <t>コンポウ</t>
    </rPh>
    <rPh sb="25" eb="27">
      <t>サギョウ</t>
    </rPh>
    <phoneticPr fontId="2"/>
  </si>
  <si>
    <t>ｆ．利用者の意欲やリズムの維持が困難</t>
    <rPh sb="2" eb="5">
      <t>リヨウシャ</t>
    </rPh>
    <rPh sb="6" eb="8">
      <t>イヨク</t>
    </rPh>
    <rPh sb="13" eb="15">
      <t>イジ</t>
    </rPh>
    <rPh sb="16" eb="18">
      <t>コンナン</t>
    </rPh>
    <phoneticPr fontId="2"/>
  </si>
  <si>
    <t>内容</t>
    <rPh sb="0" eb="2">
      <t>ナイヨウ</t>
    </rPh>
    <phoneticPr fontId="2"/>
  </si>
  <si>
    <t>実施人数</t>
    <rPh sb="0" eb="2">
      <t>ジッシ</t>
    </rPh>
    <rPh sb="2" eb="4">
      <t>ニンズウ</t>
    </rPh>
    <phoneticPr fontId="2"/>
  </si>
  <si>
    <t>具体的な内容</t>
    <rPh sb="0" eb="3">
      <t>グタイテキ</t>
    </rPh>
    <rPh sb="4" eb="6">
      <t>ナイヨウ</t>
    </rPh>
    <phoneticPr fontId="2"/>
  </si>
  <si>
    <t>ａ．訓練のみ</t>
    <rPh sb="2" eb="4">
      <t>クンレン</t>
    </rPh>
    <phoneticPr fontId="2"/>
  </si>
  <si>
    <t>ｂ．訓練 ＋ 生産活動の実施（ＩＴ・ＰC関連業務）</t>
    <rPh sb="2" eb="4">
      <t>クンレン</t>
    </rPh>
    <rPh sb="7" eb="9">
      <t>セイサン</t>
    </rPh>
    <rPh sb="9" eb="11">
      <t>カツドウ</t>
    </rPh>
    <rPh sb="12" eb="14">
      <t>ジッシ</t>
    </rPh>
    <rPh sb="20" eb="22">
      <t>カンレン</t>
    </rPh>
    <rPh sb="22" eb="24">
      <t>ギョウム</t>
    </rPh>
    <phoneticPr fontId="2"/>
  </si>
  <si>
    <t>ｃ．訓練 ＋ 生産活動の実施（その他軽作業）</t>
    <rPh sb="2" eb="4">
      <t>クンレン</t>
    </rPh>
    <rPh sb="7" eb="9">
      <t>セイサン</t>
    </rPh>
    <rPh sb="9" eb="11">
      <t>カツドウ</t>
    </rPh>
    <rPh sb="12" eb="14">
      <t>ジッシ</t>
    </rPh>
    <rPh sb="17" eb="18">
      <t>タ</t>
    </rPh>
    <rPh sb="18" eb="21">
      <t>ケイサギョウ</t>
    </rPh>
    <phoneticPr fontId="2"/>
  </si>
  <si>
    <t>内　容</t>
    <rPh sb="0" eb="1">
      <t>ナイ</t>
    </rPh>
    <rPh sb="2" eb="3">
      <t>カタチ</t>
    </rPh>
    <phoneticPr fontId="2"/>
  </si>
  <si>
    <t>データ入力訓練</t>
    <rPh sb="3" eb="5">
      <t>ニュウリョク</t>
    </rPh>
    <rPh sb="5" eb="7">
      <t>クンレン</t>
    </rPh>
    <phoneticPr fontId="2"/>
  </si>
  <si>
    <t>チラシ・ポスター折り込み作業</t>
    <rPh sb="8" eb="9">
      <t>オ</t>
    </rPh>
    <rPh sb="10" eb="11">
      <t>コ</t>
    </rPh>
    <rPh sb="12" eb="14">
      <t>サギョウ</t>
    </rPh>
    <phoneticPr fontId="2"/>
  </si>
  <si>
    <t>月の途中において、利用開始又は終了した者の当該月の賃金、利用日数が概ね月５日未満の者（稼働日数の少ない利用者）は賃金実績から除外することができます。</t>
    <rPh sb="25" eb="27">
      <t>チンギン</t>
    </rPh>
    <rPh sb="56" eb="58">
      <t>チンギン</t>
    </rPh>
    <phoneticPr fontId="2"/>
  </si>
  <si>
    <t>多機能型事業所については、対象となる施設種別それぞれについて記載してください。</t>
  </si>
  <si>
    <t>報告内容については、事業所ごとに県のホームページ等で公表する予定です。</t>
  </si>
  <si>
    <t>一般社団法人リアルスマイル</t>
  </si>
  <si>
    <t>特定非営利活動法人ほっぷの森</t>
  </si>
  <si>
    <t>株式会社ｅｑｕａｌ</t>
  </si>
  <si>
    <t>イブキ合同会社</t>
  </si>
  <si>
    <t>社会福祉法人ノテ福祉会</t>
  </si>
  <si>
    <t>合同会社ｇｅｎｅｓｉｓ</t>
  </si>
  <si>
    <t>リアルスマイル</t>
  </si>
  <si>
    <t>まちワクワーキン</t>
  </si>
  <si>
    <t>ＩＢＵＫＩ</t>
  </si>
  <si>
    <t>就労継続支援Ａ型事業所「なかま」富沢</t>
  </si>
  <si>
    <t>ジェネシス　泉中央</t>
  </si>
  <si>
    <t>0410700751</t>
  </si>
  <si>
    <t>0411400344</t>
  </si>
  <si>
    <t>0415103209</t>
  </si>
  <si>
    <t>0415201631</t>
  </si>
  <si>
    <t>0415300995</t>
  </si>
  <si>
    <t>0415402114</t>
  </si>
  <si>
    <t>0415402163</t>
  </si>
  <si>
    <t>0415501725</t>
  </si>
  <si>
    <t>ほっとファーム松島</t>
  </si>
  <si>
    <t>東松島市</t>
  </si>
  <si>
    <t>022-796-9814</t>
  </si>
  <si>
    <t>0225-98-7704</t>
  </si>
  <si>
    <t>0225-98-7706</t>
  </si>
  <si>
    <t>022-398-9445</t>
  </si>
  <si>
    <t>022-398-9447</t>
  </si>
  <si>
    <t>022-399-8104</t>
  </si>
  <si>
    <t>022-399-8105</t>
  </si>
  <si>
    <t>022-385-5954</t>
  </si>
  <si>
    <t>022-299-6761</t>
  </si>
  <si>
    <t>022-762-8208</t>
  </si>
  <si>
    <t>022-797-1081</t>
  </si>
  <si>
    <t>022-395-8851</t>
  </si>
  <si>
    <t>022-395-8858</t>
  </si>
  <si>
    <t>022-725-2563</t>
  </si>
  <si>
    <t>022-725-2609</t>
  </si>
  <si>
    <t>022-796-0814</t>
  </si>
  <si>
    <t>廃止</t>
  </si>
  <si>
    <t>0410700496</t>
  </si>
  <si>
    <t>終了</t>
  </si>
  <si>
    <t>令和5年度工賃（賃金）実績報告書（Ａ型事業所用）</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phoneticPr fontId="2"/>
  </si>
  <si>
    <t>③令和5年度において，農福連携に係る生産活動を実施していますか。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</si>
  <si>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t>＜令和5年度就労支援事業収支＞</t>
    <rPh sb="1" eb="3">
      <t>レイワ</t>
    </rPh>
    <rPh sb="4" eb="6">
      <t>ネンド</t>
    </rPh>
    <rPh sb="6" eb="8">
      <t>シュウロウ</t>
    </rPh>
    <rPh sb="8" eb="10">
      <t>シエン</t>
    </rPh>
    <rPh sb="10" eb="12">
      <t>ジギョウ</t>
    </rPh>
    <rPh sb="12" eb="14">
      <t>シュウシ</t>
    </rPh>
    <phoneticPr fontId="2"/>
  </si>
  <si>
    <t>⑤令和6年3月31日時点の運営規程において在宅で実施する訓練及び支援内容が明記されていますか。</t>
    <rPh sb="1" eb="3">
      <t>レイワ</t>
    </rPh>
    <rPh sb="4" eb="5">
      <t>ネン</t>
    </rPh>
    <rPh sb="6" eb="7">
      <t>ガツ</t>
    </rPh>
    <rPh sb="9" eb="10">
      <t>ニチ</t>
    </rPh>
    <rPh sb="10" eb="12">
      <t>ジテン</t>
    </rPh>
    <rPh sb="13" eb="15">
      <t>ウンエイ</t>
    </rPh>
    <rPh sb="15" eb="17">
      <t>キテイ</t>
    </rPh>
    <rPh sb="21" eb="23">
      <t>ザイタク</t>
    </rPh>
    <rPh sb="24" eb="26">
      <t>ジッシ</t>
    </rPh>
    <rPh sb="28" eb="30">
      <t>クンレン</t>
    </rPh>
    <rPh sb="30" eb="31">
      <t>オヨ</t>
    </rPh>
    <rPh sb="32" eb="34">
      <t>シエン</t>
    </rPh>
    <rPh sb="34" eb="36">
      <t>ナイヨウ</t>
    </rPh>
    <rPh sb="37" eb="39">
      <t>メイキ</t>
    </rPh>
    <phoneticPr fontId="2"/>
  </si>
  <si>
    <r>
      <t>　（A）　</t>
    </r>
    <r>
      <rPr>
        <sz val="12"/>
        <rFont val="ＭＳ Ｐゴシック"/>
        <family val="3"/>
        <charset val="128"/>
      </rPr>
      <t>令和6年3月の実利用者数</t>
    </r>
    <r>
      <rPr>
        <sz val="14"/>
        <rFont val="ＭＳ Ｐゴシック"/>
        <family val="3"/>
        <charset val="128"/>
      </rPr>
      <t>：</t>
    </r>
    <rPh sb="5" eb="7">
      <t>レイワ</t>
    </rPh>
    <rPh sb="8" eb="9">
      <t>ネン</t>
    </rPh>
    <rPh sb="10" eb="11">
      <t>ガツ</t>
    </rPh>
    <rPh sb="12" eb="13">
      <t>ジツ</t>
    </rPh>
    <rPh sb="13" eb="16">
      <t>リヨウシャ</t>
    </rPh>
    <rPh sb="16" eb="17">
      <t>スウ</t>
    </rPh>
    <phoneticPr fontId="2"/>
  </si>
  <si>
    <t>（Ｂ）　令和6年3月の常時（利用日数のうち概ね6割程度以上）在宅で実施する訓練及び支援を受けている実利用者数：</t>
    <rPh sb="4" eb="6">
      <t>レイワ</t>
    </rPh>
    <rPh sb="7" eb="8">
      <t>ネン</t>
    </rPh>
    <rPh sb="9" eb="10">
      <t>ガツ</t>
    </rPh>
    <rPh sb="11" eb="13">
      <t>ジョウジ</t>
    </rPh>
    <rPh sb="14" eb="16">
      <t>リヨウ</t>
    </rPh>
    <rPh sb="16" eb="18">
      <t>ニッスウ</t>
    </rPh>
    <rPh sb="21" eb="22">
      <t>オオム</t>
    </rPh>
    <rPh sb="24" eb="25">
      <t>ワリ</t>
    </rPh>
    <rPh sb="25" eb="27">
      <t>テイド</t>
    </rPh>
    <rPh sb="27" eb="29">
      <t>イジョウ</t>
    </rPh>
    <rPh sb="30" eb="32">
      <t>ザイタク</t>
    </rPh>
    <rPh sb="33" eb="35">
      <t>ジッシ</t>
    </rPh>
    <rPh sb="37" eb="39">
      <t>クンレン</t>
    </rPh>
    <rPh sb="39" eb="40">
      <t>オヨ</t>
    </rPh>
    <rPh sb="41" eb="43">
      <t>シエン</t>
    </rPh>
    <rPh sb="44" eb="45">
      <t>ウ</t>
    </rPh>
    <rPh sb="49" eb="50">
      <t>ジツ</t>
    </rPh>
    <rPh sb="50" eb="52">
      <t>リヨウ</t>
    </rPh>
    <rPh sb="52" eb="53">
      <t>シャ</t>
    </rPh>
    <rPh sb="53" eb="54">
      <t>スウ</t>
    </rPh>
    <phoneticPr fontId="2"/>
  </si>
  <si>
    <t>&lt;令和5年度における平均賃金実績＞</t>
    <rPh sb="1" eb="3">
      <t>レイワ</t>
    </rPh>
    <rPh sb="4" eb="6">
      <t>ネンド</t>
    </rPh>
    <rPh sb="10" eb="12">
      <t>ヘイキン</t>
    </rPh>
    <rPh sb="12" eb="14">
      <t>チンギン</t>
    </rPh>
    <rPh sb="14" eb="16">
      <t>ジッセキ</t>
    </rPh>
    <phoneticPr fontId="2"/>
  </si>
  <si>
    <r>
      <t>○令和5年度・賃金実績算定表</t>
    </r>
    <r>
      <rPr>
        <sz val="14"/>
        <color indexed="10"/>
        <rFont val="ＭＳ Ｐゴシック"/>
        <family val="3"/>
        <charset val="128"/>
      </rPr>
      <t>（１円単位で記入)　</t>
    </r>
    <r>
      <rPr>
        <b/>
        <u/>
        <sz val="16"/>
        <color indexed="10"/>
        <rFont val="ＭＳ Ｐゴシック"/>
        <family val="3"/>
        <charset val="128"/>
      </rPr>
      <t>※支給形態にかかわらず労働時間数は必ず記入してください。</t>
    </r>
    <rPh sb="1" eb="3">
      <t>レイワ</t>
    </rPh>
    <rPh sb="4" eb="6">
      <t>ネンド</t>
    </rPh>
    <rPh sb="5" eb="6">
      <t>ガンネン</t>
    </rPh>
    <rPh sb="7" eb="9">
      <t>チンギン</t>
    </rPh>
    <rPh sb="9" eb="11">
      <t>ジッセキ</t>
    </rPh>
    <rPh sb="11" eb="13">
      <t>サンテイ</t>
    </rPh>
    <rPh sb="13" eb="14">
      <t>ヒョウ</t>
    </rPh>
    <rPh sb="16" eb="17">
      <t>エン</t>
    </rPh>
    <rPh sb="17" eb="19">
      <t>タンイ</t>
    </rPh>
    <rPh sb="20" eb="22">
      <t>キニュウ</t>
    </rPh>
    <rPh sb="25" eb="27">
      <t>シキュウ</t>
    </rPh>
    <rPh sb="27" eb="29">
      <t>ケイタイ</t>
    </rPh>
    <rPh sb="35" eb="37">
      <t>ロウドウ</t>
    </rPh>
    <rPh sb="37" eb="40">
      <t>ジカンスウ</t>
    </rPh>
    <rPh sb="41" eb="42">
      <t>カナラ</t>
    </rPh>
    <rPh sb="43" eb="45">
      <t>キニュウ</t>
    </rPh>
    <phoneticPr fontId="2"/>
  </si>
  <si>
    <t>対象期間内に施設種別の移行があった場合は、令和６年３月末現在の状態で、対象期間分まとめて記載してください。</t>
    <rPh sb="21" eb="23">
      <t>レイワ</t>
    </rPh>
    <phoneticPr fontId="2"/>
  </si>
  <si>
    <t>令和5年度工賃（賃金）実績報告書（Ａ型事業所用）【非雇用型】</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rPh sb="25" eb="26">
      <t>ヒ</t>
    </rPh>
    <rPh sb="26" eb="28">
      <t>コヨウ</t>
    </rPh>
    <rPh sb="28" eb="29">
      <t>ガタ</t>
    </rPh>
    <phoneticPr fontId="2"/>
  </si>
  <si>
    <r>
      <t>　（A）　</t>
    </r>
    <r>
      <rPr>
        <sz val="12"/>
        <rFont val="ＭＳ Ｐゴシック"/>
        <family val="3"/>
        <charset val="128"/>
      </rPr>
      <t>令和6年3月の実利用者数：</t>
    </r>
    <rPh sb="5" eb="7">
      <t>レイワ</t>
    </rPh>
    <rPh sb="8" eb="9">
      <t>ネン</t>
    </rPh>
    <rPh sb="10" eb="11">
      <t>ガツ</t>
    </rPh>
    <rPh sb="12" eb="13">
      <t>ジツ</t>
    </rPh>
    <rPh sb="13" eb="16">
      <t>リヨウシャ</t>
    </rPh>
    <rPh sb="16" eb="17">
      <t>スウ</t>
    </rPh>
    <phoneticPr fontId="2"/>
  </si>
  <si>
    <r>
      <rPr>
        <u/>
        <sz val="11"/>
        <rFont val="ＭＳ Ｐゴシック"/>
        <family val="3"/>
        <charset val="128"/>
      </rPr>
      <t>対象期間は令和５年４月から令和６年３月まで</t>
    </r>
    <r>
      <rPr>
        <sz val="11"/>
        <rFont val="ＭＳ Ｐゴシック"/>
        <family val="3"/>
        <charset val="128"/>
      </rPr>
      <t>とし、その実績を記載してください（年度途中で対象事業所となった場合は、指定月からの分を記載してください）。</t>
    </r>
    <rPh sb="5" eb="7">
      <t>レイワ</t>
    </rPh>
    <rPh sb="13" eb="15">
      <t>レイワ</t>
    </rPh>
    <phoneticPr fontId="2"/>
  </si>
  <si>
    <t>0410200679</t>
  </si>
  <si>
    <t>0410210132</t>
  </si>
  <si>
    <t>0410210165</t>
  </si>
  <si>
    <t>0410210447</t>
  </si>
  <si>
    <t>0410210702</t>
  </si>
  <si>
    <t>0410300180</t>
  </si>
  <si>
    <t>0410300222</t>
  </si>
  <si>
    <t>0410300420</t>
  </si>
  <si>
    <t>0410500367</t>
  </si>
  <si>
    <t>0410700330</t>
  </si>
  <si>
    <t>0410900153</t>
  </si>
  <si>
    <t>0410913024</t>
  </si>
  <si>
    <t>0410917108</t>
  </si>
  <si>
    <t>0411200504</t>
  </si>
  <si>
    <t>0411500473</t>
  </si>
  <si>
    <t>0411500697</t>
  </si>
  <si>
    <t>0411500796</t>
  </si>
  <si>
    <t>0411600125</t>
  </si>
  <si>
    <t>0412100075</t>
  </si>
  <si>
    <t>0412100083</t>
  </si>
  <si>
    <t>0412210064</t>
  </si>
  <si>
    <t>0412210122</t>
  </si>
  <si>
    <t>0412210353</t>
  </si>
  <si>
    <t>0412400210</t>
  </si>
  <si>
    <t>0412400277</t>
  </si>
  <si>
    <t>0412400319</t>
  </si>
  <si>
    <t>0412400350</t>
  </si>
  <si>
    <t>0412610024</t>
  </si>
  <si>
    <t>0412630030</t>
  </si>
  <si>
    <t>0412700015</t>
  </si>
  <si>
    <t>0412800138</t>
  </si>
  <si>
    <t>0415100825</t>
  </si>
  <si>
    <t>0415100866</t>
  </si>
  <si>
    <t>0415101195</t>
  </si>
  <si>
    <t>0415101229</t>
  </si>
  <si>
    <t>0415101369</t>
  </si>
  <si>
    <t>0415101500</t>
  </si>
  <si>
    <t>0415101799</t>
  </si>
  <si>
    <t>0415101831</t>
  </si>
  <si>
    <t>0415102060</t>
  </si>
  <si>
    <t>0415102235</t>
  </si>
  <si>
    <t>0415103381</t>
  </si>
  <si>
    <t>0415103423</t>
  </si>
  <si>
    <t>0415200492</t>
  </si>
  <si>
    <t>0415200500</t>
  </si>
  <si>
    <t>0415200708</t>
  </si>
  <si>
    <t>0415200765</t>
  </si>
  <si>
    <t>0415200831</t>
  </si>
  <si>
    <t>0415201151</t>
  </si>
  <si>
    <t>0415201193</t>
  </si>
  <si>
    <t>0415201722</t>
  </si>
  <si>
    <t>0415300292</t>
  </si>
  <si>
    <t>0415300631</t>
  </si>
  <si>
    <t>0415300698</t>
  </si>
  <si>
    <t>0415300706</t>
  </si>
  <si>
    <t>0415300730</t>
  </si>
  <si>
    <t>0415300854</t>
  </si>
  <si>
    <t>0415301357</t>
  </si>
  <si>
    <t>0415400498</t>
  </si>
  <si>
    <t>0415401454</t>
  </si>
  <si>
    <t>0415401587</t>
  </si>
  <si>
    <t>0415402213</t>
  </si>
  <si>
    <t>0415500370</t>
  </si>
  <si>
    <t>0415500552</t>
  </si>
  <si>
    <t>0415500958</t>
  </si>
  <si>
    <t>0415501857</t>
  </si>
  <si>
    <t>0415501881</t>
  </si>
  <si>
    <t>0415501923</t>
  </si>
  <si>
    <t>株式会社希望の光</t>
  </si>
  <si>
    <t>一般社団法人　まごころ</t>
  </si>
  <si>
    <t>Boluラボ合同会社</t>
  </si>
  <si>
    <t>株式会社なでし子</t>
  </si>
  <si>
    <t>社会福祉法人　嶋福祉会</t>
  </si>
  <si>
    <t>特定非営利活動法人利府の杜</t>
  </si>
  <si>
    <t>株式会社雅人会</t>
  </si>
  <si>
    <t>一般社団法人コ・エル</t>
  </si>
  <si>
    <t>株式会社スプリント</t>
  </si>
  <si>
    <t>一般社団法人ＭｅｉＭａｒｃｈｅ</t>
  </si>
  <si>
    <t>株式会社ドリーム</t>
  </si>
  <si>
    <t>特定非営利活動法人ドリーム・グリーン・プロジェクト</t>
  </si>
  <si>
    <t>社会福祉法人宮城厚生福祉会</t>
  </si>
  <si>
    <t>有限会社太陽</t>
  </si>
  <si>
    <t>一般社団法人グローリー</t>
  </si>
  <si>
    <t>社会福祉法人はらから福祉会</t>
  </si>
  <si>
    <t>株式会社マザーアース</t>
  </si>
  <si>
    <t>エーシーイー株式会社</t>
  </si>
  <si>
    <t>株式会社ゆめの樹</t>
  </si>
  <si>
    <t>特定非営利活動法人日本園芸療法士協会</t>
  </si>
  <si>
    <t>特定非営活動法人ホープワールドワイド・ジャパン</t>
  </si>
  <si>
    <t>株式会社ライカム</t>
  </si>
  <si>
    <t>株式会社アイエスエフネットライフ</t>
  </si>
  <si>
    <t>特定非営利活動法人黒川こころの応援団</t>
  </si>
  <si>
    <t>株式会社薬莱山葵栽培園</t>
  </si>
  <si>
    <t>特定非営利活動法人みやぎ障害者就労支援ネットワーク</t>
  </si>
  <si>
    <t>特定非営利活動法人あしあと</t>
  </si>
  <si>
    <t>社会福祉法人ぽっけコミュニティネットワーク</t>
  </si>
  <si>
    <t>株式会社　アイエスエフネットライフ</t>
  </si>
  <si>
    <t>合同会社ＭＩＹＡＢＩ</t>
  </si>
  <si>
    <t>株式会社Ｇｌｏｒｉｏｕｓ</t>
  </si>
  <si>
    <t>特定非営利活動法人オンリーワン</t>
  </si>
  <si>
    <t>特定非営利活動法人あなたの街の｢三河や」さん</t>
  </si>
  <si>
    <t>株式会社Eco Life</t>
  </si>
  <si>
    <t>社会福祉法人仙萩の杜</t>
  </si>
  <si>
    <t>合同会社ふくまる</t>
  </si>
  <si>
    <t>特定非営利活動法人福祉ネットＡＢＣ</t>
  </si>
  <si>
    <t>特定非営利活動法人ほっとたいむ</t>
  </si>
  <si>
    <t>特定非営利活動法人シャロームの会</t>
  </si>
  <si>
    <t>株式会社ＨＡＲＬ</t>
  </si>
  <si>
    <t>トラスト就労支援合同会社</t>
  </si>
  <si>
    <t>株式会社イノセント</t>
  </si>
  <si>
    <t>合同会社ＳＩＮ</t>
  </si>
  <si>
    <t>社会福祉法人太陽の丘福祉会</t>
  </si>
  <si>
    <t>株式会社ウイングル・ヒューマンサポート</t>
  </si>
  <si>
    <t>株式会社ｉｍａｒｕ</t>
  </si>
  <si>
    <t>希望</t>
  </si>
  <si>
    <t>愛さんさん</t>
  </si>
  <si>
    <t>まごころ</t>
  </si>
  <si>
    <t>マイスタ</t>
  </si>
  <si>
    <t>パッソアパッソ石巻</t>
  </si>
  <si>
    <t>さくら学園</t>
  </si>
  <si>
    <t>ワカメの里</t>
  </si>
  <si>
    <t>グレイス塩釜</t>
  </si>
  <si>
    <t>本郷食堂</t>
  </si>
  <si>
    <t>スプリント美田園センター</t>
  </si>
  <si>
    <t>MeiMarche</t>
  </si>
  <si>
    <t>ドリーム農園</t>
  </si>
  <si>
    <t>就労支援センタードリームワン</t>
  </si>
  <si>
    <t>多機能型就労支援事業所てとて古川</t>
  </si>
  <si>
    <t>多機能型事業所　manaby大崎</t>
  </si>
  <si>
    <t>グローリー富谷</t>
  </si>
  <si>
    <t>蔵王すずしろ</t>
  </si>
  <si>
    <t>マザーアース</t>
  </si>
  <si>
    <t>エーシーイー株式会社大河原事業所</t>
  </si>
  <si>
    <t>ゆめの樹</t>
  </si>
  <si>
    <t>こうのとり茶寮</t>
  </si>
  <si>
    <t>特定非営利活動法人日本園芸療法士協会東北支部ホープ就労支援センター</t>
  </si>
  <si>
    <t>特定非営利活動法人ホープワールドワイド・ジャパン　ホープ就労支援センターみやぎ</t>
  </si>
  <si>
    <t>スプリント　亘理センター</t>
  </si>
  <si>
    <t>海人の里</t>
  </si>
  <si>
    <t>アイエスエフネットライフ松島</t>
  </si>
  <si>
    <t>街喫茶さをり</t>
  </si>
  <si>
    <t>菓子工房夢かりん</t>
  </si>
  <si>
    <t>長町遊楽庵びすた～り</t>
  </si>
  <si>
    <t>東北復興プロジェクト</t>
  </si>
  <si>
    <t>指定就労継続支援多機能型あしあと</t>
  </si>
  <si>
    <t>大きなポッケ</t>
  </si>
  <si>
    <t>Salon Petit pas</t>
  </si>
  <si>
    <t>アイエスエフネットライフ仙台第２</t>
  </si>
  <si>
    <t>ほっとファーム愛子</t>
  </si>
  <si>
    <t>スプリント花京院センター</t>
  </si>
  <si>
    <t>Ｍstyle　北四番丁</t>
  </si>
  <si>
    <t>ハッピーライフ広瀬通</t>
  </si>
  <si>
    <t>グロリアス北仙台</t>
  </si>
  <si>
    <t>ふるたいむ千成屋</t>
  </si>
  <si>
    <t>バンビの杜蒲生</t>
  </si>
  <si>
    <t>アイエスエフネットライフ仙台</t>
  </si>
  <si>
    <t>ぴぁ</t>
  </si>
  <si>
    <t>キャロット工房</t>
  </si>
  <si>
    <t>ぴあ</t>
  </si>
  <si>
    <t>ぴぁFactory</t>
  </si>
  <si>
    <t>ほっとたいむ</t>
  </si>
  <si>
    <t>オリーブの樹　オアシス</t>
  </si>
  <si>
    <t>ＨＡＲＬ</t>
  </si>
  <si>
    <t>仙台マーリン</t>
  </si>
  <si>
    <t>イノセント</t>
  </si>
  <si>
    <t>スミールステッドたいはく</t>
  </si>
  <si>
    <t>しごとＬａｂｏ　アシタノ長町</t>
  </si>
  <si>
    <t>仙台ローズガーデン</t>
  </si>
  <si>
    <t>就労支援センター　ウイングル・ヒューマンサポート</t>
  </si>
  <si>
    <t>アップルファーム中山</t>
  </si>
  <si>
    <t>ＭＩＲＡＩ　泉中央</t>
  </si>
  <si>
    <t>ＭＩＲＡＩ　仙台</t>
  </si>
  <si>
    <t>エンカレッジ　八乙女</t>
  </si>
  <si>
    <t>ジェネシス泉中央駅前</t>
  </si>
  <si>
    <t>宮城郡利府町</t>
  </si>
  <si>
    <t>気仙沼市</t>
  </si>
  <si>
    <t>刈田郡蔵王町</t>
  </si>
  <si>
    <t>柴田郡大河原町</t>
  </si>
  <si>
    <t>亘理郡亘理町</t>
  </si>
  <si>
    <t>加美郡加美町</t>
  </si>
  <si>
    <t>0225-98-7681</t>
  </si>
  <si>
    <t>0225-98-7682</t>
  </si>
  <si>
    <t>0225-90-4213</t>
  </si>
  <si>
    <t>0225-90-4214</t>
  </si>
  <si>
    <t>0225-98-8120</t>
  </si>
  <si>
    <t>0225-98-8121</t>
  </si>
  <si>
    <t>0225-72-2036</t>
  </si>
  <si>
    <t>0225-72-2072</t>
  </si>
  <si>
    <t>080-1800-811</t>
  </si>
  <si>
    <t>022-361-0331</t>
  </si>
  <si>
    <t>022-361-0332</t>
  </si>
  <si>
    <t>022-354-1025</t>
  </si>
  <si>
    <t>022-794-8823</t>
  </si>
  <si>
    <t>0226-25-9123</t>
  </si>
  <si>
    <t>022-302-7456</t>
  </si>
  <si>
    <t>022-302-7457</t>
  </si>
  <si>
    <t>022-352-8342</t>
  </si>
  <si>
    <t>022-766-8806</t>
  </si>
  <si>
    <t>0220-23-7584</t>
  </si>
  <si>
    <t>0220-23-7594</t>
  </si>
  <si>
    <t>0229-87-2566</t>
  </si>
  <si>
    <t>0229-21-8606</t>
  </si>
  <si>
    <t>0229-21-8608</t>
  </si>
  <si>
    <t>0229-25-8662</t>
  </si>
  <si>
    <t>0229-25-8663</t>
  </si>
  <si>
    <t>022-344-6631</t>
  </si>
  <si>
    <t>022-344-6656</t>
  </si>
  <si>
    <t>0224-34-1331</t>
  </si>
  <si>
    <t>0224-34-1332</t>
  </si>
  <si>
    <t>0224-33-4773</t>
  </si>
  <si>
    <t>0224-33-4771</t>
  </si>
  <si>
    <t>022-433-3815</t>
  </si>
  <si>
    <t>0224-87-7435</t>
  </si>
  <si>
    <t>0224-87-7436</t>
  </si>
  <si>
    <t>0224877076</t>
  </si>
  <si>
    <t>0223368429</t>
  </si>
  <si>
    <t>0223428284</t>
  </si>
  <si>
    <t>0223-36-8429</t>
  </si>
  <si>
    <t>0223-23-1210</t>
  </si>
  <si>
    <t>0223-23-1211</t>
  </si>
  <si>
    <t>022-362-7682</t>
  </si>
  <si>
    <t>022-794-7674</t>
  </si>
  <si>
    <t>022-794-7679</t>
  </si>
  <si>
    <t>022-347-0028</t>
  </si>
  <si>
    <t>0229-67-5108</t>
  </si>
  <si>
    <t>0229-67-5109</t>
  </si>
  <si>
    <t>022-391-2013</t>
  </si>
  <si>
    <t>022-391-2014</t>
  </si>
  <si>
    <t>022-352-7651</t>
  </si>
  <si>
    <t>022-352-7652</t>
  </si>
  <si>
    <t>022-266-1213</t>
  </si>
  <si>
    <t>022-266-4183</t>
  </si>
  <si>
    <t>022-748-4211</t>
  </si>
  <si>
    <t>022-748-4212</t>
  </si>
  <si>
    <t>022-392-7042</t>
  </si>
  <si>
    <t>022-392-7048</t>
  </si>
  <si>
    <t>022-226-8581</t>
  </si>
  <si>
    <t>022-226-8582</t>
  </si>
  <si>
    <t>022-281-9715</t>
  </si>
  <si>
    <t>022-281-9716</t>
  </si>
  <si>
    <t>022-724-7880</t>
  </si>
  <si>
    <t>022-724-7883</t>
  </si>
  <si>
    <t>022-796-0754</t>
  </si>
  <si>
    <t>022-796-0762</t>
  </si>
  <si>
    <t>022-341-9102</t>
  </si>
  <si>
    <t>022-341-9107</t>
  </si>
  <si>
    <t>022-257-5080</t>
  </si>
  <si>
    <t>022-237-5505</t>
  </si>
  <si>
    <t>022-290-6439</t>
  </si>
  <si>
    <t>022-290-6438</t>
  </si>
  <si>
    <t>022-742-3660</t>
  </si>
  <si>
    <t>022-742-3661</t>
  </si>
  <si>
    <t>022-783-3250</t>
  </si>
  <si>
    <t>022-783-3251</t>
  </si>
  <si>
    <t>022-355-9775</t>
  </si>
  <si>
    <t>022-397-2817</t>
  </si>
  <si>
    <t>022-781-0161</t>
  </si>
  <si>
    <t>022-781-0167</t>
  </si>
  <si>
    <t>022-236-4340</t>
  </si>
  <si>
    <t>022-352-1020</t>
  </si>
  <si>
    <t>022-290-5313</t>
  </si>
  <si>
    <t>022-290-5314</t>
  </si>
  <si>
    <t>022-385-7223</t>
  </si>
  <si>
    <t>022-385-7289</t>
  </si>
  <si>
    <t>022-716-5162</t>
  </si>
  <si>
    <t>022-716-5164</t>
  </si>
  <si>
    <t>022-724-7482</t>
  </si>
  <si>
    <t>022-724-7483</t>
  </si>
  <si>
    <t>022-796-8704</t>
  </si>
  <si>
    <t>022-796-8749</t>
  </si>
  <si>
    <t>022-376-1187</t>
  </si>
  <si>
    <t>022-376-1193</t>
  </si>
  <si>
    <t>022-772-0557</t>
  </si>
  <si>
    <t>022-395-8161</t>
  </si>
  <si>
    <t>022-341-5820</t>
  </si>
  <si>
    <t>022-341-5821</t>
  </si>
  <si>
    <t>022-341-8740</t>
  </si>
  <si>
    <t>022-341-8746</t>
  </si>
  <si>
    <t>022-346-7406</t>
  </si>
  <si>
    <t>022-346-7408</t>
  </si>
  <si>
    <t>休止</t>
  </si>
  <si>
    <t>取消</t>
  </si>
  <si>
    <t>失効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</si>
</sst>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General&quot;円以上&quot;"/>
    <numFmt numFmtId="178" formatCode="#,##0;&quot;▲ &quot;#,##0"/>
    <numFmt numFmtId="179" formatCode="0.0%"/>
    <numFmt numFmtId="180" formatCode="#,##0_ "/>
    <numFmt numFmtId="181" formatCode="#,##0.00_);[Red]\(#,##0.00\)"/>
    <numFmt numFmtId="182" formatCode="0_ "/>
    <numFmt numFmtId="183" formatCode="0.00_);[Red]\(0.00\)"/>
  </numFmts>
  <fonts count="3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4"/>
      <name val="ＭＳ Ｐゴシック"/>
      <family val="3"/>
      <charset val="128"/>
    </font>
    <font>
      <sz val="11"/>
      <color indexed="8"/>
      <name val="ＭＳ Ｐゴシック"/>
      <family val="3"/>
      <charset val="128"/>
    </font>
    <font>
      <u/>
      <sz val="11"/>
      <name val="ＭＳ Ｐゴシック"/>
      <family val="3"/>
      <charset val="128"/>
    </font>
    <font>
      <sz val="12"/>
      <name val="ＭＳ Ｐゴシック"/>
      <family val="3"/>
      <charset val="128"/>
    </font>
    <font>
      <sz val="12"/>
      <color indexed="8"/>
      <name val="ＭＳ Ｐゴシック"/>
      <family val="3"/>
      <charset val="128"/>
    </font>
    <font>
      <sz val="16"/>
      <name val="ＭＳ Ｐゴシック"/>
      <family val="3"/>
      <charset val="128"/>
    </font>
    <font>
      <b/>
      <sz val="16"/>
      <name val="ＭＳ Ｐゴシック"/>
      <family val="3"/>
      <charset val="128"/>
    </font>
    <font>
      <sz val="10"/>
      <name val="ＭＳ Ｐゴシック"/>
      <family val="3"/>
      <charset val="128"/>
    </font>
    <font>
      <sz val="28"/>
      <name val="ＭＳ Ｐゴシック"/>
      <family val="3"/>
      <charset val="128"/>
    </font>
    <font>
      <sz val="10"/>
      <color indexed="8"/>
      <name val="ＭＳ Ｐゴシック"/>
      <family val="3"/>
      <charset val="128"/>
    </font>
    <font>
      <b/>
      <sz val="12"/>
      <name val="ＭＳ Ｐゴシック"/>
      <family val="3"/>
      <charset val="128"/>
    </font>
    <font>
      <sz val="10"/>
      <color indexed="81"/>
      <name val="MS P ゴシック"/>
      <family val="3"/>
      <charset val="128"/>
    </font>
    <font>
      <b/>
      <sz val="12"/>
      <color indexed="8"/>
      <name val="ＭＳ Ｐゴシック"/>
      <family val="3"/>
      <charset val="128"/>
    </font>
    <font>
      <b/>
      <sz val="12"/>
      <color indexed="81"/>
      <name val="MS P ゴシック"/>
      <family val="3"/>
      <charset val="128"/>
    </font>
    <font>
      <sz val="12"/>
      <color indexed="81"/>
      <name val="MS P ゴシック"/>
      <family val="3"/>
      <charset val="128"/>
    </font>
    <font>
      <sz val="14"/>
      <color indexed="10"/>
      <name val="ＭＳ Ｐゴシック"/>
      <family val="3"/>
      <charset val="128"/>
    </font>
    <font>
      <sz val="14"/>
      <color theme="1"/>
      <name val="ＭＳ Ｐゴシック"/>
      <family val="3"/>
      <charset val="128"/>
    </font>
    <font>
      <sz val="6"/>
      <name val="ＭＳ Ｐゴシック"/>
      <family val="3"/>
      <charset val="128"/>
      <scheme val="minor"/>
    </font>
    <font>
      <sz val="26"/>
      <name val="ＭＳ Ｐゴシック"/>
      <family val="3"/>
      <charset val="128"/>
    </font>
    <font>
      <sz val="11"/>
      <color theme="1"/>
      <name val="ＭＳ Ｐゴシック"/>
      <family val="2"/>
      <scheme val="minor"/>
    </font>
    <font>
      <sz val="12"/>
      <color theme="1"/>
      <name val="ＭＳ Ｐゴシック"/>
      <family val="3"/>
      <charset val="128"/>
    </font>
    <font>
      <u/>
      <sz val="11"/>
      <color theme="10"/>
      <name val="ＭＳ Ｐゴシック"/>
      <family val="3"/>
      <charset val="128"/>
    </font>
    <font>
      <sz val="18"/>
      <name val="ＭＳ Ｐゴシック"/>
      <family val="3"/>
      <charset val="128"/>
    </font>
    <font>
      <b/>
      <u/>
      <sz val="16"/>
      <color indexed="10"/>
      <name val="ＭＳ Ｐゴシック"/>
      <family val="3"/>
      <charset val="128"/>
    </font>
    <font>
      <sz val="8"/>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2"/>
        <bgColor indexed="64"/>
      </patternFill>
    </fill>
  </fills>
  <borders count="108">
    <border>
      <left/>
      <right/>
      <top/>
      <bottom/>
      <diagonal/>
    </border>
    <border>
      <left style="medium">
        <color indexed="64"/>
      </left>
      <right style="dotted">
        <color indexed="64"/>
      </right>
      <top style="double">
        <color indexed="64"/>
      </top>
      <bottom style="medium">
        <color indexed="64"/>
      </bottom>
      <diagonal/>
    </border>
    <border>
      <left/>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dashed">
        <color indexed="64"/>
      </bottom>
      <diagonal/>
    </border>
    <border>
      <left/>
      <right style="dotted">
        <color indexed="64"/>
      </right>
      <top style="medium">
        <color indexed="64"/>
      </top>
      <bottom style="dashed">
        <color indexed="64"/>
      </bottom>
      <diagonal/>
    </border>
    <border>
      <left style="dotted">
        <color indexed="64"/>
      </left>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style="double">
        <color indexed="64"/>
      </left>
      <right style="dashed">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medium">
        <color indexed="64"/>
      </left>
      <right style="dotted">
        <color indexed="64"/>
      </right>
      <top style="dashed">
        <color indexed="64"/>
      </top>
      <bottom style="double">
        <color indexed="64"/>
      </bottom>
      <diagonal/>
    </border>
    <border>
      <left/>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style="double">
        <color indexed="64"/>
      </bottom>
      <diagonal/>
    </border>
    <border>
      <left style="dotted">
        <color indexed="64"/>
      </left>
      <right style="thin">
        <color indexed="64"/>
      </right>
      <top style="dashed">
        <color indexed="64"/>
      </top>
      <bottom/>
      <diagonal/>
    </border>
    <border>
      <left style="double">
        <color indexed="64"/>
      </left>
      <right style="dashed">
        <color indexed="64"/>
      </right>
      <top style="dashed">
        <color indexed="64"/>
      </top>
      <bottom style="double">
        <color indexed="64"/>
      </bottom>
      <diagonal/>
    </border>
    <border>
      <left style="double">
        <color indexed="64"/>
      </left>
      <right style="double">
        <color indexed="64"/>
      </right>
      <top style="medium">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diagonal/>
    </border>
    <border>
      <left style="double">
        <color indexed="64"/>
      </left>
      <right style="double">
        <color indexed="64"/>
      </right>
      <top style="double">
        <color indexed="64"/>
      </top>
      <bottom style="medium">
        <color indexed="64"/>
      </bottom>
      <diagonal/>
    </border>
    <border>
      <left style="dashed">
        <color indexed="64"/>
      </left>
      <right style="medium">
        <color indexed="64"/>
      </right>
      <top style="medium">
        <color indexed="64"/>
      </top>
      <bottom style="dotted">
        <color indexed="64"/>
      </bottom>
      <diagonal/>
    </border>
    <border>
      <left style="dashed">
        <color indexed="64"/>
      </left>
      <right style="medium">
        <color indexed="64"/>
      </right>
      <top style="dotted">
        <color indexed="64"/>
      </top>
      <bottom style="dott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top style="thin">
        <color indexed="64"/>
      </top>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uble">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dotted">
        <color indexed="64"/>
      </right>
      <top style="thin">
        <color indexed="64"/>
      </top>
      <bottom style="dashed">
        <color indexed="64"/>
      </bottom>
      <diagonal/>
    </border>
    <border>
      <left style="medium">
        <color indexed="64"/>
      </left>
      <right style="dotted">
        <color indexed="64"/>
      </right>
      <top style="dashed">
        <color indexed="64"/>
      </top>
      <bottom/>
      <diagonal/>
    </border>
    <border>
      <left style="medium">
        <color indexed="64"/>
      </left>
      <right style="medium">
        <color indexed="64"/>
      </right>
      <top style="dashed">
        <color indexed="64"/>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uble">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bottom style="double">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24" fillId="0" borderId="0"/>
    <xf numFmtId="0" fontId="26" fillId="0" borderId="0" applyNumberFormat="0" applyFill="0" applyBorder="0" applyAlignment="0" applyProtection="0"/>
  </cellStyleXfs>
  <cellXfs count="376">
    <xf numFmtId="0" fontId="0" fillId="0" borderId="0" xfId="0"/>
    <xf numFmtId="0" fontId="1" fillId="0" borderId="0" xfId="6" applyFont="1">
      <alignment vertical="center"/>
    </xf>
    <xf numFmtId="0" fontId="3" fillId="0" borderId="0" xfId="6" applyFont="1">
      <alignment vertical="center"/>
    </xf>
    <xf numFmtId="0" fontId="4" fillId="0" borderId="0" xfId="6" applyFont="1">
      <alignment vertical="center"/>
    </xf>
    <xf numFmtId="0" fontId="6" fillId="0" borderId="0" xfId="6" applyFont="1">
      <alignment vertical="center"/>
    </xf>
    <xf numFmtId="0" fontId="3" fillId="0" borderId="0" xfId="6" applyFont="1" applyFill="1">
      <alignment vertical="center"/>
    </xf>
    <xf numFmtId="0" fontId="1" fillId="0" borderId="0" xfId="6" applyFont="1" applyFill="1">
      <alignment vertical="center"/>
    </xf>
    <xf numFmtId="0" fontId="10" fillId="0" borderId="0" xfId="6" applyFont="1" applyAlignment="1">
      <alignment horizontal="center" vertical="center"/>
    </xf>
    <xf numFmtId="0" fontId="3" fillId="0" borderId="0" xfId="6" applyFont="1" applyBorder="1">
      <alignment vertical="center"/>
    </xf>
    <xf numFmtId="0" fontId="8" fillId="0" borderId="0" xfId="6" applyFont="1" applyFill="1">
      <alignment vertical="center"/>
    </xf>
    <xf numFmtId="0" fontId="1" fillId="0" borderId="0" xfId="6" applyFont="1" applyFill="1" applyBorder="1" applyAlignment="1">
      <alignment horizontal="center" vertical="center"/>
    </xf>
    <xf numFmtId="0" fontId="1" fillId="0" borderId="0" xfId="6" applyFont="1" applyFill="1" applyBorder="1" applyAlignment="1">
      <alignment vertical="center"/>
    </xf>
    <xf numFmtId="0" fontId="9" fillId="0" borderId="0" xfId="6" applyFont="1" applyFill="1">
      <alignment vertical="center"/>
    </xf>
    <xf numFmtId="0" fontId="5" fillId="0" borderId="0" xfId="6" applyFont="1" applyAlignment="1">
      <alignment horizontal="center" vertical="center"/>
    </xf>
    <xf numFmtId="0" fontId="10" fillId="0" borderId="0" xfId="6" applyFont="1" applyBorder="1" applyAlignment="1">
      <alignment horizontal="center" vertical="center"/>
    </xf>
    <xf numFmtId="176" fontId="3" fillId="0" borderId="0" xfId="6" applyNumberFormat="1" applyFont="1" applyFill="1" applyBorder="1" applyAlignment="1" applyProtection="1">
      <alignment vertical="center" shrinkToFit="1"/>
    </xf>
    <xf numFmtId="176" fontId="3" fillId="0" borderId="0" xfId="6" applyNumberFormat="1"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12" fillId="0" borderId="0" xfId="6" applyFont="1">
      <alignment vertical="center"/>
    </xf>
    <xf numFmtId="0" fontId="12" fillId="0" borderId="0" xfId="6" applyFont="1" applyFill="1">
      <alignment vertical="center"/>
    </xf>
    <xf numFmtId="0" fontId="5" fillId="0" borderId="0" xfId="6" applyFont="1" applyAlignment="1">
      <alignment vertical="center"/>
    </xf>
    <xf numFmtId="38" fontId="8" fillId="0" borderId="0" xfId="2" applyFont="1" applyAlignment="1">
      <alignment horizontal="right" vertical="center"/>
    </xf>
    <xf numFmtId="38" fontId="11" fillId="0" borderId="0" xfId="2" applyFont="1">
      <alignment vertical="center"/>
    </xf>
    <xf numFmtId="176" fontId="12" fillId="0" borderId="0" xfId="6" applyNumberFormat="1" applyFont="1" applyFill="1">
      <alignment vertical="center"/>
    </xf>
    <xf numFmtId="178" fontId="3" fillId="0" borderId="0" xfId="6" applyNumberFormat="1" applyFont="1">
      <alignment vertical="center"/>
    </xf>
    <xf numFmtId="0" fontId="15" fillId="0" borderId="0" xfId="6" applyFont="1">
      <alignment vertical="center"/>
    </xf>
    <xf numFmtId="0" fontId="17" fillId="0" borderId="0" xfId="6" applyFont="1">
      <alignment vertical="center"/>
    </xf>
    <xf numFmtId="176" fontId="1" fillId="0" borderId="0" xfId="6" applyNumberFormat="1" applyFont="1" applyFill="1" applyBorder="1" applyAlignment="1" applyProtection="1">
      <alignment vertical="center" shrinkToFit="1"/>
    </xf>
    <xf numFmtId="0" fontId="1" fillId="0" borderId="0" xfId="0" applyFont="1" applyFill="1" applyBorder="1" applyAlignment="1" applyProtection="1">
      <alignment horizontal="left" vertical="center"/>
    </xf>
    <xf numFmtId="176" fontId="1" fillId="0" borderId="0" xfId="6" applyNumberFormat="1" applyFont="1" applyFill="1" applyBorder="1" applyAlignment="1" applyProtection="1">
      <alignment horizontal="left" vertical="center" shrinkToFit="1"/>
    </xf>
    <xf numFmtId="176" fontId="7" fillId="0" borderId="0" xfId="6" applyNumberFormat="1"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7" fillId="0" borderId="0" xfId="6" applyFont="1" applyFill="1" applyBorder="1" applyAlignment="1" applyProtection="1">
      <alignment horizontal="left" vertical="center"/>
    </xf>
    <xf numFmtId="38" fontId="1" fillId="0" borderId="0" xfId="2" applyFont="1" applyAlignment="1">
      <alignment horizontal="right" vertical="center"/>
    </xf>
    <xf numFmtId="0" fontId="1" fillId="0" borderId="0" xfId="6" applyFont="1" applyFill="1" applyBorder="1" applyAlignment="1" applyProtection="1">
      <alignment horizontal="left" vertical="center"/>
    </xf>
    <xf numFmtId="176" fontId="12" fillId="0" borderId="7" xfId="6" applyNumberFormat="1" applyFont="1" applyFill="1" applyBorder="1" applyAlignment="1" applyProtection="1">
      <alignment vertical="center" shrinkToFit="1"/>
    </xf>
    <xf numFmtId="176" fontId="12" fillId="0" borderId="3" xfId="6" applyNumberFormat="1" applyFont="1" applyFill="1" applyBorder="1" applyAlignment="1" applyProtection="1">
      <alignment vertical="center" shrinkToFit="1"/>
    </xf>
    <xf numFmtId="176" fontId="12" fillId="0" borderId="2" xfId="6" applyNumberFormat="1" applyFont="1" applyFill="1" applyBorder="1" applyAlignment="1" applyProtection="1">
      <alignment vertical="center" shrinkToFit="1"/>
    </xf>
    <xf numFmtId="176" fontId="12" fillId="0" borderId="6" xfId="6" applyNumberFormat="1" applyFont="1" applyFill="1" applyBorder="1" applyAlignment="1" applyProtection="1">
      <alignment vertical="center" shrinkToFit="1"/>
    </xf>
    <xf numFmtId="176" fontId="12" fillId="0" borderId="32" xfId="6" applyNumberFormat="1" applyFont="1" applyFill="1" applyBorder="1" applyAlignment="1" applyProtection="1">
      <alignment vertical="center" shrinkToFit="1"/>
    </xf>
    <xf numFmtId="176" fontId="12" fillId="0" borderId="4" xfId="6" applyNumberFormat="1" applyFont="1" applyFill="1" applyBorder="1" applyAlignment="1" applyProtection="1">
      <alignment vertical="center" shrinkToFit="1"/>
    </xf>
    <xf numFmtId="176" fontId="12" fillId="0" borderId="5" xfId="6" applyNumberFormat="1" applyFont="1" applyFill="1" applyBorder="1" applyAlignment="1" applyProtection="1">
      <alignment vertical="center" shrinkToFit="1"/>
    </xf>
    <xf numFmtId="176" fontId="12" fillId="0" borderId="1" xfId="6" applyNumberFormat="1" applyFont="1" applyFill="1" applyBorder="1" applyAlignment="1" applyProtection="1">
      <alignment vertical="center" shrinkToFit="1"/>
    </xf>
    <xf numFmtId="0" fontId="14" fillId="0" borderId="34" xfId="6" applyFont="1" applyFill="1" applyBorder="1">
      <alignment vertical="center"/>
    </xf>
    <xf numFmtId="176" fontId="12" fillId="0" borderId="25" xfId="6" applyNumberFormat="1" applyFont="1" applyFill="1" applyBorder="1" applyAlignment="1">
      <alignment vertical="center" shrinkToFit="1"/>
    </xf>
    <xf numFmtId="176" fontId="12" fillId="0" borderId="24" xfId="6" applyNumberFormat="1" applyFont="1" applyFill="1" applyBorder="1" applyAlignment="1">
      <alignment vertical="center" shrinkToFit="1"/>
    </xf>
    <xf numFmtId="176" fontId="12" fillId="0" borderId="28" xfId="6" applyNumberFormat="1" applyFont="1" applyFill="1" applyBorder="1" applyAlignment="1">
      <alignment vertical="center" shrinkToFit="1"/>
    </xf>
    <xf numFmtId="176" fontId="12" fillId="0" borderId="19" xfId="6" applyNumberFormat="1" applyFont="1" applyFill="1" applyBorder="1" applyAlignment="1">
      <alignment vertical="center" shrinkToFit="1"/>
    </xf>
    <xf numFmtId="176" fontId="12" fillId="0" borderId="18" xfId="6" applyNumberFormat="1" applyFont="1" applyFill="1" applyBorder="1" applyAlignment="1">
      <alignment vertical="center" shrinkToFit="1"/>
    </xf>
    <xf numFmtId="176" fontId="12" fillId="0" borderId="22" xfId="6" applyNumberFormat="1" applyFont="1" applyFill="1" applyBorder="1" applyAlignment="1">
      <alignment vertical="center" shrinkToFit="1"/>
    </xf>
    <xf numFmtId="0" fontId="14" fillId="0" borderId="33" xfId="6" applyFont="1" applyFill="1" applyBorder="1">
      <alignment vertical="center"/>
    </xf>
    <xf numFmtId="176" fontId="12" fillId="0" borderId="11" xfId="6" applyNumberFormat="1" applyFont="1" applyFill="1" applyBorder="1" applyAlignment="1">
      <alignment vertical="center" shrinkToFit="1"/>
    </xf>
    <xf numFmtId="176" fontId="12" fillId="0" borderId="15" xfId="6" applyNumberFormat="1" applyFont="1" applyFill="1" applyBorder="1" applyAlignment="1">
      <alignment vertical="center" shrinkToFit="1"/>
    </xf>
    <xf numFmtId="176" fontId="12" fillId="0" borderId="14" xfId="6" applyNumberFormat="1" applyFont="1" applyFill="1" applyBorder="1" applyAlignment="1">
      <alignment vertical="center" shrinkToFit="1"/>
    </xf>
    <xf numFmtId="0" fontId="1" fillId="0" borderId="93" xfId="6" applyFont="1" applyFill="1" applyBorder="1" applyAlignment="1">
      <alignment horizontal="center" vertical="center" wrapText="1"/>
    </xf>
    <xf numFmtId="0" fontId="1" fillId="0" borderId="92" xfId="6" applyFont="1" applyFill="1" applyBorder="1" applyAlignment="1">
      <alignment horizontal="center" vertical="center" wrapText="1"/>
    </xf>
    <xf numFmtId="0" fontId="1" fillId="0" borderId="90" xfId="6" applyFont="1" applyFill="1" applyBorder="1" applyAlignment="1">
      <alignment horizontal="center" vertical="center" wrapText="1"/>
    </xf>
    <xf numFmtId="0" fontId="1" fillId="0" borderId="91" xfId="6" applyFont="1" applyFill="1" applyBorder="1" applyAlignment="1">
      <alignment horizontal="center" vertical="center" wrapText="1"/>
    </xf>
    <xf numFmtId="0" fontId="1" fillId="0" borderId="89" xfId="6" applyFont="1" applyFill="1" applyBorder="1" applyAlignment="1">
      <alignment horizontal="center" vertical="center" wrapText="1"/>
    </xf>
    <xf numFmtId="0" fontId="5" fillId="0" borderId="0" xfId="6" applyFont="1" applyAlignment="1"/>
    <xf numFmtId="177" fontId="1" fillId="0" borderId="0" xfId="6" applyNumberFormat="1" applyFont="1" applyFill="1" applyBorder="1" applyAlignment="1">
      <alignment vertical="center"/>
    </xf>
    <xf numFmtId="0" fontId="5" fillId="0" borderId="0" xfId="6" applyFont="1" applyAlignment="1">
      <alignment horizontal="left" vertical="center"/>
    </xf>
    <xf numFmtId="0" fontId="5" fillId="0" borderId="0" xfId="6" applyFont="1" applyFill="1" applyBorder="1" applyAlignment="1">
      <alignment vertical="center"/>
    </xf>
    <xf numFmtId="0" fontId="5" fillId="0" borderId="0" xfId="6" applyFont="1" applyBorder="1" applyAlignment="1">
      <alignment horizontal="left" vertical="center"/>
    </xf>
    <xf numFmtId="0" fontId="10" fillId="0" borderId="0" xfId="6" applyFont="1" applyBorder="1" applyAlignment="1">
      <alignment horizontal="left" vertical="center"/>
    </xf>
    <xf numFmtId="0" fontId="5" fillId="0" borderId="0" xfId="6" applyFont="1" applyBorder="1" applyAlignment="1">
      <alignment horizontal="center" vertical="center"/>
    </xf>
    <xf numFmtId="0" fontId="8" fillId="0" borderId="0" xfId="6" applyFont="1" applyAlignment="1">
      <alignment horizontal="left" vertical="center"/>
    </xf>
    <xf numFmtId="0" fontId="0" fillId="0" borderId="0" xfId="6" applyFont="1" applyFill="1" applyBorder="1" applyAlignment="1" applyProtection="1">
      <alignment horizontal="left" vertical="center"/>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xf>
    <xf numFmtId="0" fontId="13" fillId="0" borderId="0" xfId="6" applyFont="1" applyBorder="1" applyAlignment="1">
      <alignment horizontal="center" vertical="center"/>
    </xf>
    <xf numFmtId="0" fontId="24" fillId="0" borderId="0" xfId="7"/>
    <xf numFmtId="0" fontId="21" fillId="0" borderId="0" xfId="0" applyFont="1" applyFill="1" applyBorder="1" applyAlignment="1">
      <alignment vertical="center"/>
    </xf>
    <xf numFmtId="0" fontId="21" fillId="0" borderId="68" xfId="0" applyFont="1" applyFill="1" applyBorder="1" applyAlignment="1">
      <alignment horizontal="left" vertical="center"/>
    </xf>
    <xf numFmtId="0" fontId="8" fillId="0" borderId="0" xfId="6" applyFont="1" applyFill="1" applyBorder="1" applyAlignment="1">
      <alignment vertical="center"/>
    </xf>
    <xf numFmtId="0" fontId="8" fillId="0" borderId="0" xfId="6" applyFont="1" applyAlignment="1">
      <alignment vertical="center"/>
    </xf>
    <xf numFmtId="0" fontId="25" fillId="0" borderId="0" xfId="0" applyFont="1" applyFill="1" applyBorder="1" applyAlignment="1">
      <alignment vertical="center"/>
    </xf>
    <xf numFmtId="180" fontId="8" fillId="0" borderId="0" xfId="6" applyNumberFormat="1" applyFont="1" applyFill="1" applyBorder="1" applyAlignment="1">
      <alignment vertical="center"/>
    </xf>
    <xf numFmtId="181" fontId="12" fillId="0" borderId="2" xfId="6" applyNumberFormat="1" applyFont="1" applyFill="1" applyBorder="1" applyAlignment="1" applyProtection="1">
      <alignment vertical="center" shrinkToFit="1"/>
    </xf>
    <xf numFmtId="183" fontId="12" fillId="0" borderId="2" xfId="6" applyNumberFormat="1" applyFont="1" applyFill="1" applyBorder="1" applyAlignment="1" applyProtection="1">
      <alignment vertical="center" shrinkToFit="1"/>
    </xf>
    <xf numFmtId="179" fontId="10" fillId="0" borderId="0" xfId="6" applyNumberFormat="1" applyFont="1" applyAlignment="1">
      <alignment horizontal="center" vertical="center"/>
    </xf>
    <xf numFmtId="0" fontId="8" fillId="0" borderId="0" xfId="6" applyFont="1" applyFill="1" applyBorder="1" applyAlignment="1">
      <alignment horizontal="center" vertical="center"/>
    </xf>
    <xf numFmtId="0" fontId="10" fillId="0" borderId="45" xfId="6" applyFont="1" applyBorder="1" applyAlignment="1">
      <alignment horizontal="center" vertical="center"/>
    </xf>
    <xf numFmtId="0" fontId="10" fillId="0" borderId="47" xfId="6" applyFont="1" applyBorder="1" applyAlignment="1">
      <alignment horizontal="center" vertical="center"/>
    </xf>
    <xf numFmtId="0" fontId="10" fillId="0" borderId="73" xfId="6" applyFont="1" applyBorder="1" applyAlignment="1">
      <alignment horizontal="center" vertical="center"/>
    </xf>
    <xf numFmtId="0" fontId="10" fillId="0" borderId="0" xfId="6" applyFont="1" applyFill="1" applyAlignment="1">
      <alignment horizontal="center" vertical="center"/>
    </xf>
    <xf numFmtId="0" fontId="10" fillId="0" borderId="0" xfId="6" applyFont="1" applyFill="1" applyBorder="1" applyAlignment="1">
      <alignment horizontal="center" vertical="center"/>
    </xf>
    <xf numFmtId="0" fontId="8" fillId="0" borderId="68" xfId="6" applyFont="1" applyBorder="1" applyAlignment="1">
      <alignment horizontal="center" vertical="center"/>
    </xf>
    <xf numFmtId="49" fontId="24" fillId="0" borderId="0" xfId="7" applyNumberFormat="1"/>
    <xf numFmtId="38" fontId="1" fillId="0" borderId="0" xfId="2" applyFont="1" applyAlignment="1">
      <alignment horizontal="left" vertical="center"/>
    </xf>
    <xf numFmtId="0" fontId="8" fillId="0" borderId="0" xfId="6" applyFont="1" applyFill="1" applyBorder="1" applyAlignment="1">
      <alignment horizontal="left" vertical="center"/>
    </xf>
    <xf numFmtId="0" fontId="5" fillId="0" borderId="0" xfId="6" applyFont="1" applyFill="1" applyBorder="1" applyAlignment="1">
      <alignment horizontal="center" vertical="center"/>
    </xf>
    <xf numFmtId="176" fontId="12" fillId="4" borderId="9" xfId="6" applyNumberFormat="1" applyFont="1" applyFill="1" applyBorder="1" applyAlignment="1" applyProtection="1">
      <alignment vertical="center" shrinkToFit="1"/>
      <protection locked="0"/>
    </xf>
    <xf numFmtId="181" fontId="12" fillId="4" borderId="10" xfId="6" applyNumberFormat="1" applyFont="1" applyFill="1" applyBorder="1" applyAlignment="1" applyProtection="1">
      <alignment vertical="center" shrinkToFit="1"/>
      <protection locked="0"/>
    </xf>
    <xf numFmtId="176" fontId="12" fillId="4" borderId="11" xfId="6" applyNumberFormat="1" applyFont="1" applyFill="1" applyBorder="1" applyAlignment="1" applyProtection="1">
      <alignment vertical="center" shrinkToFit="1"/>
      <protection locked="0"/>
    </xf>
    <xf numFmtId="176" fontId="12" fillId="4" borderId="12" xfId="6" applyNumberFormat="1" applyFont="1" applyFill="1" applyBorder="1" applyAlignment="1" applyProtection="1">
      <alignment vertical="center" shrinkToFit="1"/>
      <protection locked="0"/>
    </xf>
    <xf numFmtId="176" fontId="12" fillId="4" borderId="13" xfId="6" applyNumberFormat="1" applyFont="1" applyFill="1" applyBorder="1" applyAlignment="1" applyProtection="1">
      <alignment vertical="center" shrinkToFit="1"/>
      <protection locked="0"/>
    </xf>
    <xf numFmtId="183" fontId="12" fillId="4" borderId="10" xfId="6" applyNumberFormat="1" applyFont="1" applyFill="1" applyBorder="1" applyAlignment="1" applyProtection="1">
      <alignment vertical="center" shrinkToFit="1"/>
      <protection locked="0"/>
    </xf>
    <xf numFmtId="176" fontId="12" fillId="4" borderId="29" xfId="6" applyNumberFormat="1" applyFont="1" applyFill="1" applyBorder="1" applyAlignment="1" applyProtection="1">
      <alignment vertical="center" shrinkToFit="1"/>
      <protection locked="0"/>
    </xf>
    <xf numFmtId="176" fontId="12" fillId="4" borderId="17" xfId="6" applyNumberFormat="1" applyFont="1" applyFill="1" applyBorder="1" applyAlignment="1" applyProtection="1">
      <alignment vertical="center" shrinkToFit="1"/>
      <protection locked="0"/>
    </xf>
    <xf numFmtId="181" fontId="12" fillId="4" borderId="18" xfId="6" applyNumberFormat="1" applyFont="1" applyFill="1" applyBorder="1" applyAlignment="1" applyProtection="1">
      <alignment vertical="center" shrinkToFit="1"/>
      <protection locked="0"/>
    </xf>
    <xf numFmtId="176" fontId="12" fillId="4" borderId="19" xfId="6" applyNumberFormat="1" applyFont="1" applyFill="1" applyBorder="1" applyAlignment="1" applyProtection="1">
      <alignment vertical="center" shrinkToFit="1"/>
      <protection locked="0"/>
    </xf>
    <xf numFmtId="176" fontId="12" fillId="4" borderId="20" xfId="6" applyNumberFormat="1" applyFont="1" applyFill="1" applyBorder="1" applyAlignment="1" applyProtection="1">
      <alignment vertical="center" shrinkToFit="1"/>
      <protection locked="0"/>
    </xf>
    <xf numFmtId="176" fontId="12" fillId="4" borderId="21" xfId="6" applyNumberFormat="1" applyFont="1" applyFill="1" applyBorder="1" applyAlignment="1" applyProtection="1">
      <alignment vertical="center" shrinkToFit="1"/>
      <protection locked="0"/>
    </xf>
    <xf numFmtId="183" fontId="12" fillId="4" borderId="18" xfId="6" applyNumberFormat="1" applyFont="1" applyFill="1" applyBorder="1" applyAlignment="1" applyProtection="1">
      <alignment vertical="center" shrinkToFit="1"/>
      <protection locked="0"/>
    </xf>
    <xf numFmtId="176" fontId="12" fillId="4" borderId="30" xfId="6" applyNumberFormat="1" applyFont="1" applyFill="1" applyBorder="1" applyAlignment="1" applyProtection="1">
      <alignment vertical="center" shrinkToFit="1"/>
      <protection locked="0"/>
    </xf>
    <xf numFmtId="176" fontId="12" fillId="4" borderId="98" xfId="6" applyNumberFormat="1" applyFont="1" applyFill="1" applyBorder="1" applyAlignment="1" applyProtection="1">
      <alignment vertical="center" shrinkToFit="1"/>
      <protection locked="0"/>
    </xf>
    <xf numFmtId="176" fontId="12" fillId="4" borderId="97" xfId="6" applyNumberFormat="1" applyFont="1" applyFill="1" applyBorder="1" applyAlignment="1" applyProtection="1">
      <alignment vertical="center" shrinkToFit="1"/>
      <protection locked="0"/>
    </xf>
    <xf numFmtId="176" fontId="12" fillId="4" borderId="23" xfId="6" applyNumberFormat="1" applyFont="1" applyFill="1" applyBorder="1" applyAlignment="1" applyProtection="1">
      <alignment vertical="center" shrinkToFit="1"/>
      <protection locked="0"/>
    </xf>
    <xf numFmtId="181" fontId="12" fillId="4" borderId="24" xfId="6" applyNumberFormat="1" applyFont="1" applyFill="1" applyBorder="1" applyAlignment="1" applyProtection="1">
      <alignment vertical="center" shrinkToFit="1"/>
      <protection locked="0"/>
    </xf>
    <xf numFmtId="176" fontId="12" fillId="4" borderId="25" xfId="6" applyNumberFormat="1" applyFont="1" applyFill="1" applyBorder="1" applyAlignment="1" applyProtection="1">
      <alignment vertical="center" shrinkToFit="1"/>
      <protection locked="0"/>
    </xf>
    <xf numFmtId="176" fontId="12" fillId="4" borderId="26" xfId="6" applyNumberFormat="1" applyFont="1" applyFill="1" applyBorder="1" applyAlignment="1" applyProtection="1">
      <alignment vertical="center" shrinkToFit="1"/>
      <protection locked="0"/>
    </xf>
    <xf numFmtId="176" fontId="12" fillId="4" borderId="27" xfId="6" applyNumberFormat="1" applyFont="1" applyFill="1" applyBorder="1" applyAlignment="1" applyProtection="1">
      <alignment vertical="center" shrinkToFit="1"/>
      <protection locked="0"/>
    </xf>
    <xf numFmtId="183" fontId="12" fillId="4" borderId="24" xfId="6" applyNumberFormat="1" applyFont="1" applyFill="1" applyBorder="1" applyAlignment="1" applyProtection="1">
      <alignment vertical="center" shrinkToFit="1"/>
      <protection locked="0"/>
    </xf>
    <xf numFmtId="176" fontId="12" fillId="4" borderId="31" xfId="6" applyNumberFormat="1" applyFont="1" applyFill="1" applyBorder="1" applyAlignment="1" applyProtection="1">
      <alignment vertical="center" shrinkToFit="1"/>
      <protection locked="0"/>
    </xf>
    <xf numFmtId="0" fontId="12" fillId="4" borderId="8" xfId="6" applyFont="1" applyFill="1" applyBorder="1" applyAlignment="1" applyProtection="1">
      <alignment horizontal="center" vertical="center"/>
      <protection locked="0"/>
    </xf>
    <xf numFmtId="0" fontId="12" fillId="4" borderId="16" xfId="6" applyFont="1" applyFill="1" applyBorder="1" applyAlignment="1" applyProtection="1">
      <alignment horizontal="center" vertical="center"/>
      <protection locked="0"/>
    </xf>
    <xf numFmtId="0" fontId="12" fillId="4" borderId="99" xfId="6" applyFont="1" applyFill="1" applyBorder="1" applyAlignment="1" applyProtection="1">
      <alignment horizontal="center" vertical="center"/>
      <protection locked="0"/>
    </xf>
    <xf numFmtId="0" fontId="1" fillId="0" borderId="100" xfId="6" applyFont="1" applyFill="1" applyBorder="1" applyAlignment="1">
      <alignment horizontal="center" vertical="center"/>
    </xf>
    <xf numFmtId="0" fontId="1" fillId="0" borderId="101" xfId="6" applyFont="1" applyFill="1" applyBorder="1" applyAlignment="1">
      <alignment horizontal="center" vertical="center"/>
    </xf>
    <xf numFmtId="0" fontId="1" fillId="0" borderId="102" xfId="6" applyFont="1" applyFill="1" applyBorder="1" applyAlignment="1">
      <alignment horizontal="center" vertical="center"/>
    </xf>
    <xf numFmtId="0" fontId="8" fillId="0" borderId="0" xfId="6" applyFont="1" applyBorder="1" applyAlignment="1">
      <alignment horizontal="center" vertical="center"/>
    </xf>
    <xf numFmtId="0" fontId="5" fillId="0" borderId="0" xfId="6" applyFont="1" applyFill="1" applyBorder="1" applyAlignment="1">
      <alignment horizontal="left" vertical="center"/>
    </xf>
    <xf numFmtId="0" fontId="5" fillId="0" borderId="0" xfId="6" applyFont="1" applyFill="1" applyAlignment="1">
      <alignment horizontal="center" vertical="center"/>
    </xf>
    <xf numFmtId="179" fontId="5" fillId="0" borderId="0" xfId="6" applyNumberFormat="1" applyFont="1" applyAlignment="1">
      <alignment horizontal="center" vertical="center"/>
    </xf>
    <xf numFmtId="0" fontId="5" fillId="4" borderId="68" xfId="6" applyFont="1" applyFill="1" applyBorder="1" applyAlignment="1">
      <alignment horizontal="center" vertical="center"/>
    </xf>
    <xf numFmtId="0" fontId="3" fillId="0" borderId="0" xfId="6" applyFont="1" applyAlignment="1">
      <alignment vertical="center"/>
    </xf>
    <xf numFmtId="0" fontId="1" fillId="0" borderId="0" xfId="6" applyFont="1" applyAlignment="1">
      <alignment vertical="center"/>
    </xf>
    <xf numFmtId="0" fontId="3" fillId="0" borderId="0" xfId="6" applyFont="1" applyBorder="1" applyAlignment="1">
      <alignment vertical="center"/>
    </xf>
    <xf numFmtId="0" fontId="5" fillId="0" borderId="0" xfId="6" applyFont="1" applyBorder="1" applyAlignment="1">
      <alignment vertical="center"/>
    </xf>
    <xf numFmtId="0" fontId="3" fillId="0" borderId="0" xfId="6" applyFont="1" applyFill="1" applyBorder="1" applyAlignment="1">
      <alignment vertical="center"/>
    </xf>
    <xf numFmtId="0" fontId="29" fillId="0" borderId="0" xfId="6" applyFont="1">
      <alignment vertical="center"/>
    </xf>
    <xf numFmtId="0" fontId="10" fillId="0" borderId="0" xfId="6" applyFont="1" applyFill="1" applyBorder="1" applyAlignment="1">
      <alignment horizontal="left" vertical="center"/>
    </xf>
    <xf numFmtId="0" fontId="8" fillId="0" borderId="0" xfId="6" applyFont="1" applyFill="1" applyBorder="1" applyAlignment="1">
      <alignment horizontal="center" vertical="center"/>
    </xf>
    <xf numFmtId="179" fontId="10" fillId="0" borderId="0" xfId="6" applyNumberFormat="1" applyFont="1" applyAlignment="1">
      <alignment horizontal="center" vertical="center"/>
    </xf>
    <xf numFmtId="49" fontId="3" fillId="0" borderId="0" xfId="6" applyNumberFormat="1" applyFont="1">
      <alignment vertical="center"/>
    </xf>
    <xf numFmtId="182" fontId="3" fillId="0" borderId="0" xfId="6" applyNumberFormat="1" applyFont="1">
      <alignment vertical="center"/>
    </xf>
    <xf numFmtId="0" fontId="8" fillId="0" borderId="48" xfId="6" applyFont="1" applyFill="1" applyBorder="1" applyAlignment="1">
      <alignment vertical="center"/>
    </xf>
    <xf numFmtId="0" fontId="8" fillId="0" borderId="74" xfId="6" applyFont="1" applyFill="1" applyBorder="1" applyAlignment="1">
      <alignment vertical="center"/>
    </xf>
    <xf numFmtId="180" fontId="3" fillId="0" borderId="0" xfId="6" applyNumberFormat="1" applyFont="1">
      <alignment vertical="center"/>
    </xf>
    <xf numFmtId="10" fontId="3" fillId="0" borderId="0" xfId="6" applyNumberFormat="1" applyFont="1">
      <alignment vertical="center"/>
    </xf>
    <xf numFmtId="179" fontId="3" fillId="0" borderId="0" xfId="6" applyNumberFormat="1" applyFont="1">
      <alignment vertical="center"/>
    </xf>
    <xf numFmtId="180" fontId="4" fillId="0" borderId="0" xfId="6" applyNumberFormat="1" applyFont="1">
      <alignment vertical="center"/>
    </xf>
    <xf numFmtId="180" fontId="1" fillId="0" borderId="0" xfId="6" applyNumberFormat="1" applyFont="1">
      <alignment vertical="center"/>
    </xf>
    <xf numFmtId="176" fontId="1" fillId="0" borderId="0" xfId="6" applyNumberFormat="1" applyFont="1">
      <alignment vertical="center"/>
    </xf>
    <xf numFmtId="0" fontId="0" fillId="0" borderId="68" xfId="0" applyBorder="1"/>
    <xf numFmtId="14" fontId="0" fillId="0" borderId="68" xfId="0" applyNumberFormat="1" applyBorder="1" applyAlignment="1" applyProtection="1">
      <alignment vertical="center"/>
    </xf>
    <xf numFmtId="0" fontId="23" fillId="0" borderId="0" xfId="6" applyFont="1" applyBorder="1" applyAlignment="1">
      <alignment horizontal="center" vertical="center"/>
    </xf>
    <xf numFmtId="0" fontId="8" fillId="0" borderId="68" xfId="6" applyFont="1" applyBorder="1" applyAlignment="1">
      <alignment horizontal="distributed" vertical="center"/>
    </xf>
    <xf numFmtId="49" fontId="5" fillId="4" borderId="46" xfId="6" applyNumberFormat="1" applyFont="1" applyFill="1" applyBorder="1" applyAlignment="1">
      <alignment horizontal="center" vertical="center"/>
    </xf>
    <xf numFmtId="49" fontId="5" fillId="4" borderId="47" xfId="6" applyNumberFormat="1" applyFont="1" applyFill="1" applyBorder="1" applyAlignment="1">
      <alignment horizontal="center" vertical="center"/>
    </xf>
    <xf numFmtId="49" fontId="5" fillId="4" borderId="48" xfId="6" applyNumberFormat="1" applyFont="1" applyFill="1" applyBorder="1" applyAlignment="1">
      <alignment horizontal="center" vertical="center"/>
    </xf>
    <xf numFmtId="0" fontId="5" fillId="0" borderId="68" xfId="6" applyFont="1" applyFill="1" applyBorder="1" applyAlignment="1">
      <alignment horizontal="distributed" vertical="center"/>
    </xf>
    <xf numFmtId="0" fontId="5" fillId="4" borderId="46" xfId="6" applyFont="1" applyFill="1" applyBorder="1" applyAlignment="1">
      <alignment horizontal="center" vertical="center"/>
    </xf>
    <xf numFmtId="0" fontId="5" fillId="4" borderId="47" xfId="6" applyFont="1" applyFill="1" applyBorder="1" applyAlignment="1">
      <alignment horizontal="center" vertical="center"/>
    </xf>
    <xf numFmtId="0" fontId="5" fillId="4" borderId="48" xfId="6" applyFont="1" applyFill="1" applyBorder="1" applyAlignment="1">
      <alignment horizontal="center" vertical="center"/>
    </xf>
    <xf numFmtId="0" fontId="5" fillId="0" borderId="68" xfId="6" applyFont="1" applyBorder="1" applyAlignment="1">
      <alignment horizontal="distributed" vertical="center"/>
    </xf>
    <xf numFmtId="182" fontId="8" fillId="4" borderId="46" xfId="6" applyNumberFormat="1" applyFont="1" applyFill="1" applyBorder="1" applyAlignment="1">
      <alignment horizontal="center" vertical="center"/>
    </xf>
    <xf numFmtId="182" fontId="8" fillId="4" borderId="47" xfId="6" applyNumberFormat="1" applyFont="1" applyFill="1" applyBorder="1" applyAlignment="1">
      <alignment horizontal="center" vertical="center"/>
    </xf>
    <xf numFmtId="182" fontId="8" fillId="4" borderId="48" xfId="6" applyNumberFormat="1" applyFont="1" applyFill="1" applyBorder="1" applyAlignment="1">
      <alignment horizontal="center" vertical="center"/>
    </xf>
    <xf numFmtId="0" fontId="26" fillId="4" borderId="46" xfId="8" applyFill="1" applyBorder="1" applyAlignment="1">
      <alignment horizontal="center" vertical="center"/>
    </xf>
    <xf numFmtId="0" fontId="8" fillId="4" borderId="46" xfId="6" applyFont="1" applyFill="1" applyBorder="1" applyAlignment="1">
      <alignment horizontal="center" vertical="center" shrinkToFit="1"/>
    </xf>
    <xf numFmtId="0" fontId="8" fillId="4" borderId="47" xfId="6" applyFont="1" applyFill="1" applyBorder="1" applyAlignment="1">
      <alignment horizontal="center" vertical="center" shrinkToFit="1"/>
    </xf>
    <xf numFmtId="0" fontId="8" fillId="4" borderId="48" xfId="6" applyFont="1" applyFill="1" applyBorder="1" applyAlignment="1">
      <alignment horizontal="center" vertical="center" shrinkToFit="1"/>
    </xf>
    <xf numFmtId="0" fontId="5" fillId="0" borderId="46" xfId="6" applyFont="1" applyBorder="1" applyAlignment="1">
      <alignment horizontal="distributed" vertical="center"/>
    </xf>
    <xf numFmtId="0" fontId="5" fillId="0" borderId="47" xfId="6" applyFont="1" applyBorder="1" applyAlignment="1">
      <alignment horizontal="distributed" vertical="center"/>
    </xf>
    <xf numFmtId="0" fontId="5" fillId="0" borderId="48" xfId="6" applyFont="1" applyBorder="1" applyAlignment="1">
      <alignment horizontal="distributed" vertical="center"/>
    </xf>
    <xf numFmtId="0" fontId="10" fillId="0" borderId="46" xfId="6" applyFont="1" applyFill="1" applyBorder="1" applyAlignment="1">
      <alignment horizontal="center" vertical="center"/>
    </xf>
    <xf numFmtId="0" fontId="10" fillId="0" borderId="47" xfId="6" applyFont="1" applyFill="1" applyBorder="1" applyAlignment="1">
      <alignment horizontal="center" vertical="center"/>
    </xf>
    <xf numFmtId="0" fontId="10" fillId="0" borderId="48" xfId="6" applyFont="1" applyFill="1" applyBorder="1" applyAlignment="1">
      <alignment horizontal="center" vertical="center"/>
    </xf>
    <xf numFmtId="180" fontId="10" fillId="0" borderId="46" xfId="6" applyNumberFormat="1" applyFont="1" applyBorder="1" applyAlignment="1">
      <alignment horizontal="right" vertical="center"/>
    </xf>
    <xf numFmtId="180" fontId="10" fillId="0" borderId="47" xfId="6" applyNumberFormat="1" applyFont="1" applyBorder="1" applyAlignment="1">
      <alignment horizontal="right" vertical="center"/>
    </xf>
    <xf numFmtId="180" fontId="10" fillId="0" borderId="48" xfId="6" applyNumberFormat="1" applyFont="1" applyBorder="1" applyAlignment="1">
      <alignment horizontal="right" vertical="center"/>
    </xf>
    <xf numFmtId="0" fontId="10" fillId="4" borderId="46" xfId="6" applyFont="1" applyFill="1" applyBorder="1" applyAlignment="1">
      <alignment horizontal="center" vertical="center"/>
    </xf>
    <xf numFmtId="0" fontId="10" fillId="4" borderId="47" xfId="6" applyFont="1" applyFill="1" applyBorder="1" applyAlignment="1">
      <alignment horizontal="center" vertical="center"/>
    </xf>
    <xf numFmtId="0" fontId="10" fillId="4" borderId="48" xfId="6" applyFont="1" applyFill="1" applyBorder="1" applyAlignment="1">
      <alignment horizontal="center" vertical="center"/>
    </xf>
    <xf numFmtId="0" fontId="10" fillId="0" borderId="46" xfId="6" applyFont="1" applyBorder="1" applyAlignment="1">
      <alignment horizontal="center" vertical="center" shrinkToFit="1"/>
    </xf>
    <xf numFmtId="0" fontId="10" fillId="0" borderId="47" xfId="6" applyFont="1" applyBorder="1" applyAlignment="1">
      <alignment horizontal="center" vertical="center" shrinkToFit="1"/>
    </xf>
    <xf numFmtId="0" fontId="10" fillId="0" borderId="48" xfId="6" applyFont="1" applyBorder="1" applyAlignment="1">
      <alignment horizontal="center" vertical="center" shrinkToFit="1"/>
    </xf>
    <xf numFmtId="180" fontId="10" fillId="4" borderId="68" xfId="6" applyNumberFormat="1" applyFont="1" applyFill="1" applyBorder="1" applyAlignment="1">
      <alignment horizontal="right" vertical="center"/>
    </xf>
    <xf numFmtId="0" fontId="5" fillId="0" borderId="46" xfId="6" applyFont="1" applyBorder="1" applyAlignment="1">
      <alignment horizontal="center" vertical="center" shrinkToFit="1"/>
    </xf>
    <xf numFmtId="0" fontId="5" fillId="0" borderId="47" xfId="6" applyFont="1" applyBorder="1" applyAlignment="1">
      <alignment horizontal="center" vertical="center" shrinkToFit="1"/>
    </xf>
    <xf numFmtId="0" fontId="5" fillId="0" borderId="48" xfId="6" applyFont="1" applyBorder="1" applyAlignment="1">
      <alignment horizontal="center" vertical="center" shrinkToFit="1"/>
    </xf>
    <xf numFmtId="0" fontId="5" fillId="4" borderId="68" xfId="6" applyFont="1" applyFill="1" applyBorder="1" applyAlignment="1">
      <alignment horizontal="center" vertical="center"/>
    </xf>
    <xf numFmtId="180" fontId="10" fillId="4" borderId="46" xfId="6" applyNumberFormat="1" applyFont="1" applyFill="1" applyBorder="1" applyAlignment="1">
      <alignment horizontal="right" vertical="center"/>
    </xf>
    <xf numFmtId="180" fontId="10" fillId="4" borderId="47" xfId="6" applyNumberFormat="1" applyFont="1" applyFill="1" applyBorder="1" applyAlignment="1">
      <alignment horizontal="right" vertical="center"/>
    </xf>
    <xf numFmtId="180" fontId="10" fillId="4" borderId="48" xfId="6" applyNumberFormat="1" applyFont="1" applyFill="1" applyBorder="1" applyAlignment="1">
      <alignment horizontal="right" vertical="center"/>
    </xf>
    <xf numFmtId="0" fontId="5" fillId="4" borderId="68" xfId="6" applyFont="1" applyFill="1" applyBorder="1" applyAlignment="1">
      <alignment horizontal="left" vertical="top"/>
    </xf>
    <xf numFmtId="0" fontId="5" fillId="4" borderId="53" xfId="6" applyFont="1" applyFill="1" applyBorder="1" applyAlignment="1">
      <alignment horizontal="left" vertical="top"/>
    </xf>
    <xf numFmtId="0" fontId="5" fillId="4" borderId="45" xfId="6" applyFont="1" applyFill="1" applyBorder="1" applyAlignment="1">
      <alignment horizontal="left" vertical="top"/>
    </xf>
    <xf numFmtId="0" fontId="5" fillId="4" borderId="71" xfId="6" applyFont="1" applyFill="1" applyBorder="1" applyAlignment="1">
      <alignment horizontal="left" vertical="top"/>
    </xf>
    <xf numFmtId="0" fontId="5" fillId="4" borderId="72" xfId="6" applyFont="1" applyFill="1" applyBorder="1" applyAlignment="1">
      <alignment horizontal="left" vertical="top"/>
    </xf>
    <xf numFmtId="0" fontId="5" fillId="4" borderId="73" xfId="6" applyFont="1" applyFill="1" applyBorder="1" applyAlignment="1">
      <alignment horizontal="left" vertical="top"/>
    </xf>
    <xf numFmtId="0" fontId="5" fillId="4" borderId="74" xfId="6" applyFont="1" applyFill="1" applyBorder="1" applyAlignment="1">
      <alignment horizontal="left" vertical="top"/>
    </xf>
    <xf numFmtId="0" fontId="5" fillId="0" borderId="46" xfId="6" applyFont="1" applyBorder="1" applyAlignment="1">
      <alignment horizontal="center" vertical="center"/>
    </xf>
    <xf numFmtId="0" fontId="5" fillId="0" borderId="47" xfId="6" applyFont="1" applyBorder="1" applyAlignment="1">
      <alignment horizontal="center" vertical="center"/>
    </xf>
    <xf numFmtId="0" fontId="5" fillId="0" borderId="48" xfId="6" applyFont="1" applyBorder="1" applyAlignment="1">
      <alignment horizontal="center" vertical="center"/>
    </xf>
    <xf numFmtId="0" fontId="5" fillId="0" borderId="68" xfId="6" applyFont="1" applyBorder="1" applyAlignment="1">
      <alignment horizontal="center" vertical="center"/>
    </xf>
    <xf numFmtId="0" fontId="10" fillId="0" borderId="68" xfId="6" applyFont="1" applyBorder="1" applyAlignment="1">
      <alignment horizontal="center" vertical="center"/>
    </xf>
    <xf numFmtId="180" fontId="10" fillId="4" borderId="46" xfId="6" applyNumberFormat="1" applyFont="1" applyFill="1" applyBorder="1" applyAlignment="1">
      <alignment horizontal="center" vertical="center"/>
    </xf>
    <xf numFmtId="180" fontId="10" fillId="4" borderId="47" xfId="6" applyNumberFormat="1" applyFont="1" applyFill="1" applyBorder="1" applyAlignment="1">
      <alignment horizontal="center" vertical="center"/>
    </xf>
    <xf numFmtId="180" fontId="10" fillId="4" borderId="48" xfId="6" applyNumberFormat="1" applyFont="1" applyFill="1" applyBorder="1" applyAlignment="1">
      <alignment horizontal="center" vertical="center"/>
    </xf>
    <xf numFmtId="10" fontId="8" fillId="0" borderId="0" xfId="6" applyNumberFormat="1" applyFont="1" applyAlignment="1">
      <alignment horizontal="center" vertical="center"/>
    </xf>
    <xf numFmtId="0" fontId="8" fillId="4" borderId="46" xfId="6" applyFont="1" applyFill="1" applyBorder="1" applyAlignment="1">
      <alignment horizontal="center" vertical="center"/>
    </xf>
    <xf numFmtId="0" fontId="8" fillId="4" borderId="47" xfId="6" applyFont="1" applyFill="1" applyBorder="1" applyAlignment="1">
      <alignment horizontal="center" vertical="center"/>
    </xf>
    <xf numFmtId="0" fontId="8" fillId="4" borderId="48" xfId="6" applyFont="1" applyFill="1" applyBorder="1" applyAlignment="1">
      <alignment horizontal="center" vertical="center"/>
    </xf>
    <xf numFmtId="0" fontId="8" fillId="4" borderId="53" xfId="6" applyFont="1" applyFill="1" applyBorder="1" applyAlignment="1">
      <alignment horizontal="center" vertical="center"/>
    </xf>
    <xf numFmtId="0" fontId="8" fillId="4" borderId="71" xfId="6" applyFont="1" applyFill="1" applyBorder="1" applyAlignment="1">
      <alignment horizontal="center" vertical="center"/>
    </xf>
    <xf numFmtId="179" fontId="10" fillId="0" borderId="0" xfId="6" applyNumberFormat="1" applyFont="1" applyAlignment="1">
      <alignment horizontal="center" vertical="center"/>
    </xf>
    <xf numFmtId="0" fontId="5" fillId="0" borderId="0" xfId="6" applyFont="1" applyAlignment="1">
      <alignment horizontal="left" vertical="center" shrinkToFit="1"/>
    </xf>
    <xf numFmtId="0" fontId="8" fillId="0" borderId="46" xfId="6" applyFont="1" applyFill="1" applyBorder="1" applyAlignment="1">
      <alignment horizontal="center" vertical="center"/>
    </xf>
    <xf numFmtId="0" fontId="8" fillId="0" borderId="47" xfId="6" applyFont="1" applyFill="1" applyBorder="1" applyAlignment="1">
      <alignment horizontal="center" vertical="center"/>
    </xf>
    <xf numFmtId="0" fontId="8" fillId="0" borderId="48" xfId="6" applyFont="1" applyFill="1" applyBorder="1" applyAlignment="1">
      <alignment horizontal="center" vertical="center"/>
    </xf>
    <xf numFmtId="0" fontId="8" fillId="0" borderId="68" xfId="6" applyFont="1" applyFill="1" applyBorder="1" applyAlignment="1">
      <alignment horizontal="left" vertical="center"/>
    </xf>
    <xf numFmtId="180" fontId="8" fillId="4" borderId="46" xfId="6" applyNumberFormat="1" applyFont="1" applyFill="1" applyBorder="1" applyAlignment="1">
      <alignment horizontal="center" vertical="center"/>
    </xf>
    <xf numFmtId="180" fontId="8" fillId="4" borderId="47" xfId="6" applyNumberFormat="1" applyFont="1" applyFill="1" applyBorder="1" applyAlignment="1">
      <alignment horizontal="center" vertical="center"/>
    </xf>
    <xf numFmtId="0" fontId="8" fillId="4" borderId="46" xfId="6" applyFont="1" applyFill="1" applyBorder="1" applyAlignment="1">
      <alignment horizontal="left" vertical="center"/>
    </xf>
    <xf numFmtId="0" fontId="8" fillId="4" borderId="47" xfId="6" applyFont="1" applyFill="1" applyBorder="1" applyAlignment="1">
      <alignment horizontal="left" vertical="center"/>
    </xf>
    <xf numFmtId="0" fontId="8" fillId="4" borderId="48" xfId="6" applyFont="1" applyFill="1" applyBorder="1" applyAlignment="1">
      <alignment horizontal="left" vertical="center"/>
    </xf>
    <xf numFmtId="0" fontId="5" fillId="0" borderId="68" xfId="6" applyFont="1" applyBorder="1" applyAlignment="1">
      <alignment vertical="center"/>
    </xf>
    <xf numFmtId="180" fontId="27" fillId="4" borderId="53" xfId="6" applyNumberFormat="1" applyFont="1" applyFill="1" applyBorder="1" applyAlignment="1">
      <alignment horizontal="center" vertical="center"/>
    </xf>
    <xf numFmtId="180" fontId="27" fillId="4" borderId="45" xfId="6" applyNumberFormat="1" applyFont="1" applyFill="1" applyBorder="1" applyAlignment="1">
      <alignment horizontal="center" vertical="center"/>
    </xf>
    <xf numFmtId="0" fontId="10" fillId="4" borderId="46" xfId="6" applyFont="1" applyFill="1" applyBorder="1" applyAlignment="1">
      <alignment horizontal="left" vertical="center"/>
    </xf>
    <xf numFmtId="0" fontId="10" fillId="4" borderId="47" xfId="6" applyFont="1" applyFill="1" applyBorder="1" applyAlignment="1">
      <alignment horizontal="left" vertical="center"/>
    </xf>
    <xf numFmtId="0" fontId="10" fillId="4" borderId="48" xfId="6" applyFont="1" applyFill="1" applyBorder="1" applyAlignment="1">
      <alignment horizontal="left" vertical="center"/>
    </xf>
    <xf numFmtId="0" fontId="5" fillId="0" borderId="46" xfId="6" applyFont="1" applyBorder="1" applyAlignment="1">
      <alignment vertical="center"/>
    </xf>
    <xf numFmtId="0" fontId="5" fillId="0" borderId="47" xfId="6" applyFont="1" applyBorder="1" applyAlignment="1">
      <alignment vertical="center"/>
    </xf>
    <xf numFmtId="0" fontId="5" fillId="0" borderId="48" xfId="6" applyFont="1" applyBorder="1" applyAlignment="1">
      <alignment vertical="center"/>
    </xf>
    <xf numFmtId="180" fontId="27" fillId="4" borderId="72" xfId="6" applyNumberFormat="1" applyFont="1" applyFill="1" applyBorder="1" applyAlignment="1">
      <alignment horizontal="center" vertical="center"/>
    </xf>
    <xf numFmtId="180" fontId="27" fillId="4" borderId="73" xfId="6" applyNumberFormat="1" applyFont="1" applyFill="1" applyBorder="1" applyAlignment="1">
      <alignment horizontal="center" vertical="center"/>
    </xf>
    <xf numFmtId="0" fontId="5" fillId="0" borderId="46" xfId="6" applyFont="1" applyBorder="1" applyAlignment="1">
      <alignment vertical="center" shrinkToFit="1"/>
    </xf>
    <xf numFmtId="0" fontId="5" fillId="0" borderId="47" xfId="6" applyFont="1" applyBorder="1" applyAlignment="1">
      <alignment vertical="center" shrinkToFit="1"/>
    </xf>
    <xf numFmtId="0" fontId="5" fillId="0" borderId="48" xfId="6" applyFont="1" applyBorder="1" applyAlignment="1">
      <alignment vertical="center" shrinkToFit="1"/>
    </xf>
    <xf numFmtId="180" fontId="27" fillId="4" borderId="46" xfId="6" applyNumberFormat="1" applyFont="1" applyFill="1" applyBorder="1" applyAlignment="1">
      <alignment horizontal="center" vertical="center"/>
    </xf>
    <xf numFmtId="180" fontId="27" fillId="4" borderId="47" xfId="6" applyNumberFormat="1" applyFont="1" applyFill="1" applyBorder="1" applyAlignment="1">
      <alignment horizontal="center" vertical="center"/>
    </xf>
    <xf numFmtId="0" fontId="5" fillId="0" borderId="68" xfId="6" applyFont="1" applyBorder="1" applyAlignment="1">
      <alignment horizontal="center" vertical="center" wrapText="1"/>
    </xf>
    <xf numFmtId="180" fontId="27" fillId="0" borderId="45" xfId="6" applyNumberFormat="1" applyFont="1" applyFill="1" applyBorder="1" applyAlignment="1">
      <alignment horizontal="center" vertical="center"/>
    </xf>
    <xf numFmtId="0" fontId="30" fillId="0" borderId="45" xfId="6" applyFont="1" applyFill="1" applyBorder="1" applyAlignment="1">
      <alignment horizontal="left" vertical="center"/>
    </xf>
    <xf numFmtId="176" fontId="10" fillId="0" borderId="46" xfId="6" applyNumberFormat="1" applyFont="1" applyBorder="1" applyAlignment="1">
      <alignment horizontal="right" vertical="center"/>
    </xf>
    <xf numFmtId="0" fontId="10" fillId="0" borderId="47" xfId="6" applyFont="1" applyBorder="1" applyAlignment="1">
      <alignment horizontal="right" vertical="center"/>
    </xf>
    <xf numFmtId="0" fontId="10" fillId="0" borderId="48" xfId="6" applyFont="1" applyBorder="1" applyAlignment="1">
      <alignment horizontal="right" vertical="center"/>
    </xf>
    <xf numFmtId="180" fontId="10" fillId="0" borderId="68" xfId="6" applyNumberFormat="1" applyFont="1" applyBorder="1" applyAlignment="1">
      <alignment horizontal="center" vertical="center"/>
    </xf>
    <xf numFmtId="0" fontId="8" fillId="0" borderId="58" xfId="6" applyFont="1" applyFill="1" applyBorder="1" applyAlignment="1">
      <alignment horizontal="center" vertical="center"/>
    </xf>
    <xf numFmtId="0" fontId="8" fillId="0" borderId="36" xfId="6" applyFont="1" applyFill="1" applyBorder="1" applyAlignment="1">
      <alignment horizontal="center" vertical="center"/>
    </xf>
    <xf numFmtId="0" fontId="8" fillId="0" borderId="41" xfId="6" applyFont="1" applyFill="1" applyBorder="1" applyAlignment="1">
      <alignment horizontal="center" vertical="center"/>
    </xf>
    <xf numFmtId="0" fontId="8" fillId="0" borderId="60" xfId="6" applyFont="1" applyFill="1" applyBorder="1" applyAlignment="1">
      <alignment horizontal="center" vertical="center"/>
    </xf>
    <xf numFmtId="0" fontId="8" fillId="0" borderId="0" xfId="6" applyFont="1" applyFill="1" applyBorder="1" applyAlignment="1">
      <alignment horizontal="center" vertical="center"/>
    </xf>
    <xf numFmtId="0" fontId="8" fillId="0" borderId="94" xfId="6" applyFont="1" applyFill="1" applyBorder="1" applyAlignment="1">
      <alignment horizontal="center" vertical="center"/>
    </xf>
    <xf numFmtId="0" fontId="8" fillId="0" borderId="61" xfId="6" applyFont="1" applyFill="1" applyBorder="1" applyAlignment="1">
      <alignment horizontal="center" vertical="center"/>
    </xf>
    <xf numFmtId="0" fontId="8" fillId="0" borderId="95" xfId="6" applyFont="1" applyFill="1" applyBorder="1" applyAlignment="1">
      <alignment horizontal="center" vertical="center"/>
    </xf>
    <xf numFmtId="0" fontId="8" fillId="0" borderId="85" xfId="6" applyFont="1" applyFill="1" applyBorder="1" applyAlignment="1">
      <alignment horizontal="center" vertical="center"/>
    </xf>
    <xf numFmtId="0" fontId="1" fillId="0" borderId="63" xfId="6" applyFont="1" applyFill="1" applyBorder="1" applyAlignment="1">
      <alignment horizontal="center" vertical="center" wrapText="1"/>
    </xf>
    <xf numFmtId="0" fontId="1" fillId="0" borderId="64" xfId="6" applyFont="1" applyFill="1" applyBorder="1" applyAlignment="1">
      <alignment horizontal="center" vertical="center" wrapText="1"/>
    </xf>
    <xf numFmtId="0" fontId="1" fillId="0" borderId="65" xfId="6" applyFont="1" applyFill="1" applyBorder="1" applyAlignment="1">
      <alignment horizontal="center" vertical="center" wrapText="1"/>
    </xf>
    <xf numFmtId="0" fontId="8" fillId="0" borderId="56" xfId="6" applyFont="1" applyFill="1" applyBorder="1" applyAlignment="1">
      <alignment horizontal="center" vertical="center"/>
    </xf>
    <xf numFmtId="0" fontId="8" fillId="0" borderId="57" xfId="6" applyFont="1" applyFill="1" applyBorder="1" applyAlignment="1">
      <alignment horizontal="center" vertical="center"/>
    </xf>
    <xf numFmtId="0" fontId="1" fillId="0" borderId="53" xfId="6" applyFont="1" applyFill="1" applyBorder="1" applyAlignment="1">
      <alignment horizontal="center" vertical="center" shrinkToFit="1"/>
    </xf>
    <xf numFmtId="0" fontId="1" fillId="0" borderId="45" xfId="6" applyFont="1" applyFill="1" applyBorder="1" applyAlignment="1">
      <alignment horizontal="center" vertical="center" shrinkToFit="1"/>
    </xf>
    <xf numFmtId="0" fontId="0" fillId="0" borderId="51" xfId="6" applyFont="1" applyFill="1" applyBorder="1" applyAlignment="1">
      <alignment horizontal="center" vertical="center" wrapText="1"/>
    </xf>
    <xf numFmtId="0" fontId="1" fillId="0" borderId="52" xfId="6" applyFont="1" applyFill="1" applyBorder="1" applyAlignment="1">
      <alignment horizontal="center" vertical="center" wrapText="1"/>
    </xf>
    <xf numFmtId="0" fontId="8" fillId="0" borderId="42" xfId="6" applyFont="1" applyFill="1" applyBorder="1" applyAlignment="1">
      <alignment horizontal="center" vertical="center" wrapText="1"/>
    </xf>
    <xf numFmtId="0" fontId="8" fillId="0" borderId="43" xfId="6" applyFont="1" applyFill="1" applyBorder="1" applyAlignment="1">
      <alignment horizontal="center" vertical="center" wrapText="1"/>
    </xf>
    <xf numFmtId="0" fontId="8" fillId="0" borderId="44" xfId="6" applyFont="1" applyFill="1" applyBorder="1" applyAlignment="1">
      <alignment horizontal="center" vertical="center" wrapText="1"/>
    </xf>
    <xf numFmtId="0" fontId="1" fillId="0" borderId="35" xfId="6" applyFont="1" applyFill="1" applyBorder="1" applyAlignment="1">
      <alignment horizontal="center" vertical="center"/>
    </xf>
    <xf numFmtId="0" fontId="1" fillId="0" borderId="36" xfId="6" applyFont="1" applyFill="1" applyBorder="1" applyAlignment="1">
      <alignment horizontal="center" vertical="center"/>
    </xf>
    <xf numFmtId="0" fontId="1" fillId="0" borderId="37" xfId="6" applyFont="1" applyFill="1" applyBorder="1" applyAlignment="1">
      <alignment horizontal="center" vertical="center"/>
    </xf>
    <xf numFmtId="0" fontId="1" fillId="0" borderId="66" xfId="6" applyFont="1" applyFill="1" applyBorder="1" applyAlignment="1">
      <alignment horizontal="center" vertical="center" shrinkToFit="1"/>
    </xf>
    <xf numFmtId="0" fontId="1" fillId="0" borderId="49" xfId="6" applyFont="1" applyFill="1" applyBorder="1" applyAlignment="1">
      <alignment horizontal="center" vertical="center" wrapText="1"/>
    </xf>
    <xf numFmtId="0" fontId="1" fillId="0" borderId="50" xfId="0" applyFont="1" applyFill="1" applyBorder="1" applyAlignment="1">
      <alignment horizontal="center" vertical="center"/>
    </xf>
    <xf numFmtId="0" fontId="1" fillId="4" borderId="105" xfId="6" applyFont="1" applyFill="1" applyBorder="1" applyAlignment="1">
      <alignment horizontal="center" vertical="center"/>
    </xf>
    <xf numFmtId="0" fontId="1" fillId="4" borderId="106" xfId="6" applyFont="1" applyFill="1" applyBorder="1" applyAlignment="1">
      <alignment horizontal="center" vertical="center"/>
    </xf>
    <xf numFmtId="0" fontId="1" fillId="0" borderId="54" xfId="6" applyFont="1" applyFill="1" applyBorder="1" applyAlignment="1">
      <alignment horizontal="center" vertical="center" shrinkToFit="1"/>
    </xf>
    <xf numFmtId="0" fontId="1" fillId="0" borderId="55" xfId="6" applyFont="1" applyFill="1" applyBorder="1" applyAlignment="1">
      <alignment horizontal="center" vertical="center" shrinkToFit="1"/>
    </xf>
    <xf numFmtId="0" fontId="1" fillId="0" borderId="45" xfId="6" applyFont="1" applyFill="1" applyBorder="1" applyAlignment="1">
      <alignment horizontal="center" vertical="center" wrapText="1"/>
    </xf>
    <xf numFmtId="0" fontId="1" fillId="0" borderId="39" xfId="0" applyFont="1" applyFill="1" applyBorder="1" applyAlignment="1">
      <alignment horizontal="center" vertical="center"/>
    </xf>
    <xf numFmtId="0" fontId="1" fillId="4" borderId="103" xfId="6" applyFont="1" applyFill="1" applyBorder="1" applyAlignment="1">
      <alignment horizontal="center" vertical="center"/>
    </xf>
    <xf numFmtId="0" fontId="1" fillId="4" borderId="104" xfId="6" applyFont="1" applyFill="1" applyBorder="1" applyAlignment="1">
      <alignment horizontal="center" vertical="center"/>
    </xf>
    <xf numFmtId="0" fontId="1" fillId="4" borderId="96" xfId="6" applyFont="1" applyFill="1" applyBorder="1" applyAlignment="1">
      <alignment horizontal="center" vertical="center"/>
    </xf>
    <xf numFmtId="0" fontId="1" fillId="4" borderId="107" xfId="6" applyFont="1" applyFill="1" applyBorder="1" applyAlignment="1">
      <alignment horizontal="center" vertical="center"/>
    </xf>
    <xf numFmtId="0" fontId="1" fillId="0" borderId="38" xfId="6" applyFont="1" applyFill="1" applyBorder="1" applyAlignment="1" applyProtection="1">
      <alignment horizontal="center" vertical="center"/>
    </xf>
    <xf numFmtId="0" fontId="1" fillId="0" borderId="39" xfId="6" applyFont="1" applyFill="1" applyBorder="1" applyAlignment="1" applyProtection="1">
      <alignment horizontal="center"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0" fillId="0" borderId="67" xfId="6" applyFont="1" applyFill="1" applyBorder="1" applyAlignment="1">
      <alignment horizontal="center" vertical="center" shrinkToFit="1"/>
    </xf>
    <xf numFmtId="0" fontId="0" fillId="0" borderId="36" xfId="6" applyFont="1" applyFill="1" applyBorder="1" applyAlignment="1">
      <alignment horizontal="center" vertical="center" shrinkToFit="1"/>
    </xf>
    <xf numFmtId="0" fontId="1" fillId="0" borderId="36" xfId="0" applyFont="1" applyFill="1" applyBorder="1" applyAlignment="1">
      <alignment vertical="center" shrinkToFit="1"/>
    </xf>
    <xf numFmtId="0" fontId="1" fillId="0" borderId="56" xfId="0" applyFont="1" applyFill="1" applyBorder="1" applyAlignment="1">
      <alignment vertical="center" shrinkToFit="1"/>
    </xf>
    <xf numFmtId="0" fontId="0" fillId="0" borderId="58" xfId="6" applyFont="1" applyFill="1" applyBorder="1" applyAlignment="1">
      <alignment horizontal="center" vertical="center" shrinkToFit="1"/>
    </xf>
    <xf numFmtId="0" fontId="1" fillId="0" borderId="57" xfId="6" applyFont="1" applyFill="1" applyBorder="1" applyAlignment="1">
      <alignment horizontal="center" vertical="center" shrinkToFit="1"/>
    </xf>
    <xf numFmtId="0" fontId="1" fillId="0" borderId="57" xfId="0" applyFont="1" applyFill="1" applyBorder="1" applyAlignment="1">
      <alignment vertical="center" shrinkToFit="1"/>
    </xf>
    <xf numFmtId="0" fontId="1" fillId="0" borderId="59" xfId="0" applyFont="1" applyFill="1" applyBorder="1" applyAlignment="1">
      <alignment vertical="center" shrinkToFit="1"/>
    </xf>
    <xf numFmtId="0" fontId="1" fillId="0" borderId="36" xfId="6" applyFont="1" applyFill="1" applyBorder="1" applyAlignment="1">
      <alignment horizontal="center" vertical="center" shrinkToFit="1"/>
    </xf>
    <xf numFmtId="0" fontId="1" fillId="0" borderId="37" xfId="6" applyFont="1" applyFill="1" applyBorder="1" applyAlignment="1">
      <alignment horizontal="center" vertical="center" shrinkToFit="1"/>
    </xf>
    <xf numFmtId="0" fontId="1" fillId="0" borderId="66" xfId="6" applyFont="1" applyFill="1" applyBorder="1" applyAlignment="1">
      <alignment horizontal="center" vertical="center" wrapText="1"/>
    </xf>
    <xf numFmtId="0" fontId="1" fillId="0" borderId="71"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68" xfId="6" applyFont="1" applyFill="1" applyBorder="1" applyAlignment="1">
      <alignment horizontal="center" vertical="center" wrapText="1"/>
    </xf>
    <xf numFmtId="0" fontId="1" fillId="0" borderId="68" xfId="6" applyFont="1" applyFill="1" applyBorder="1" applyAlignment="1">
      <alignment horizontal="center" vertical="center"/>
    </xf>
    <xf numFmtId="0" fontId="0" fillId="0" borderId="68" xfId="6" applyFont="1" applyFill="1" applyBorder="1" applyAlignment="1">
      <alignment horizontal="center" vertical="center" wrapText="1"/>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6" applyFont="1" applyFill="1" applyBorder="1" applyAlignment="1">
      <alignment horizontal="center" vertical="center" wrapText="1"/>
    </xf>
    <xf numFmtId="0" fontId="1" fillId="0" borderId="70" xfId="6" applyFont="1" applyFill="1" applyBorder="1" applyAlignment="1">
      <alignment horizontal="center" vertical="center"/>
    </xf>
    <xf numFmtId="0" fontId="1" fillId="0" borderId="46" xfId="6" applyFont="1" applyFill="1" applyBorder="1" applyAlignment="1">
      <alignment horizontal="center" vertical="center"/>
    </xf>
    <xf numFmtId="0" fontId="12" fillId="0" borderId="53" xfId="6" applyFont="1" applyFill="1" applyBorder="1" applyAlignment="1">
      <alignment horizontal="center" vertical="center" wrapText="1"/>
    </xf>
    <xf numFmtId="0" fontId="12" fillId="0" borderId="45" xfId="6" applyFont="1" applyFill="1" applyBorder="1" applyAlignment="1">
      <alignment horizontal="center" vertical="center" wrapText="1"/>
    </xf>
    <xf numFmtId="0" fontId="12" fillId="0" borderId="71" xfId="6" applyFont="1" applyFill="1" applyBorder="1" applyAlignment="1">
      <alignment horizontal="center" vertical="center" wrapText="1"/>
    </xf>
    <xf numFmtId="0" fontId="12" fillId="0" borderId="72" xfId="6" applyFont="1" applyFill="1" applyBorder="1" applyAlignment="1">
      <alignment horizontal="center" vertical="center" wrapText="1"/>
    </xf>
    <xf numFmtId="0" fontId="12" fillId="0" borderId="73" xfId="6" applyFont="1" applyFill="1" applyBorder="1" applyAlignment="1">
      <alignment horizontal="center" vertical="center" wrapText="1"/>
    </xf>
    <xf numFmtId="0" fontId="12" fillId="0" borderId="74"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1" fillId="0" borderId="71" xfId="6" applyFont="1" applyFill="1" applyBorder="1" applyAlignment="1">
      <alignment horizontal="center" vertical="center" wrapText="1"/>
    </xf>
    <xf numFmtId="0" fontId="1" fillId="0" borderId="72" xfId="6" applyFont="1" applyFill="1" applyBorder="1" applyAlignment="1">
      <alignment horizontal="center" vertical="center" wrapText="1"/>
    </xf>
    <xf numFmtId="0" fontId="1" fillId="0" borderId="73" xfId="6" applyFont="1" applyFill="1" applyBorder="1" applyAlignment="1">
      <alignment horizontal="center" vertical="center" wrapText="1"/>
    </xf>
    <xf numFmtId="0" fontId="1" fillId="0" borderId="74" xfId="6" applyFont="1" applyFill="1" applyBorder="1" applyAlignment="1">
      <alignment horizontal="center" vertical="center" wrapText="1"/>
    </xf>
    <xf numFmtId="0" fontId="1" fillId="0" borderId="53" xfId="6" applyFont="1" applyFill="1" applyBorder="1" applyAlignment="1">
      <alignment horizontal="center" vertical="center" wrapText="1"/>
    </xf>
    <xf numFmtId="0" fontId="1" fillId="0" borderId="79" xfId="6" applyFont="1" applyFill="1" applyBorder="1" applyAlignment="1">
      <alignment horizontal="center" vertical="center" wrapText="1"/>
    </xf>
    <xf numFmtId="0" fontId="1" fillId="0" borderId="88" xfId="6" applyFont="1" applyFill="1" applyBorder="1" applyAlignment="1">
      <alignment horizontal="center" vertical="center" wrapText="1"/>
    </xf>
    <xf numFmtId="0" fontId="7" fillId="0" borderId="66" xfId="6" applyFont="1" applyFill="1" applyBorder="1" applyAlignment="1">
      <alignment horizontal="center" vertical="center" wrapText="1"/>
    </xf>
    <xf numFmtId="0" fontId="7" fillId="0" borderId="45" xfId="6" applyFont="1" applyFill="1" applyBorder="1" applyAlignment="1">
      <alignment horizontal="center" vertical="center" wrapText="1"/>
    </xf>
    <xf numFmtId="0" fontId="7" fillId="0" borderId="79" xfId="6" applyFont="1" applyFill="1" applyBorder="1" applyAlignment="1">
      <alignment horizontal="center" vertical="center" wrapText="1"/>
    </xf>
    <xf numFmtId="0" fontId="7" fillId="0" borderId="75" xfId="6" applyFont="1" applyFill="1" applyBorder="1" applyAlignment="1">
      <alignment horizontal="center" vertical="center" wrapText="1"/>
    </xf>
    <xf numFmtId="0" fontId="7" fillId="0" borderId="73" xfId="6" applyFont="1" applyFill="1" applyBorder="1" applyAlignment="1">
      <alignment horizontal="center" vertical="center" wrapText="1"/>
    </xf>
    <xf numFmtId="0" fontId="7" fillId="0" borderId="88" xfId="6" applyFont="1" applyFill="1" applyBorder="1" applyAlignment="1">
      <alignment horizontal="center" vertical="center" wrapText="1"/>
    </xf>
    <xf numFmtId="178" fontId="3" fillId="0" borderId="86" xfId="6" applyNumberFormat="1" applyFont="1" applyBorder="1" applyAlignment="1">
      <alignment horizontal="center" vertical="center"/>
    </xf>
    <xf numFmtId="178" fontId="3" fillId="0" borderId="87" xfId="6" applyNumberFormat="1" applyFont="1" applyBorder="1" applyAlignment="1">
      <alignment horizontal="center" vertical="center"/>
    </xf>
    <xf numFmtId="178" fontId="3" fillId="0" borderId="0" xfId="6" applyNumberFormat="1" applyFont="1" applyAlignment="1">
      <alignment horizontal="center" vertical="center"/>
    </xf>
    <xf numFmtId="178" fontId="1" fillId="2" borderId="66" xfId="6" applyNumberFormat="1" applyFont="1" applyFill="1" applyBorder="1" applyAlignment="1">
      <alignment horizontal="center" vertical="center"/>
    </xf>
    <xf numFmtId="178" fontId="1" fillId="2" borderId="45" xfId="6" applyNumberFormat="1" applyFont="1" applyFill="1" applyBorder="1" applyAlignment="1">
      <alignment horizontal="center" vertical="center"/>
    </xf>
    <xf numFmtId="178" fontId="1" fillId="2" borderId="79" xfId="6" applyNumberFormat="1" applyFont="1" applyFill="1" applyBorder="1" applyAlignment="1">
      <alignment horizontal="center" vertical="center"/>
    </xf>
    <xf numFmtId="178" fontId="1" fillId="2" borderId="38" xfId="6" applyNumberFormat="1" applyFont="1" applyFill="1" applyBorder="1" applyAlignment="1">
      <alignment horizontal="center" vertical="center"/>
    </xf>
    <xf numFmtId="178" fontId="1" fillId="2" borderId="39" xfId="6" applyNumberFormat="1" applyFont="1" applyFill="1" applyBorder="1" applyAlignment="1">
      <alignment horizontal="center" vertical="center"/>
    </xf>
    <xf numFmtId="178" fontId="1" fillId="2" borderId="40" xfId="6" applyNumberFormat="1" applyFont="1" applyFill="1" applyBorder="1" applyAlignment="1">
      <alignment horizontal="center" vertical="center"/>
    </xf>
    <xf numFmtId="0" fontId="0" fillId="0" borderId="80" xfId="6" applyFont="1" applyBorder="1" applyAlignment="1">
      <alignment vertical="center"/>
    </xf>
    <xf numFmtId="0" fontId="0" fillId="0" borderId="83" xfId="6" applyFont="1" applyBorder="1" applyAlignment="1">
      <alignment vertical="center"/>
    </xf>
    <xf numFmtId="0" fontId="1" fillId="0" borderId="81" xfId="6" applyFont="1" applyBorder="1" applyAlignment="1">
      <alignment vertical="center"/>
    </xf>
    <xf numFmtId="38" fontId="1" fillId="2" borderId="81" xfId="1" applyFont="1" applyFill="1" applyBorder="1" applyAlignment="1">
      <alignment horizontal="center" vertical="center"/>
    </xf>
    <xf numFmtId="38" fontId="1" fillId="2" borderId="82" xfId="1" applyFont="1" applyFill="1" applyBorder="1" applyAlignment="1">
      <alignment horizontal="center" vertical="center"/>
    </xf>
    <xf numFmtId="0" fontId="1" fillId="0" borderId="83" xfId="6" applyFont="1" applyBorder="1" applyAlignment="1">
      <alignment vertical="center"/>
    </xf>
    <xf numFmtId="0" fontId="1" fillId="0" borderId="84" xfId="6" applyFont="1" applyBorder="1" applyAlignment="1">
      <alignment vertical="center"/>
    </xf>
    <xf numFmtId="178" fontId="1" fillId="2" borderId="68" xfId="6" applyNumberFormat="1" applyFont="1" applyFill="1" applyBorder="1" applyAlignment="1">
      <alignment vertical="center" shrinkToFit="1"/>
    </xf>
    <xf numFmtId="178" fontId="1" fillId="2" borderId="68" xfId="4" applyNumberFormat="1" applyFont="1" applyFill="1" applyBorder="1" applyAlignment="1">
      <alignment vertical="center" shrinkToFit="1"/>
    </xf>
    <xf numFmtId="178" fontId="1" fillId="2" borderId="78" xfId="4" applyNumberFormat="1" applyFont="1" applyFill="1" applyBorder="1" applyAlignment="1">
      <alignment vertical="center" shrinkToFit="1"/>
    </xf>
    <xf numFmtId="178" fontId="1" fillId="2" borderId="68" xfId="6" applyNumberFormat="1" applyFont="1" applyFill="1" applyBorder="1" applyAlignment="1">
      <alignment vertical="center"/>
    </xf>
    <xf numFmtId="178" fontId="1" fillId="0" borderId="68" xfId="0" applyNumberFormat="1" applyFont="1" applyBorder="1" applyAlignment="1">
      <alignment vertical="center"/>
    </xf>
    <xf numFmtId="178" fontId="1" fillId="0" borderId="69" xfId="0" applyNumberFormat="1" applyFont="1" applyBorder="1" applyAlignment="1">
      <alignment vertical="center"/>
    </xf>
    <xf numFmtId="178" fontId="1" fillId="0" borderId="78" xfId="0" applyNumberFormat="1" applyFont="1" applyBorder="1" applyAlignment="1">
      <alignment vertical="center"/>
    </xf>
    <xf numFmtId="178" fontId="1" fillId="0" borderId="62" xfId="0" applyNumberFormat="1" applyFont="1" applyBorder="1" applyAlignment="1">
      <alignment vertical="center"/>
    </xf>
    <xf numFmtId="178" fontId="1" fillId="2" borderId="70" xfId="6" applyNumberFormat="1" applyFont="1" applyFill="1" applyBorder="1" applyAlignment="1">
      <alignment vertical="center"/>
    </xf>
    <xf numFmtId="178" fontId="1" fillId="2" borderId="46" xfId="4" applyNumberFormat="1" applyFont="1" applyFill="1" applyBorder="1" applyAlignment="1">
      <alignment vertical="center"/>
    </xf>
    <xf numFmtId="178" fontId="1" fillId="2" borderId="61" xfId="4" applyNumberFormat="1" applyFont="1" applyFill="1" applyBorder="1" applyAlignment="1">
      <alignment vertical="center"/>
    </xf>
    <xf numFmtId="178" fontId="1" fillId="2" borderId="78" xfId="4" applyNumberFormat="1" applyFont="1" applyFill="1" applyBorder="1" applyAlignment="1">
      <alignment vertical="center"/>
    </xf>
    <xf numFmtId="178" fontId="1" fillId="2" borderId="85" xfId="4" applyNumberFormat="1" applyFont="1" applyFill="1" applyBorder="1" applyAlignment="1">
      <alignment vertical="center"/>
    </xf>
    <xf numFmtId="178" fontId="1" fillId="2" borderId="53" xfId="6" applyNumberFormat="1" applyFont="1" applyFill="1" applyBorder="1" applyAlignment="1">
      <alignment vertical="center"/>
    </xf>
    <xf numFmtId="178" fontId="1" fillId="2" borderId="45" xfId="6" applyNumberFormat="1" applyFont="1" applyFill="1" applyBorder="1" applyAlignment="1">
      <alignment vertical="center"/>
    </xf>
    <xf numFmtId="178" fontId="1" fillId="2" borderId="71" xfId="6" applyNumberFormat="1" applyFont="1" applyFill="1" applyBorder="1" applyAlignment="1">
      <alignment vertical="center"/>
    </xf>
    <xf numFmtId="178" fontId="1" fillId="2" borderId="76" xfId="6" applyNumberFormat="1" applyFont="1" applyFill="1" applyBorder="1" applyAlignment="1">
      <alignment vertical="center"/>
    </xf>
    <xf numFmtId="178" fontId="1" fillId="2" borderId="39" xfId="6" applyNumberFormat="1" applyFont="1" applyFill="1" applyBorder="1" applyAlignment="1">
      <alignment vertical="center"/>
    </xf>
    <xf numFmtId="178" fontId="1" fillId="2" borderId="77" xfId="6" applyNumberFormat="1" applyFont="1" applyFill="1" applyBorder="1" applyAlignment="1">
      <alignment vertical="center"/>
    </xf>
    <xf numFmtId="178" fontId="1" fillId="2" borderId="79" xfId="6" applyNumberFormat="1" applyFont="1" applyFill="1" applyBorder="1" applyAlignment="1">
      <alignment vertical="center"/>
    </xf>
    <xf numFmtId="178" fontId="1" fillId="2" borderId="40" xfId="6" applyNumberFormat="1" applyFont="1" applyFill="1" applyBorder="1" applyAlignment="1">
      <alignment vertical="center"/>
    </xf>
    <xf numFmtId="178" fontId="1" fillId="3" borderId="66" xfId="6" applyNumberFormat="1" applyFont="1" applyFill="1" applyBorder="1" applyAlignment="1">
      <alignment vertical="center"/>
    </xf>
    <xf numFmtId="178" fontId="1" fillId="3" borderId="45" xfId="6" applyNumberFormat="1" applyFont="1" applyFill="1" applyBorder="1" applyAlignment="1">
      <alignment vertical="center"/>
    </xf>
    <xf numFmtId="178" fontId="1" fillId="3" borderId="71" xfId="0" applyNumberFormat="1" applyFont="1" applyFill="1" applyBorder="1" applyAlignment="1">
      <alignment vertical="center"/>
    </xf>
    <xf numFmtId="178" fontId="1" fillId="3" borderId="38" xfId="0" applyNumberFormat="1" applyFont="1" applyFill="1" applyBorder="1" applyAlignment="1">
      <alignment vertical="center"/>
    </xf>
    <xf numFmtId="178" fontId="1" fillId="3" borderId="39" xfId="0" applyNumberFormat="1" applyFont="1" applyFill="1" applyBorder="1" applyAlignment="1">
      <alignment vertical="center"/>
    </xf>
    <xf numFmtId="178" fontId="1" fillId="3" borderId="77" xfId="0" applyNumberFormat="1" applyFont="1" applyFill="1" applyBorder="1" applyAlignment="1">
      <alignment vertical="center"/>
    </xf>
    <xf numFmtId="178" fontId="1" fillId="2" borderId="68" xfId="4" applyNumberFormat="1" applyFont="1" applyFill="1" applyBorder="1" applyAlignment="1">
      <alignment vertical="center"/>
    </xf>
    <xf numFmtId="0" fontId="7" fillId="4" borderId="46" xfId="8" applyFont="1" applyFill="1" applyBorder="1" applyAlignment="1">
      <alignment horizontal="center" vertical="center"/>
    </xf>
    <xf numFmtId="0" fontId="8" fillId="0" borderId="68" xfId="6" applyFont="1" applyFill="1" applyBorder="1" applyAlignment="1">
      <alignment horizontal="center" vertical="center"/>
    </xf>
    <xf numFmtId="10" fontId="8" fillId="0" borderId="0" xfId="6" applyNumberFormat="1" applyFont="1" applyFill="1" applyAlignment="1">
      <alignment horizontal="center" vertical="center"/>
    </xf>
    <xf numFmtId="0" fontId="0" fillId="4" borderId="105" xfId="6" applyFont="1" applyFill="1" applyBorder="1" applyAlignment="1">
      <alignment horizontal="center" vertical="center"/>
    </xf>
    <xf numFmtId="0" fontId="0" fillId="4" borderId="103" xfId="6" applyFont="1" applyFill="1" applyBorder="1" applyAlignment="1">
      <alignment horizontal="center" vertical="center"/>
    </xf>
  </cellXfs>
  <cellStyles count="9">
    <cellStyle name="ハイパーリンク" xfId="8" builtinId="8"/>
    <cellStyle name="桁区切り" xfId="1" builtinId="6"/>
    <cellStyle name="桁区切り 2" xfId="2"/>
    <cellStyle name="桁区切り 2 2" xfId="3"/>
    <cellStyle name="標準" xfId="0" builtinId="0"/>
    <cellStyle name="標準 2" xfId="4"/>
    <cellStyle name="標準 3" xfId="5"/>
    <cellStyle name="標準 4" xfId="7"/>
    <cellStyle name="標準_180610加算の様式" xfId="6"/>
  </cellStyles>
  <dxfs count="26">
    <dxf>
      <font>
        <color rgb="FF9C0006"/>
      </font>
      <fill>
        <patternFill>
          <bgColor rgb="FFFFC7CE"/>
        </patternFill>
      </fill>
    </dxf>
    <dxf>
      <font>
        <color rgb="FF9C0006"/>
      </font>
      <fill>
        <patternFill>
          <bgColor rgb="FFFFC7CE"/>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123264</xdr:colOff>
      <xdr:row>1</xdr:row>
      <xdr:rowOff>78443</xdr:rowOff>
    </xdr:from>
    <xdr:to>
      <xdr:col>20</xdr:col>
      <xdr:colOff>212912</xdr:colOff>
      <xdr:row>3</xdr:row>
      <xdr:rowOff>67237</xdr:rowOff>
    </xdr:to>
    <xdr:sp macro="" textlink="">
      <xdr:nvSpPr>
        <xdr:cNvPr id="2" name="テキスト ボックス 1"/>
        <xdr:cNvSpPr txBox="1"/>
      </xdr:nvSpPr>
      <xdr:spPr>
        <a:xfrm>
          <a:off x="123264" y="78443"/>
          <a:ext cx="8012207"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26</xdr:col>
      <xdr:colOff>44826</xdr:colOff>
      <xdr:row>32</xdr:row>
      <xdr:rowOff>246530</xdr:rowOff>
    </xdr:from>
    <xdr:to>
      <xdr:col>35</xdr:col>
      <xdr:colOff>212914</xdr:colOff>
      <xdr:row>34</xdr:row>
      <xdr:rowOff>2</xdr:rowOff>
    </xdr:to>
    <xdr:sp macro="" textlink="">
      <xdr:nvSpPr>
        <xdr:cNvPr id="3" name="テキスト ボックス 2"/>
        <xdr:cNvSpPr txBox="1"/>
      </xdr:nvSpPr>
      <xdr:spPr>
        <a:xfrm>
          <a:off x="10275797" y="8662148"/>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31</xdr:col>
      <xdr:colOff>291352</xdr:colOff>
      <xdr:row>96</xdr:row>
      <xdr:rowOff>156883</xdr:rowOff>
    </xdr:from>
    <xdr:to>
      <xdr:col>46</xdr:col>
      <xdr:colOff>100853</xdr:colOff>
      <xdr:row>102</xdr:row>
      <xdr:rowOff>145677</xdr:rowOff>
    </xdr:to>
    <xdr:sp macro="" textlink="">
      <xdr:nvSpPr>
        <xdr:cNvPr id="5" name="角丸四角形 4"/>
        <xdr:cNvSpPr/>
      </xdr:nvSpPr>
      <xdr:spPr>
        <a:xfrm>
          <a:off x="12460940" y="25874383"/>
          <a:ext cx="5950325" cy="997323"/>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●宮城県Ａ型平均賃金（Ｒ４年度）　　月額：７９，４４９円　　　時間額：９０１．９円　　　</a:t>
          </a:r>
          <a:endParaRPr kumimoji="1" lang="en-US" altLang="ja-JP" sz="1200"/>
        </a:p>
        <a:p>
          <a:pPr algn="l"/>
          <a:endParaRPr kumimoji="1" lang="en-US" altLang="ja-JP" sz="1200"/>
        </a:p>
        <a:p>
          <a:pPr algn="l"/>
          <a:endParaRPr kumimoji="1" lang="ja-JP" altLang="en-US" sz="1200"/>
        </a:p>
      </xdr:txBody>
    </xdr:sp>
    <xdr:clientData/>
  </xdr:twoCellAnchor>
  <xdr:twoCellAnchor editAs="absolute">
    <xdr:from>
      <xdr:col>2</xdr:col>
      <xdr:colOff>212912</xdr:colOff>
      <xdr:row>20</xdr:row>
      <xdr:rowOff>11206</xdr:rowOff>
    </xdr:from>
    <xdr:to>
      <xdr:col>14</xdr:col>
      <xdr:colOff>224117</xdr:colOff>
      <xdr:row>21</xdr:row>
      <xdr:rowOff>33619</xdr:rowOff>
    </xdr:to>
    <xdr:sp macro="" textlink="">
      <xdr:nvSpPr>
        <xdr:cNvPr id="6" name="テキスト ボックス 5"/>
        <xdr:cNvSpPr txBox="1"/>
      </xdr:nvSpPr>
      <xdr:spPr>
        <a:xfrm>
          <a:off x="930088" y="5199530"/>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80119</xdr:colOff>
      <xdr:row>1</xdr:row>
      <xdr:rowOff>112059</xdr:rowOff>
    </xdr:from>
    <xdr:to>
      <xdr:col>20</xdr:col>
      <xdr:colOff>179292</xdr:colOff>
      <xdr:row>3</xdr:row>
      <xdr:rowOff>100853</xdr:rowOff>
    </xdr:to>
    <xdr:sp macro="" textlink="">
      <xdr:nvSpPr>
        <xdr:cNvPr id="2" name="テキスト ボックス 1"/>
        <xdr:cNvSpPr txBox="1"/>
      </xdr:nvSpPr>
      <xdr:spPr>
        <a:xfrm>
          <a:off x="80119" y="112059"/>
          <a:ext cx="8021732"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302561</xdr:colOff>
      <xdr:row>32</xdr:row>
      <xdr:rowOff>212912</xdr:rowOff>
    </xdr:from>
    <xdr:to>
      <xdr:col>35</xdr:col>
      <xdr:colOff>11207</xdr:colOff>
      <xdr:row>33</xdr:row>
      <xdr:rowOff>235325</xdr:rowOff>
    </xdr:to>
    <xdr:sp macro="" textlink="">
      <xdr:nvSpPr>
        <xdr:cNvPr id="3" name="テキスト ボックス 2"/>
        <xdr:cNvSpPr txBox="1"/>
      </xdr:nvSpPr>
      <xdr:spPr>
        <a:xfrm>
          <a:off x="10074090" y="8628530"/>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xdr:col>
      <xdr:colOff>246529</xdr:colOff>
      <xdr:row>20</xdr:row>
      <xdr:rowOff>0</xdr:rowOff>
    </xdr:from>
    <xdr:to>
      <xdr:col>14</xdr:col>
      <xdr:colOff>257734</xdr:colOff>
      <xdr:row>21</xdr:row>
      <xdr:rowOff>22413</xdr:rowOff>
    </xdr:to>
    <xdr:sp macro="" textlink="">
      <xdr:nvSpPr>
        <xdr:cNvPr id="6" name="テキスト ボックス 5"/>
        <xdr:cNvSpPr txBox="1"/>
      </xdr:nvSpPr>
      <xdr:spPr>
        <a:xfrm>
          <a:off x="963705" y="5188324"/>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31</xdr:col>
      <xdr:colOff>100854</xdr:colOff>
      <xdr:row>96</xdr:row>
      <xdr:rowOff>156882</xdr:rowOff>
    </xdr:from>
    <xdr:to>
      <xdr:col>45</xdr:col>
      <xdr:colOff>347385</xdr:colOff>
      <xdr:row>102</xdr:row>
      <xdr:rowOff>145676</xdr:rowOff>
    </xdr:to>
    <xdr:sp macro="" textlink="">
      <xdr:nvSpPr>
        <xdr:cNvPr id="8" name="角丸四角形 7"/>
        <xdr:cNvSpPr/>
      </xdr:nvSpPr>
      <xdr:spPr>
        <a:xfrm>
          <a:off x="12270442" y="25874382"/>
          <a:ext cx="5950325" cy="997323"/>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●宮城県Ａ型平均賃金（Ｒ４年度）　　月額：７９，４４９円　　　時間額：９０１．９円　　　</a:t>
          </a:r>
          <a:endParaRPr kumimoji="1" lang="en-US" altLang="ja-JP" sz="1200"/>
        </a:p>
        <a:p>
          <a:pPr algn="l"/>
          <a:endParaRPr kumimoji="1" lang="en-US" altLang="ja-JP" sz="1200"/>
        </a:p>
        <a:p>
          <a:pPr algn="l"/>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291352</xdr:colOff>
      <xdr:row>0</xdr:row>
      <xdr:rowOff>156883</xdr:rowOff>
    </xdr:from>
    <xdr:to>
      <xdr:col>21</xdr:col>
      <xdr:colOff>324971</xdr:colOff>
      <xdr:row>2</xdr:row>
      <xdr:rowOff>145677</xdr:rowOff>
    </xdr:to>
    <xdr:sp macro="" textlink="">
      <xdr:nvSpPr>
        <xdr:cNvPr id="2" name="テキスト ボックス 1"/>
        <xdr:cNvSpPr txBox="1"/>
      </xdr:nvSpPr>
      <xdr:spPr>
        <a:xfrm>
          <a:off x="336176" y="156883"/>
          <a:ext cx="8012207"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201708</xdr:colOff>
      <xdr:row>29</xdr:row>
      <xdr:rowOff>1</xdr:rowOff>
    </xdr:from>
    <xdr:to>
      <xdr:col>34</xdr:col>
      <xdr:colOff>369795</xdr:colOff>
      <xdr:row>30</xdr:row>
      <xdr:rowOff>22414</xdr:rowOff>
    </xdr:to>
    <xdr:sp macro="" textlink="">
      <xdr:nvSpPr>
        <xdr:cNvPr id="3" name="テキスト ボックス 2"/>
        <xdr:cNvSpPr txBox="1"/>
      </xdr:nvSpPr>
      <xdr:spPr>
        <a:xfrm>
          <a:off x="9726708" y="7877736"/>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11</xdr:col>
      <xdr:colOff>44824</xdr:colOff>
      <xdr:row>4</xdr:row>
      <xdr:rowOff>257735</xdr:rowOff>
    </xdr:from>
    <xdr:to>
      <xdr:col>15</xdr:col>
      <xdr:colOff>168087</xdr:colOff>
      <xdr:row>7</xdr:row>
      <xdr:rowOff>156882</xdr:rowOff>
    </xdr:to>
    <xdr:sp macro="" textlink="">
      <xdr:nvSpPr>
        <xdr:cNvPr id="4" name="AutoShape 4"/>
        <xdr:cNvSpPr>
          <a:spLocks noChangeArrowheads="1"/>
        </xdr:cNvSpPr>
      </xdr:nvSpPr>
      <xdr:spPr bwMode="auto">
        <a:xfrm>
          <a:off x="4303059" y="1512794"/>
          <a:ext cx="1624852" cy="705970"/>
        </a:xfrm>
        <a:prstGeom prst="wedgeRectCallout">
          <a:avLst>
            <a:gd name="adj1" fmla="val -87521"/>
            <a:gd name="adj2" fmla="val -608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国税庁法人番号情報サイトより確認可能です。</a:t>
          </a:r>
          <a:endParaRPr lang="en-US" altLang="ja-JP" sz="1200" b="0" i="0" u="none" strike="noStrike" baseline="0">
            <a:solidFill>
              <a:srgbClr val="FF0000"/>
            </a:solidFill>
            <a:latin typeface="ＭＳ Ｐゴシック"/>
            <a:ea typeface="ＭＳ Ｐゴシック"/>
          </a:endParaRPr>
        </a:p>
      </xdr:txBody>
    </xdr:sp>
    <xdr:clientData/>
  </xdr:twoCellAnchor>
  <xdr:oneCellAnchor>
    <xdr:from>
      <xdr:col>35</xdr:col>
      <xdr:colOff>33617</xdr:colOff>
      <xdr:row>0</xdr:row>
      <xdr:rowOff>67235</xdr:rowOff>
    </xdr:from>
    <xdr:ext cx="2995295" cy="759182"/>
    <xdr:sp macro="" textlink="">
      <xdr:nvSpPr>
        <xdr:cNvPr id="5" name="正方形/長方形 4"/>
        <xdr:cNvSpPr/>
      </xdr:nvSpPr>
      <xdr:spPr>
        <a:xfrm>
          <a:off x="13570323" y="67235"/>
          <a:ext cx="2995295" cy="759182"/>
        </a:xfrm>
        <a:prstGeom prst="rect">
          <a:avLst/>
        </a:prstGeom>
        <a:ln w="571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4000" b="0" cap="none" spc="0">
              <a:ln w="0"/>
              <a:solidFill>
                <a:schemeClr val="accent1"/>
              </a:solidFill>
              <a:effectLst>
                <a:outerShdw blurRad="38100" dist="25400" dir="5400000" algn="ctr" rotWithShape="0">
                  <a:srgbClr val="6E747A">
                    <a:alpha val="43000"/>
                  </a:srgbClr>
                </a:outerShdw>
              </a:effectLst>
            </a:rPr>
            <a:t>記載例</a:t>
          </a:r>
        </a:p>
      </xdr:txBody>
    </xdr:sp>
    <xdr:clientData/>
  </xdr:oneCellAnchor>
  <xdr:twoCellAnchor>
    <xdr:from>
      <xdr:col>2</xdr:col>
      <xdr:colOff>246528</xdr:colOff>
      <xdr:row>76</xdr:row>
      <xdr:rowOff>33617</xdr:rowOff>
    </xdr:from>
    <xdr:to>
      <xdr:col>6</xdr:col>
      <xdr:colOff>291351</xdr:colOff>
      <xdr:row>79</xdr:row>
      <xdr:rowOff>235324</xdr:rowOff>
    </xdr:to>
    <xdr:sp macro="" textlink="">
      <xdr:nvSpPr>
        <xdr:cNvPr id="6" name="AutoShape 4"/>
        <xdr:cNvSpPr>
          <a:spLocks noChangeArrowheads="1"/>
        </xdr:cNvSpPr>
      </xdr:nvSpPr>
      <xdr:spPr bwMode="auto">
        <a:xfrm>
          <a:off x="717175" y="19610293"/>
          <a:ext cx="1837764" cy="1008531"/>
        </a:xfrm>
        <a:prstGeom prst="wedgeRectCallout">
          <a:avLst>
            <a:gd name="adj1" fmla="val 10648"/>
            <a:gd name="adj2" fmla="val -1598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賃金支給形態に応じ</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「時給・日給・月給」のいずれかを選択。</a:t>
          </a:r>
          <a:endParaRPr lang="en-US" altLang="ja-JP" sz="1200" b="1" i="0" u="none" strike="noStrike" baseline="0">
            <a:solidFill>
              <a:srgbClr val="FF0000"/>
            </a:solidFill>
            <a:latin typeface="ＭＳ Ｐゴシック"/>
            <a:ea typeface="ＭＳ Ｐゴシック"/>
          </a:endParaRPr>
        </a:p>
      </xdr:txBody>
    </xdr:sp>
    <xdr:clientData/>
  </xdr:twoCellAnchor>
  <xdr:twoCellAnchor>
    <xdr:from>
      <xdr:col>9</xdr:col>
      <xdr:colOff>324971</xdr:colOff>
      <xdr:row>76</xdr:row>
      <xdr:rowOff>33617</xdr:rowOff>
    </xdr:from>
    <xdr:to>
      <xdr:col>14</xdr:col>
      <xdr:colOff>201708</xdr:colOff>
      <xdr:row>79</xdr:row>
      <xdr:rowOff>246528</xdr:rowOff>
    </xdr:to>
    <xdr:sp macro="" textlink="">
      <xdr:nvSpPr>
        <xdr:cNvPr id="7" name="AutoShape 4"/>
        <xdr:cNvSpPr>
          <a:spLocks noChangeArrowheads="1"/>
        </xdr:cNvSpPr>
      </xdr:nvSpPr>
      <xdr:spPr bwMode="auto">
        <a:xfrm>
          <a:off x="3731559" y="19610293"/>
          <a:ext cx="1837767" cy="1019735"/>
        </a:xfrm>
        <a:prstGeom prst="wedgeRectCallout">
          <a:avLst>
            <a:gd name="adj1" fmla="val -7255"/>
            <a:gd name="adj2" fmla="val -3230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200" b="1" i="0" u="none" strike="noStrike" baseline="0">
              <a:solidFill>
                <a:srgbClr val="FF0000"/>
              </a:solidFill>
              <a:latin typeface="ＭＳ Ｐゴシック"/>
              <a:ea typeface="ＭＳ Ｐゴシック"/>
            </a:rPr>
            <a:t>日給の方は、「その月のの就労日数」を記入。</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0" i="0" u="none" strike="noStrike" baseline="0">
              <a:solidFill>
                <a:srgbClr val="FF0000"/>
              </a:solidFill>
              <a:latin typeface="ＭＳ Ｐゴシック"/>
              <a:ea typeface="ＭＳ Ｐゴシック"/>
            </a:rPr>
            <a:t>月給、時給の場合は記入しなくてもよい。</a:t>
          </a:r>
        </a:p>
      </xdr:txBody>
    </xdr:sp>
    <xdr:clientData/>
  </xdr:twoCellAnchor>
  <xdr:twoCellAnchor>
    <xdr:from>
      <xdr:col>17</xdr:col>
      <xdr:colOff>123262</xdr:colOff>
      <xdr:row>76</xdr:row>
      <xdr:rowOff>44824</xdr:rowOff>
    </xdr:from>
    <xdr:to>
      <xdr:col>22</xdr:col>
      <xdr:colOff>257734</xdr:colOff>
      <xdr:row>79</xdr:row>
      <xdr:rowOff>268940</xdr:rowOff>
    </xdr:to>
    <xdr:sp macro="" textlink="">
      <xdr:nvSpPr>
        <xdr:cNvPr id="8" name="AutoShape 3"/>
        <xdr:cNvSpPr>
          <a:spLocks noChangeArrowheads="1"/>
        </xdr:cNvSpPr>
      </xdr:nvSpPr>
      <xdr:spPr bwMode="auto">
        <a:xfrm>
          <a:off x="6645086" y="19621500"/>
          <a:ext cx="1983442" cy="1030940"/>
        </a:xfrm>
        <a:prstGeom prst="wedgeRectCallout">
          <a:avLst>
            <a:gd name="adj1" fmla="val -27083"/>
            <a:gd name="adj2" fmla="val -3090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月給、時給、日給に関わらず、「その月の労働時間数」を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25</xdr:col>
      <xdr:colOff>145676</xdr:colOff>
      <xdr:row>76</xdr:row>
      <xdr:rowOff>44825</xdr:rowOff>
    </xdr:from>
    <xdr:to>
      <xdr:col>30</xdr:col>
      <xdr:colOff>168088</xdr:colOff>
      <xdr:row>79</xdr:row>
      <xdr:rowOff>257736</xdr:rowOff>
    </xdr:to>
    <xdr:sp macro="" textlink="">
      <xdr:nvSpPr>
        <xdr:cNvPr id="9" name="AutoShape 3"/>
        <xdr:cNvSpPr>
          <a:spLocks noChangeArrowheads="1"/>
        </xdr:cNvSpPr>
      </xdr:nvSpPr>
      <xdr:spPr bwMode="auto">
        <a:xfrm>
          <a:off x="9670676" y="19621501"/>
          <a:ext cx="2073088" cy="1019735"/>
        </a:xfrm>
        <a:prstGeom prst="wedgeRectCallout">
          <a:avLst>
            <a:gd name="adj1" fmla="val 61312"/>
            <a:gd name="adj2" fmla="val -1632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月給、時給、日給に関わらず、「その月に支払った賃金額」を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35</xdr:col>
      <xdr:colOff>112058</xdr:colOff>
      <xdr:row>76</xdr:row>
      <xdr:rowOff>33617</xdr:rowOff>
    </xdr:from>
    <xdr:to>
      <xdr:col>40</xdr:col>
      <xdr:colOff>89647</xdr:colOff>
      <xdr:row>79</xdr:row>
      <xdr:rowOff>268940</xdr:rowOff>
    </xdr:to>
    <xdr:sp macro="" textlink="">
      <xdr:nvSpPr>
        <xdr:cNvPr id="10" name="AutoShape 10"/>
        <xdr:cNvSpPr>
          <a:spLocks noChangeArrowheads="1"/>
        </xdr:cNvSpPr>
      </xdr:nvSpPr>
      <xdr:spPr bwMode="auto">
        <a:xfrm>
          <a:off x="13648764" y="19610293"/>
          <a:ext cx="1826559" cy="1042147"/>
        </a:xfrm>
        <a:prstGeom prst="wedgeRectCallout">
          <a:avLst>
            <a:gd name="adj1" fmla="val 73521"/>
            <a:gd name="adj2" fmla="val -1846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一時金、年度末の調整額等、臨時に支払ったものを記入。</a:t>
          </a:r>
        </a:p>
      </xdr:txBody>
    </xdr:sp>
    <xdr:clientData/>
  </xdr:twoCellAnchor>
  <xdr:twoCellAnchor editAs="absolute">
    <xdr:from>
      <xdr:col>3</xdr:col>
      <xdr:colOff>280148</xdr:colOff>
      <xdr:row>19</xdr:row>
      <xdr:rowOff>33618</xdr:rowOff>
    </xdr:from>
    <xdr:to>
      <xdr:col>16</xdr:col>
      <xdr:colOff>56030</xdr:colOff>
      <xdr:row>20</xdr:row>
      <xdr:rowOff>56031</xdr:rowOff>
    </xdr:to>
    <xdr:sp macro="" textlink="">
      <xdr:nvSpPr>
        <xdr:cNvPr id="12" name="テキスト ボックス 11"/>
        <xdr:cNvSpPr txBox="1"/>
      </xdr:nvSpPr>
      <xdr:spPr>
        <a:xfrm>
          <a:off x="1210236" y="5221942"/>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246529</xdr:colOff>
      <xdr:row>97</xdr:row>
      <xdr:rowOff>44824</xdr:rowOff>
    </xdr:from>
    <xdr:to>
      <xdr:col>45</xdr:col>
      <xdr:colOff>145677</xdr:colOff>
      <xdr:row>103</xdr:row>
      <xdr:rowOff>33617</xdr:rowOff>
    </xdr:to>
    <xdr:sp macro="" textlink="">
      <xdr:nvSpPr>
        <xdr:cNvPr id="14" name="角丸四角形 13"/>
        <xdr:cNvSpPr/>
      </xdr:nvSpPr>
      <xdr:spPr>
        <a:xfrm>
          <a:off x="11822205" y="26199353"/>
          <a:ext cx="5950325" cy="997323"/>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●宮城県Ａ型平均賃金（Ｒ４年度）　　月額：７９，４４９円　　　時間額：９０１．９円　　　</a:t>
          </a:r>
          <a:endParaRPr kumimoji="1" lang="en-US" altLang="ja-JP" sz="1200"/>
        </a:p>
        <a:p>
          <a:pPr algn="l"/>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youfukuch@pref.miyagi.lg.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115"/>
  <sheetViews>
    <sheetView showGridLines="0" tabSelected="1" view="pageBreakPreview" topLeftCell="A2" zoomScale="85" zoomScaleNormal="85" zoomScaleSheetLayoutView="85" workbookViewId="0">
      <selection activeCell="E5" sqref="E5:L5"/>
    </sheetView>
  </sheetViews>
  <sheetFormatPr defaultColWidth="9" defaultRowHeight="13.5" outlineLevelRow="1"/>
  <cols>
    <col min="1" max="1" width="3.87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customWidth="1"/>
    <col min="50" max="50" width="5.875" style="2" customWidth="1"/>
    <col min="51" max="51" width="5.125" style="2" customWidth="1"/>
    <col min="52" max="67" width="5.125" style="1" customWidth="1"/>
    <col min="68" max="68" width="8.5" style="1" bestFit="1" customWidth="1"/>
    <col min="69" max="69" width="7.5" style="1" bestFit="1" customWidth="1"/>
    <col min="70" max="92" width="5.125" style="1" customWidth="1"/>
    <col min="93" max="16384" width="9" style="1"/>
  </cols>
  <sheetData>
    <row r="1" spans="1:70" ht="36.75" hidden="1" customHeight="1" outlineLevel="1">
      <c r="A1" s="136">
        <f>E5</f>
        <v>0</v>
      </c>
      <c r="B1" s="137">
        <f>E6</f>
        <v>0</v>
      </c>
      <c r="C1" s="2" t="str">
        <f>E7</f>
        <v/>
      </c>
      <c r="D1" s="2" t="str">
        <f>E8</f>
        <v/>
      </c>
      <c r="E1" s="2" t="str">
        <f>L9</f>
        <v/>
      </c>
      <c r="F1" s="2">
        <f>Q5</f>
        <v>0</v>
      </c>
      <c r="G1" s="2">
        <f>Q6</f>
        <v>0</v>
      </c>
      <c r="H1" s="2">
        <f>Q7</f>
        <v>0</v>
      </c>
      <c r="I1" s="2">
        <f>Q8</f>
        <v>0</v>
      </c>
      <c r="J1" s="2" t="str">
        <f>Q9</f>
        <v/>
      </c>
      <c r="K1" s="140">
        <f>AG7</f>
        <v>0</v>
      </c>
      <c r="L1" s="140">
        <f>AG8</f>
        <v>0</v>
      </c>
      <c r="M1" s="2">
        <f>S13</f>
        <v>0</v>
      </c>
      <c r="N1" s="140">
        <f>U14</f>
        <v>0</v>
      </c>
      <c r="O1" s="141" t="str">
        <f>AJ14</f>
        <v/>
      </c>
      <c r="P1" s="141">
        <f>Y17</f>
        <v>0</v>
      </c>
      <c r="Q1" s="2">
        <f>I19</f>
        <v>0</v>
      </c>
      <c r="R1" s="2">
        <f>AM19</f>
        <v>0</v>
      </c>
      <c r="S1" s="142" t="str">
        <f>AS19</f>
        <v/>
      </c>
      <c r="T1" s="140">
        <f>Z21</f>
        <v>0</v>
      </c>
      <c r="U1" s="2">
        <f>AC21</f>
        <v>0</v>
      </c>
      <c r="V1" s="140">
        <f>Z22</f>
        <v>0</v>
      </c>
      <c r="W1" s="2">
        <f>AC22</f>
        <v>0</v>
      </c>
      <c r="X1" s="140">
        <f>Z23</f>
        <v>0</v>
      </c>
      <c r="Y1" s="2">
        <f>AC23</f>
        <v>0</v>
      </c>
      <c r="Z1" s="2">
        <f>D25</f>
        <v>0</v>
      </c>
      <c r="AA1" s="2">
        <f>D26</f>
        <v>0</v>
      </c>
      <c r="AB1" s="2">
        <f>D27</f>
        <v>0</v>
      </c>
      <c r="AC1" s="2">
        <f>Q25</f>
        <v>0</v>
      </c>
      <c r="AD1" s="2">
        <f>Q26</f>
        <v>0</v>
      </c>
      <c r="AE1" s="2">
        <f>Q27</f>
        <v>0</v>
      </c>
      <c r="AF1" s="2">
        <f>AD25</f>
        <v>0</v>
      </c>
      <c r="AG1" s="2">
        <f>AD26</f>
        <v>0</v>
      </c>
      <c r="AH1" s="2">
        <f>AI26</f>
        <v>0</v>
      </c>
      <c r="AI1" s="2">
        <f>D29</f>
        <v>0</v>
      </c>
      <c r="AJ1" s="2">
        <f>D30</f>
        <v>0</v>
      </c>
      <c r="AK1" s="2">
        <f>D31</f>
        <v>0</v>
      </c>
      <c r="AL1" s="2">
        <f>Q29</f>
        <v>0</v>
      </c>
      <c r="AM1" s="2">
        <f>Q30</f>
        <v>0</v>
      </c>
      <c r="AN1" s="2">
        <f>Q31</f>
        <v>0</v>
      </c>
      <c r="AO1" s="2">
        <f>AD29</f>
        <v>0</v>
      </c>
      <c r="AP1" s="2">
        <f>AD30</f>
        <v>0</v>
      </c>
      <c r="AQ1" s="2">
        <f>AI30</f>
        <v>0</v>
      </c>
      <c r="AR1" s="140">
        <f>K36</f>
        <v>0</v>
      </c>
      <c r="AS1" s="2">
        <f>N36</f>
        <v>0</v>
      </c>
      <c r="AT1" s="143">
        <f>K37</f>
        <v>0</v>
      </c>
      <c r="AU1" s="2">
        <f>N37</f>
        <v>0</v>
      </c>
      <c r="AV1" s="140">
        <f>K38</f>
        <v>0</v>
      </c>
      <c r="AW1" s="2">
        <f>N38</f>
        <v>0</v>
      </c>
      <c r="AX1" s="140">
        <f>K39</f>
        <v>0</v>
      </c>
      <c r="AY1" s="2">
        <f>N39</f>
        <v>0</v>
      </c>
      <c r="AZ1" s="144">
        <f>K40</f>
        <v>0</v>
      </c>
      <c r="BA1" s="1">
        <f>N40</f>
        <v>0</v>
      </c>
      <c r="BB1" s="144">
        <f>K41</f>
        <v>0</v>
      </c>
      <c r="BC1" s="1">
        <f>N41</f>
        <v>0</v>
      </c>
      <c r="BD1" s="144">
        <f>K42</f>
        <v>0</v>
      </c>
      <c r="BE1" s="1">
        <f>N42</f>
        <v>0</v>
      </c>
      <c r="BF1" s="144">
        <f>K43</f>
        <v>0</v>
      </c>
      <c r="BG1" s="1">
        <f>N43</f>
        <v>0</v>
      </c>
      <c r="BH1" s="144">
        <f>K44</f>
        <v>0</v>
      </c>
      <c r="BI1" s="1">
        <f>N44</f>
        <v>0</v>
      </c>
      <c r="BJ1" s="144">
        <f>K45</f>
        <v>0</v>
      </c>
      <c r="BK1" s="1">
        <f>N45</f>
        <v>0</v>
      </c>
      <c r="BL1" s="144">
        <f>K46</f>
        <v>0</v>
      </c>
      <c r="BM1" s="1">
        <f>N46</f>
        <v>0</v>
      </c>
      <c r="BN1" s="145">
        <f>D50</f>
        <v>0</v>
      </c>
      <c r="BO1" s="145">
        <f>J50</f>
        <v>0</v>
      </c>
      <c r="BP1" s="145">
        <f>Q50</f>
        <v>0</v>
      </c>
      <c r="BQ1" s="144" t="str">
        <f>X50</f>
        <v/>
      </c>
      <c r="BR1" s="144" t="str">
        <f>AG50</f>
        <v/>
      </c>
    </row>
    <row r="2" spans="1:70" ht="35.450000000000003" customHeight="1" collapsed="1">
      <c r="D2" s="22"/>
      <c r="K2" s="8"/>
      <c r="L2" s="148" t="s">
        <v>514</v>
      </c>
      <c r="M2" s="148"/>
      <c r="N2" s="148"/>
      <c r="O2" s="148"/>
      <c r="P2" s="148"/>
      <c r="Q2" s="148"/>
      <c r="R2" s="148"/>
      <c r="S2" s="148"/>
      <c r="T2" s="148"/>
      <c r="U2" s="148"/>
      <c r="V2" s="148"/>
      <c r="W2" s="148"/>
      <c r="X2" s="148"/>
      <c r="Y2" s="148"/>
      <c r="Z2" s="148"/>
      <c r="AA2" s="148"/>
      <c r="AB2" s="148"/>
      <c r="AC2" s="148"/>
      <c r="AD2" s="148"/>
      <c r="AE2" s="148"/>
      <c r="AF2" s="148"/>
      <c r="AG2" s="148"/>
      <c r="AH2" s="148"/>
      <c r="AI2" s="148"/>
      <c r="AW2" s="2" t="s">
        <v>70</v>
      </c>
      <c r="AY2" s="2">
        <v>1</v>
      </c>
    </row>
    <row r="3" spans="1:70" ht="21" customHeight="1">
      <c r="D3" s="22"/>
      <c r="K3" s="8"/>
      <c r="L3" s="71"/>
      <c r="M3" s="71"/>
      <c r="N3" s="71"/>
      <c r="O3" s="71"/>
      <c r="P3" s="71"/>
      <c r="Q3" s="71"/>
      <c r="R3" s="71"/>
      <c r="S3" s="71"/>
      <c r="T3" s="71"/>
      <c r="U3" s="71"/>
      <c r="V3" s="71"/>
      <c r="W3" s="71"/>
      <c r="X3" s="71"/>
      <c r="Y3" s="71"/>
      <c r="Z3" s="71"/>
      <c r="AA3" s="71"/>
      <c r="AB3" s="71"/>
      <c r="AC3" s="71"/>
      <c r="AD3" s="71"/>
      <c r="AE3" s="71"/>
      <c r="AF3" s="71"/>
      <c r="AG3" s="71"/>
      <c r="AH3" s="71"/>
      <c r="AI3" s="71"/>
      <c r="AW3" s="2" t="s">
        <v>69</v>
      </c>
      <c r="AY3" s="2">
        <v>2</v>
      </c>
    </row>
    <row r="4" spans="1:70" ht="21" customHeight="1">
      <c r="C4" s="20" t="s">
        <v>68</v>
      </c>
      <c r="D4" s="20"/>
      <c r="K4" s="8"/>
      <c r="L4" s="71"/>
      <c r="M4" s="71"/>
      <c r="N4" s="71"/>
      <c r="O4" s="71"/>
      <c r="P4" s="71"/>
      <c r="Q4" s="71"/>
      <c r="R4" s="71"/>
      <c r="S4" s="71"/>
      <c r="T4" s="71"/>
      <c r="U4" s="71"/>
      <c r="V4" s="71"/>
      <c r="W4" s="71"/>
      <c r="X4" s="71"/>
      <c r="Y4" s="71"/>
      <c r="Z4" s="71"/>
      <c r="AA4" s="71"/>
      <c r="AB4" s="61" t="s">
        <v>516</v>
      </c>
      <c r="AC4" s="71"/>
      <c r="AD4" s="71"/>
      <c r="AE4" s="71"/>
      <c r="AF4" s="71"/>
      <c r="AG4" s="71"/>
      <c r="AH4" s="71"/>
      <c r="AI4" s="71"/>
      <c r="AJ4" s="7"/>
      <c r="AK4" s="7"/>
      <c r="AL4" s="7"/>
      <c r="AM4" s="7"/>
      <c r="AN4" s="7"/>
      <c r="AO4" s="7"/>
      <c r="AP4" s="7"/>
      <c r="AQ4" s="7"/>
      <c r="AR4" s="7"/>
      <c r="AS4" s="7"/>
      <c r="AT4" s="7"/>
      <c r="AU4" s="7"/>
      <c r="AW4" s="2" t="s">
        <v>67</v>
      </c>
      <c r="AY4" s="2">
        <v>3</v>
      </c>
    </row>
    <row r="5" spans="1:70" ht="21" customHeight="1">
      <c r="C5" s="149" t="s">
        <v>66</v>
      </c>
      <c r="D5" s="149"/>
      <c r="E5" s="150"/>
      <c r="F5" s="151"/>
      <c r="G5" s="151"/>
      <c r="H5" s="151"/>
      <c r="I5" s="151"/>
      <c r="J5" s="151"/>
      <c r="K5" s="151"/>
      <c r="L5" s="152"/>
      <c r="M5" s="153" t="s">
        <v>65</v>
      </c>
      <c r="N5" s="153"/>
      <c r="O5" s="153"/>
      <c r="P5" s="153"/>
      <c r="Q5" s="154"/>
      <c r="R5" s="155"/>
      <c r="S5" s="155"/>
      <c r="T5" s="155"/>
      <c r="U5" s="155"/>
      <c r="V5" s="155"/>
      <c r="W5" s="155"/>
      <c r="X5" s="155"/>
      <c r="Y5" s="155"/>
      <c r="Z5" s="156"/>
      <c r="AA5" s="14"/>
      <c r="AB5" s="73" t="s">
        <v>339</v>
      </c>
      <c r="AC5" s="73"/>
      <c r="AD5" s="73"/>
      <c r="AE5" s="73"/>
      <c r="AF5" s="73"/>
      <c r="AG5" s="73"/>
      <c r="AH5" s="73"/>
      <c r="AI5" s="73"/>
      <c r="AJ5" s="73"/>
      <c r="AK5" s="73"/>
      <c r="AL5" s="73"/>
      <c r="AM5" s="66"/>
      <c r="AN5" s="7"/>
      <c r="AO5" s="7"/>
      <c r="AP5" s="7"/>
      <c r="AQ5" s="7"/>
      <c r="AR5" s="7"/>
      <c r="AS5" s="7"/>
      <c r="AT5" s="7"/>
      <c r="AU5" s="7"/>
      <c r="AW5" s="2" t="s">
        <v>63</v>
      </c>
      <c r="AY5" s="2">
        <v>4</v>
      </c>
    </row>
    <row r="6" spans="1:70" ht="21" customHeight="1">
      <c r="C6" s="157" t="s">
        <v>62</v>
      </c>
      <c r="D6" s="157"/>
      <c r="E6" s="158"/>
      <c r="F6" s="159"/>
      <c r="G6" s="159"/>
      <c r="H6" s="159"/>
      <c r="I6" s="159"/>
      <c r="J6" s="159"/>
      <c r="K6" s="159"/>
      <c r="L6" s="160"/>
      <c r="M6" s="153" t="s">
        <v>61</v>
      </c>
      <c r="N6" s="153"/>
      <c r="O6" s="153"/>
      <c r="P6" s="153"/>
      <c r="Q6" s="161"/>
      <c r="R6" s="155"/>
      <c r="S6" s="155"/>
      <c r="T6" s="155"/>
      <c r="U6" s="155"/>
      <c r="V6" s="155"/>
      <c r="W6" s="155"/>
      <c r="X6" s="155"/>
      <c r="Y6" s="155"/>
      <c r="Z6" s="156"/>
      <c r="AA6" s="14"/>
      <c r="AB6" s="77" t="s">
        <v>323</v>
      </c>
      <c r="AC6" s="77"/>
      <c r="AD6" s="77"/>
      <c r="AE6" s="77"/>
      <c r="AF6" s="77"/>
      <c r="AG6" s="78"/>
      <c r="AH6" s="78"/>
      <c r="AI6" s="78"/>
      <c r="AJ6" s="78"/>
      <c r="AK6" s="78"/>
      <c r="AL6" s="75"/>
      <c r="AM6" s="76"/>
      <c r="AN6" s="76"/>
      <c r="AO6" s="76"/>
      <c r="AP6" s="76"/>
      <c r="AQ6" s="7"/>
      <c r="AR6" s="7"/>
      <c r="AS6" s="7"/>
      <c r="AT6" s="7"/>
      <c r="AU6" s="7"/>
      <c r="AW6" s="2" t="s">
        <v>59</v>
      </c>
      <c r="AY6" s="2">
        <v>5</v>
      </c>
    </row>
    <row r="7" spans="1:70" ht="21" customHeight="1">
      <c r="C7" s="157" t="s">
        <v>58</v>
      </c>
      <c r="D7" s="157"/>
      <c r="E7" s="177" t="str">
        <f>IFERROR(VLOOKUP('工賃(賃金)実績報告書(A型事業所用)'!E5,QK_!B2:E65,2,FALSE),"")</f>
        <v/>
      </c>
      <c r="F7" s="178"/>
      <c r="G7" s="178"/>
      <c r="H7" s="178"/>
      <c r="I7" s="178"/>
      <c r="J7" s="178"/>
      <c r="K7" s="178"/>
      <c r="L7" s="179"/>
      <c r="M7" s="165" t="s">
        <v>57</v>
      </c>
      <c r="N7" s="166"/>
      <c r="O7" s="166"/>
      <c r="P7" s="167"/>
      <c r="Q7" s="154"/>
      <c r="R7" s="155"/>
      <c r="S7" s="155"/>
      <c r="T7" s="155"/>
      <c r="U7" s="155"/>
      <c r="V7" s="155"/>
      <c r="W7" s="155"/>
      <c r="X7" s="155"/>
      <c r="Y7" s="155"/>
      <c r="Z7" s="156"/>
      <c r="AA7" s="14"/>
      <c r="AB7" s="74" t="s">
        <v>64</v>
      </c>
      <c r="AC7" s="74"/>
      <c r="AD7" s="74"/>
      <c r="AE7" s="74"/>
      <c r="AF7" s="74"/>
      <c r="AG7" s="180"/>
      <c r="AH7" s="180"/>
      <c r="AI7" s="180"/>
      <c r="AJ7" s="180"/>
      <c r="AK7" s="180"/>
      <c r="AL7" s="66" t="s">
        <v>6</v>
      </c>
      <c r="AM7" s="66"/>
      <c r="AN7" s="7"/>
      <c r="AO7" s="7"/>
      <c r="AP7" s="7"/>
      <c r="AQ7" s="7"/>
      <c r="AR7" s="7"/>
      <c r="AS7" s="7"/>
      <c r="AT7" s="7"/>
      <c r="AU7" s="7"/>
      <c r="AW7" s="2" t="s">
        <v>55</v>
      </c>
      <c r="AY7" s="2">
        <v>6</v>
      </c>
    </row>
    <row r="8" spans="1:70" ht="21" customHeight="1">
      <c r="C8" s="157" t="s">
        <v>54</v>
      </c>
      <c r="D8" s="157"/>
      <c r="E8" s="181" t="str">
        <f>IFERROR(VLOOKUP('工賃(賃金)実績報告書(A型事業所用)'!E5,QK_!$B$2:$E$65,3,FALSE),"")</f>
        <v/>
      </c>
      <c r="F8" s="182"/>
      <c r="G8" s="182"/>
      <c r="H8" s="182"/>
      <c r="I8" s="182"/>
      <c r="J8" s="182"/>
      <c r="K8" s="182"/>
      <c r="L8" s="183"/>
      <c r="M8" s="157" t="s">
        <v>53</v>
      </c>
      <c r="N8" s="157"/>
      <c r="O8" s="157"/>
      <c r="P8" s="157"/>
      <c r="Q8" s="184"/>
      <c r="R8" s="184"/>
      <c r="S8" s="184"/>
      <c r="T8" s="184"/>
      <c r="U8" s="184"/>
      <c r="V8" s="184"/>
      <c r="W8" s="184"/>
      <c r="X8" s="184"/>
      <c r="Y8" s="184"/>
      <c r="Z8" s="184"/>
      <c r="AA8" s="14"/>
      <c r="AB8" s="68" t="s">
        <v>60</v>
      </c>
      <c r="AC8" s="69"/>
      <c r="AD8" s="69"/>
      <c r="AE8" s="69"/>
      <c r="AF8" s="70"/>
      <c r="AG8" s="185"/>
      <c r="AH8" s="186"/>
      <c r="AI8" s="186"/>
      <c r="AJ8" s="186"/>
      <c r="AK8" s="187"/>
      <c r="AL8" s="66" t="s">
        <v>6</v>
      </c>
      <c r="AM8" s="66"/>
      <c r="AN8" s="7"/>
      <c r="AO8" s="7"/>
      <c r="AP8" s="7"/>
      <c r="AQ8" s="7"/>
      <c r="AR8" s="7"/>
      <c r="AS8" s="7"/>
      <c r="AT8" s="7"/>
      <c r="AU8" s="7"/>
    </row>
    <row r="9" spans="1:70" ht="21" customHeight="1">
      <c r="C9" s="157" t="s">
        <v>52</v>
      </c>
      <c r="D9" s="157"/>
      <c r="E9" s="162"/>
      <c r="F9" s="163"/>
      <c r="G9" s="163"/>
      <c r="H9" s="163"/>
      <c r="I9" s="163"/>
      <c r="J9" s="163"/>
      <c r="K9" s="164"/>
      <c r="L9" s="88" t="str">
        <f>IFERROR(VLOOKUP(E9,AW2:AY7,3,FALSE),"")</f>
        <v/>
      </c>
      <c r="M9" s="165" t="s">
        <v>51</v>
      </c>
      <c r="N9" s="166"/>
      <c r="O9" s="166"/>
      <c r="P9" s="167"/>
      <c r="Q9" s="168" t="str">
        <f>IFERROR(VLOOKUP('工賃(賃金)実績報告書(A型事業所用)'!E5,QK_!B2:E65,4,FALSE),"")</f>
        <v/>
      </c>
      <c r="R9" s="169"/>
      <c r="S9" s="169"/>
      <c r="T9" s="169"/>
      <c r="U9" s="169"/>
      <c r="V9" s="169"/>
      <c r="W9" s="169"/>
      <c r="X9" s="169"/>
      <c r="Y9" s="169"/>
      <c r="Z9" s="170"/>
      <c r="AA9" s="14"/>
      <c r="AB9" s="68" t="s">
        <v>56</v>
      </c>
      <c r="AC9" s="69"/>
      <c r="AD9" s="69"/>
      <c r="AE9" s="69"/>
      <c r="AF9" s="70"/>
      <c r="AG9" s="171">
        <f>AG7-AG8</f>
        <v>0</v>
      </c>
      <c r="AH9" s="172"/>
      <c r="AI9" s="172"/>
      <c r="AJ9" s="172"/>
      <c r="AK9" s="173"/>
      <c r="AL9" s="66" t="s">
        <v>6</v>
      </c>
      <c r="AM9" s="66"/>
      <c r="AN9" s="7"/>
      <c r="AO9" s="7"/>
      <c r="AP9" s="7"/>
      <c r="AQ9" s="7"/>
      <c r="AR9" s="7"/>
      <c r="AS9" s="7"/>
      <c r="AT9" s="7"/>
      <c r="AU9" s="7"/>
    </row>
    <row r="10" spans="1:70"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1:70" ht="18.75">
      <c r="D11" s="13"/>
      <c r="K11" s="8"/>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7"/>
      <c r="AK11" s="7"/>
      <c r="AL11" s="66"/>
      <c r="AM11" s="66"/>
      <c r="AN11" s="7"/>
      <c r="AO11" s="7"/>
      <c r="AP11" s="7"/>
      <c r="AQ11" s="7"/>
      <c r="AR11" s="7"/>
      <c r="AS11" s="7"/>
      <c r="AT11" s="7"/>
      <c r="AU11" s="7"/>
    </row>
    <row r="12" spans="1:70" ht="21" customHeight="1">
      <c r="C12" s="61" t="s">
        <v>47</v>
      </c>
      <c r="J12" s="8"/>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1:70" ht="21" customHeight="1">
      <c r="C13" s="61" t="s">
        <v>515</v>
      </c>
      <c r="J13" s="8"/>
      <c r="K13" s="14"/>
      <c r="L13" s="14"/>
      <c r="M13" s="14"/>
      <c r="N13" s="14"/>
      <c r="O13" s="14"/>
      <c r="P13" s="14"/>
      <c r="Q13" s="14"/>
      <c r="R13" s="14" t="s">
        <v>50</v>
      </c>
      <c r="S13" s="174"/>
      <c r="T13" s="175"/>
      <c r="U13" s="176"/>
      <c r="V13" s="14"/>
      <c r="W13" s="14"/>
      <c r="X13" s="14"/>
      <c r="Y13" s="14"/>
      <c r="Z13" s="14"/>
      <c r="AA13" s="14"/>
      <c r="AB13" s="14"/>
      <c r="AC13" s="14"/>
      <c r="AD13" s="14"/>
      <c r="AE13" s="14"/>
      <c r="AF13" s="14"/>
      <c r="AG13" s="14"/>
      <c r="AH13" s="14"/>
      <c r="AI13" s="7"/>
      <c r="AJ13" s="7"/>
      <c r="AK13" s="66"/>
      <c r="AL13" s="66"/>
      <c r="AM13" s="7"/>
      <c r="AN13" s="7"/>
      <c r="AO13" s="7"/>
      <c r="AP13" s="7"/>
      <c r="AQ13" s="7"/>
      <c r="AR13" s="7"/>
      <c r="AS13" s="7"/>
      <c r="AT13" s="7"/>
      <c r="AU13" s="7"/>
    </row>
    <row r="14" spans="1:70" ht="21" customHeight="1">
      <c r="C14" s="61" t="s">
        <v>356</v>
      </c>
      <c r="J14" s="8"/>
      <c r="K14" s="14"/>
      <c r="L14" s="14"/>
      <c r="M14" s="14"/>
      <c r="N14" s="14"/>
      <c r="O14" s="14"/>
      <c r="P14" s="14"/>
      <c r="Q14" s="14"/>
      <c r="R14" s="14"/>
      <c r="S14" s="14"/>
      <c r="T14" s="14" t="s">
        <v>50</v>
      </c>
      <c r="U14" s="200"/>
      <c r="V14" s="201"/>
      <c r="W14" s="201"/>
      <c r="X14" s="202"/>
      <c r="Y14" s="65" t="s">
        <v>6</v>
      </c>
      <c r="Z14" s="64"/>
      <c r="AA14" s="63" t="s">
        <v>49</v>
      </c>
      <c r="AB14" s="14"/>
      <c r="AC14" s="14"/>
      <c r="AD14" s="14"/>
      <c r="AE14" s="14"/>
      <c r="AF14" s="14"/>
      <c r="AG14" s="14"/>
      <c r="AH14" s="14"/>
      <c r="AI14" s="7"/>
      <c r="AJ14" s="203" t="str">
        <f>IFERROR(U14/AG7,"")</f>
        <v/>
      </c>
      <c r="AK14" s="203"/>
      <c r="AL14" s="203"/>
      <c r="AM14" s="203"/>
      <c r="AN14" s="7" t="s">
        <v>48</v>
      </c>
      <c r="AO14" s="7"/>
      <c r="AP14" s="7"/>
      <c r="AQ14" s="7"/>
      <c r="AR14" s="7"/>
      <c r="AS14" s="7"/>
      <c r="AT14" s="7"/>
      <c r="AU14" s="7"/>
    </row>
    <row r="15" spans="1:70" ht="18.75">
      <c r="D15" s="61"/>
      <c r="K15" s="8"/>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7"/>
      <c r="AL15" s="7"/>
      <c r="AM15" s="7"/>
      <c r="AN15" s="7"/>
      <c r="AO15" s="7"/>
      <c r="AP15" s="7"/>
      <c r="AQ15" s="7"/>
      <c r="AR15" s="7"/>
      <c r="AS15" s="7"/>
      <c r="AT15" s="7"/>
      <c r="AU15" s="7"/>
    </row>
    <row r="16" spans="1:70" ht="21" customHeight="1">
      <c r="C16" s="61" t="s">
        <v>338</v>
      </c>
      <c r="J16" s="8"/>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7"/>
      <c r="AJ16" s="7"/>
      <c r="AK16" s="7"/>
      <c r="AL16" s="7"/>
      <c r="AM16" s="7"/>
      <c r="AN16" s="7"/>
      <c r="AO16" s="1"/>
      <c r="AP16" s="7"/>
      <c r="AQ16" s="7"/>
      <c r="AR16" s="7"/>
      <c r="AS16" s="7"/>
      <c r="AT16" s="7"/>
      <c r="AU16" s="7"/>
    </row>
    <row r="17" spans="1:51" ht="21" customHeight="1">
      <c r="C17" s="210" t="s">
        <v>517</v>
      </c>
      <c r="D17" s="210"/>
      <c r="E17" s="210"/>
      <c r="F17" s="210"/>
      <c r="G17" s="210"/>
      <c r="H17" s="210"/>
      <c r="I17" s="210"/>
      <c r="J17" s="210"/>
      <c r="K17" s="210"/>
      <c r="L17" s="210"/>
      <c r="M17" s="210"/>
      <c r="N17" s="210"/>
      <c r="O17" s="210"/>
      <c r="P17" s="210"/>
      <c r="Q17" s="210"/>
      <c r="R17" s="210"/>
      <c r="S17" s="210"/>
      <c r="T17" s="210"/>
      <c r="U17" s="210"/>
      <c r="V17" s="210"/>
      <c r="W17" s="210"/>
      <c r="X17" s="14" t="s">
        <v>50</v>
      </c>
      <c r="Y17" s="174"/>
      <c r="Z17" s="175"/>
      <c r="AA17" s="176"/>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357</v>
      </c>
      <c r="J18" s="8"/>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7"/>
      <c r="AJ18" s="7"/>
      <c r="AK18" s="7"/>
      <c r="AL18" s="7"/>
      <c r="AM18" s="7"/>
      <c r="AN18" s="7"/>
      <c r="AO18" s="1"/>
      <c r="AP18" s="7"/>
      <c r="AQ18" s="7"/>
      <c r="AR18" s="7"/>
      <c r="AS18" s="7"/>
      <c r="AT18" s="7"/>
      <c r="AU18" s="7"/>
    </row>
    <row r="19" spans="1:51" ht="21" customHeight="1">
      <c r="C19" s="61" t="s">
        <v>518</v>
      </c>
      <c r="D19" s="132"/>
      <c r="I19" s="204"/>
      <c r="J19" s="205"/>
      <c r="K19" s="206"/>
      <c r="L19" s="14" t="s">
        <v>46</v>
      </c>
      <c r="M19" s="14"/>
      <c r="N19" s="61" t="s">
        <v>519</v>
      </c>
      <c r="O19" s="61"/>
      <c r="P19" s="14"/>
      <c r="Q19" s="14"/>
      <c r="R19" s="14"/>
      <c r="S19" s="14"/>
      <c r="T19" s="14"/>
      <c r="U19" s="14"/>
      <c r="V19" s="14"/>
      <c r="W19" s="14"/>
      <c r="X19" s="14"/>
      <c r="Y19" s="14"/>
      <c r="Z19" s="14"/>
      <c r="AA19" s="14"/>
      <c r="AB19" s="14"/>
      <c r="AC19" s="14"/>
      <c r="AD19" s="14"/>
      <c r="AE19" s="14"/>
      <c r="AF19" s="14"/>
      <c r="AG19" s="14"/>
      <c r="AH19" s="14"/>
      <c r="AI19" s="7"/>
      <c r="AJ19" s="7"/>
      <c r="AK19" s="87"/>
      <c r="AL19" s="75"/>
      <c r="AM19" s="207"/>
      <c r="AN19" s="208"/>
      <c r="AO19" s="62" t="s">
        <v>71</v>
      </c>
      <c r="AP19" s="62"/>
      <c r="AQ19" s="7"/>
      <c r="AR19" s="7"/>
      <c r="AS19" s="209" t="str">
        <f>IFERROR(AM19/I19,"")</f>
        <v/>
      </c>
      <c r="AT19" s="209"/>
      <c r="AU19" s="7" t="s">
        <v>48</v>
      </c>
    </row>
    <row r="20" spans="1:51" ht="21" customHeight="1">
      <c r="C20" s="61" t="s">
        <v>421</v>
      </c>
      <c r="I20" s="82"/>
      <c r="J20" s="82"/>
      <c r="K20" s="75"/>
      <c r="L20" s="75"/>
      <c r="M20" s="75"/>
      <c r="N20" s="91"/>
      <c r="O20" s="91"/>
      <c r="P20" s="91"/>
      <c r="Q20" s="211" t="s">
        <v>462</v>
      </c>
      <c r="R20" s="212"/>
      <c r="S20" s="212"/>
      <c r="T20" s="212"/>
      <c r="U20" s="212"/>
      <c r="V20" s="212"/>
      <c r="W20" s="212"/>
      <c r="X20" s="212"/>
      <c r="Y20" s="213"/>
      <c r="Z20" s="211" t="s">
        <v>463</v>
      </c>
      <c r="AA20" s="212"/>
      <c r="AB20" s="213"/>
      <c r="AC20" s="211" t="s">
        <v>464</v>
      </c>
      <c r="AD20" s="212"/>
      <c r="AE20" s="212"/>
      <c r="AF20" s="212"/>
      <c r="AG20" s="212"/>
      <c r="AH20" s="212"/>
      <c r="AI20" s="212"/>
      <c r="AJ20" s="212"/>
      <c r="AK20" s="212"/>
      <c r="AL20" s="212"/>
      <c r="AM20" s="212"/>
      <c r="AN20" s="212"/>
      <c r="AO20" s="212"/>
      <c r="AP20" s="212"/>
      <c r="AQ20" s="212"/>
      <c r="AR20" s="212"/>
      <c r="AS20" s="212"/>
      <c r="AT20" s="213"/>
      <c r="AU20" s="7"/>
    </row>
    <row r="21" spans="1:51" ht="21" customHeight="1">
      <c r="C21" s="61"/>
      <c r="I21" s="134"/>
      <c r="J21" s="134"/>
      <c r="K21" s="75"/>
      <c r="L21" s="75"/>
      <c r="M21" s="75"/>
      <c r="N21" s="91"/>
      <c r="O21" s="91"/>
      <c r="P21" s="91"/>
      <c r="Q21" s="214" t="s">
        <v>465</v>
      </c>
      <c r="R21" s="214"/>
      <c r="S21" s="214"/>
      <c r="T21" s="214"/>
      <c r="U21" s="214"/>
      <c r="V21" s="214"/>
      <c r="W21" s="214"/>
      <c r="X21" s="214"/>
      <c r="Y21" s="214"/>
      <c r="Z21" s="215"/>
      <c r="AA21" s="216"/>
      <c r="AB21" s="138" t="s">
        <v>46</v>
      </c>
      <c r="AC21" s="217"/>
      <c r="AD21" s="218"/>
      <c r="AE21" s="218"/>
      <c r="AF21" s="218"/>
      <c r="AG21" s="218"/>
      <c r="AH21" s="218"/>
      <c r="AI21" s="218"/>
      <c r="AJ21" s="218"/>
      <c r="AK21" s="218"/>
      <c r="AL21" s="218"/>
      <c r="AM21" s="218"/>
      <c r="AN21" s="218"/>
      <c r="AO21" s="218"/>
      <c r="AP21" s="218"/>
      <c r="AQ21" s="218"/>
      <c r="AR21" s="218"/>
      <c r="AS21" s="218"/>
      <c r="AT21" s="219"/>
      <c r="AU21" s="7"/>
    </row>
    <row r="22" spans="1:51" ht="21" customHeight="1">
      <c r="C22" s="61"/>
      <c r="I22" s="134"/>
      <c r="J22" s="134"/>
      <c r="K22" s="75"/>
      <c r="L22" s="75"/>
      <c r="M22" s="75"/>
      <c r="N22" s="91"/>
      <c r="O22" s="91"/>
      <c r="P22" s="91"/>
      <c r="Q22" s="214" t="s">
        <v>466</v>
      </c>
      <c r="R22" s="214"/>
      <c r="S22" s="214"/>
      <c r="T22" s="214"/>
      <c r="U22" s="214"/>
      <c r="V22" s="214"/>
      <c r="W22" s="214"/>
      <c r="X22" s="214"/>
      <c r="Y22" s="214"/>
      <c r="Z22" s="215"/>
      <c r="AA22" s="216"/>
      <c r="AB22" s="138" t="s">
        <v>46</v>
      </c>
      <c r="AC22" s="217"/>
      <c r="AD22" s="218"/>
      <c r="AE22" s="218"/>
      <c r="AF22" s="218"/>
      <c r="AG22" s="218"/>
      <c r="AH22" s="218"/>
      <c r="AI22" s="218"/>
      <c r="AJ22" s="218"/>
      <c r="AK22" s="218"/>
      <c r="AL22" s="218"/>
      <c r="AM22" s="218"/>
      <c r="AN22" s="218"/>
      <c r="AO22" s="218"/>
      <c r="AP22" s="218"/>
      <c r="AQ22" s="218"/>
      <c r="AR22" s="218"/>
      <c r="AS22" s="218"/>
      <c r="AT22" s="219"/>
      <c r="AU22" s="7"/>
    </row>
    <row r="23" spans="1:51" ht="21" customHeight="1">
      <c r="C23" s="61"/>
      <c r="I23" s="134"/>
      <c r="J23" s="134"/>
      <c r="K23" s="75"/>
      <c r="L23" s="75"/>
      <c r="M23" s="75"/>
      <c r="N23" s="91"/>
      <c r="O23" s="91"/>
      <c r="P23" s="91"/>
      <c r="Q23" s="214" t="s">
        <v>467</v>
      </c>
      <c r="R23" s="214"/>
      <c r="S23" s="214"/>
      <c r="T23" s="214"/>
      <c r="U23" s="214"/>
      <c r="V23" s="214"/>
      <c r="W23" s="214"/>
      <c r="X23" s="214"/>
      <c r="Y23" s="214"/>
      <c r="Z23" s="215"/>
      <c r="AA23" s="216"/>
      <c r="AB23" s="139" t="s">
        <v>46</v>
      </c>
      <c r="AC23" s="217"/>
      <c r="AD23" s="218"/>
      <c r="AE23" s="218"/>
      <c r="AF23" s="218"/>
      <c r="AG23" s="218"/>
      <c r="AH23" s="218"/>
      <c r="AI23" s="218"/>
      <c r="AJ23" s="218"/>
      <c r="AK23" s="218"/>
      <c r="AL23" s="218"/>
      <c r="AM23" s="218"/>
      <c r="AN23" s="218"/>
      <c r="AO23" s="218"/>
      <c r="AP23" s="218"/>
      <c r="AQ23" s="218"/>
      <c r="AR23" s="218"/>
      <c r="AS23" s="218"/>
      <c r="AT23" s="219"/>
      <c r="AU23" s="7"/>
    </row>
    <row r="24" spans="1:51" s="128" customFormat="1" ht="21" customHeight="1">
      <c r="A24" s="127"/>
      <c r="B24" s="127"/>
      <c r="C24" s="61" t="s">
        <v>427</v>
      </c>
      <c r="D24" s="127"/>
      <c r="E24" s="127"/>
      <c r="F24" s="127"/>
      <c r="G24" s="127"/>
      <c r="H24" s="127"/>
      <c r="I24" s="82"/>
      <c r="J24" s="82"/>
      <c r="K24" s="75"/>
      <c r="L24" s="75"/>
      <c r="M24" s="75"/>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86"/>
      <c r="AR24" s="7"/>
      <c r="AS24" s="135"/>
      <c r="AT24" s="135"/>
      <c r="AU24" s="7"/>
      <c r="AV24" s="127"/>
      <c r="AW24" s="127"/>
      <c r="AX24" s="127"/>
      <c r="AY24" s="127"/>
    </row>
    <row r="25" spans="1:51" s="128" customFormat="1" ht="21" customHeight="1">
      <c r="A25" s="127"/>
      <c r="B25" s="127"/>
      <c r="C25" s="61"/>
      <c r="D25" s="126"/>
      <c r="E25" s="20" t="s">
        <v>422</v>
      </c>
      <c r="F25" s="20"/>
      <c r="G25" s="20"/>
      <c r="H25" s="20"/>
      <c r="I25" s="92"/>
      <c r="J25" s="92"/>
      <c r="K25" s="62"/>
      <c r="L25" s="62"/>
      <c r="M25" s="62"/>
      <c r="N25" s="123"/>
      <c r="O25" s="123"/>
      <c r="P25" s="123"/>
      <c r="Q25" s="126"/>
      <c r="R25" s="20" t="s">
        <v>434</v>
      </c>
      <c r="S25" s="123"/>
      <c r="T25" s="123"/>
      <c r="U25" s="123"/>
      <c r="V25" s="123"/>
      <c r="W25" s="123"/>
      <c r="X25" s="123"/>
      <c r="Y25" s="123"/>
      <c r="Z25" s="123"/>
      <c r="AA25" s="123"/>
      <c r="AB25" s="123"/>
      <c r="AC25" s="123"/>
      <c r="AD25" s="126"/>
      <c r="AE25" s="20" t="s">
        <v>437</v>
      </c>
      <c r="AF25" s="123"/>
      <c r="AG25" s="123"/>
      <c r="AH25" s="123"/>
      <c r="AI25" s="123"/>
      <c r="AJ25" s="123"/>
      <c r="AK25" s="123"/>
      <c r="AL25" s="123"/>
      <c r="AM25" s="123"/>
      <c r="AN25" s="123"/>
      <c r="AO25" s="123"/>
      <c r="AP25" s="123"/>
      <c r="AQ25" s="124"/>
      <c r="AR25" s="13"/>
      <c r="AS25" s="125"/>
      <c r="AT25" s="125"/>
      <c r="AU25" s="13"/>
      <c r="AV25" s="127"/>
      <c r="AW25" s="127"/>
      <c r="AX25" s="127"/>
      <c r="AY25" s="127"/>
    </row>
    <row r="26" spans="1:51" s="128" customFormat="1" ht="21" customHeight="1">
      <c r="A26" s="127"/>
      <c r="B26" s="127"/>
      <c r="C26" s="61"/>
      <c r="D26" s="126"/>
      <c r="E26" s="20" t="s">
        <v>424</v>
      </c>
      <c r="F26" s="20"/>
      <c r="G26" s="20"/>
      <c r="H26" s="20"/>
      <c r="I26" s="92"/>
      <c r="J26" s="92"/>
      <c r="K26" s="62"/>
      <c r="L26" s="62"/>
      <c r="M26" s="62"/>
      <c r="N26" s="123"/>
      <c r="O26" s="123"/>
      <c r="P26" s="123"/>
      <c r="Q26" s="126"/>
      <c r="R26" s="20" t="s">
        <v>435</v>
      </c>
      <c r="S26" s="123"/>
      <c r="T26" s="123"/>
      <c r="U26" s="123"/>
      <c r="V26" s="123"/>
      <c r="W26" s="123"/>
      <c r="X26" s="123"/>
      <c r="Y26" s="123"/>
      <c r="Z26" s="123"/>
      <c r="AA26" s="123"/>
      <c r="AB26" s="123"/>
      <c r="AC26" s="123"/>
      <c r="AD26" s="126"/>
      <c r="AE26" s="20" t="s">
        <v>438</v>
      </c>
      <c r="AF26" s="123"/>
      <c r="AG26" s="123"/>
      <c r="AH26" s="123"/>
      <c r="AI26" s="188"/>
      <c r="AJ26" s="188"/>
      <c r="AK26" s="188"/>
      <c r="AL26" s="188"/>
      <c r="AM26" s="188"/>
      <c r="AN26" s="188"/>
      <c r="AO26" s="188"/>
      <c r="AP26" s="188"/>
      <c r="AQ26" s="188"/>
      <c r="AR26" s="188"/>
      <c r="AS26" s="188"/>
      <c r="AT26" s="188"/>
      <c r="AU26" s="13"/>
      <c r="AV26" s="127"/>
      <c r="AW26" s="127"/>
      <c r="AX26" s="127"/>
      <c r="AY26" s="127"/>
    </row>
    <row r="27" spans="1:51" s="128" customFormat="1" ht="21" customHeight="1">
      <c r="A27" s="127"/>
      <c r="B27" s="127"/>
      <c r="C27" s="61"/>
      <c r="D27" s="126"/>
      <c r="E27" s="20" t="s">
        <v>423</v>
      </c>
      <c r="F27" s="20"/>
      <c r="G27" s="20"/>
      <c r="H27" s="20"/>
      <c r="I27" s="92"/>
      <c r="J27" s="92"/>
      <c r="K27" s="62"/>
      <c r="L27" s="62"/>
      <c r="M27" s="62"/>
      <c r="N27" s="123"/>
      <c r="O27" s="123"/>
      <c r="P27" s="123"/>
      <c r="Q27" s="126"/>
      <c r="R27" s="20" t="s">
        <v>436</v>
      </c>
      <c r="S27" s="123"/>
      <c r="T27" s="123"/>
      <c r="U27" s="123"/>
      <c r="V27" s="123"/>
      <c r="W27" s="123"/>
      <c r="X27" s="123"/>
      <c r="Y27" s="123"/>
      <c r="Z27" s="123"/>
      <c r="AA27" s="123"/>
      <c r="AB27" s="123"/>
      <c r="AC27" s="123"/>
      <c r="AD27" s="62"/>
      <c r="AE27" s="62"/>
      <c r="AF27" s="123"/>
      <c r="AG27" s="123"/>
      <c r="AH27" s="123"/>
      <c r="AI27" s="188"/>
      <c r="AJ27" s="188"/>
      <c r="AK27" s="188"/>
      <c r="AL27" s="188"/>
      <c r="AM27" s="188"/>
      <c r="AN27" s="188"/>
      <c r="AO27" s="188"/>
      <c r="AP27" s="188"/>
      <c r="AQ27" s="188"/>
      <c r="AR27" s="188"/>
      <c r="AS27" s="188"/>
      <c r="AT27" s="188"/>
      <c r="AU27" s="13"/>
      <c r="AV27" s="127"/>
      <c r="AW27" s="127"/>
      <c r="AX27" s="127"/>
      <c r="AY27" s="127"/>
    </row>
    <row r="28" spans="1:51" s="128" customFormat="1" ht="21" customHeight="1">
      <c r="A28" s="127"/>
      <c r="B28" s="127"/>
      <c r="C28" s="61" t="s">
        <v>439</v>
      </c>
      <c r="D28" s="127"/>
      <c r="E28" s="127"/>
      <c r="F28" s="127"/>
      <c r="G28" s="127"/>
      <c r="H28" s="127"/>
      <c r="I28" s="127"/>
      <c r="J28" s="129"/>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7"/>
      <c r="AJ28" s="7"/>
      <c r="AK28" s="7"/>
      <c r="AL28" s="7"/>
      <c r="AM28" s="7"/>
      <c r="AN28" s="7"/>
      <c r="AP28" s="7"/>
      <c r="AQ28" s="7"/>
      <c r="AR28" s="7"/>
      <c r="AS28" s="7"/>
      <c r="AT28" s="7"/>
      <c r="AU28" s="7"/>
      <c r="AV28" s="127"/>
      <c r="AW28" s="127"/>
      <c r="AX28" s="127"/>
      <c r="AY28" s="127"/>
    </row>
    <row r="29" spans="1:51" s="128" customFormat="1" ht="21" customHeight="1">
      <c r="A29" s="127"/>
      <c r="B29" s="127"/>
      <c r="C29" s="61"/>
      <c r="D29" s="126"/>
      <c r="E29" s="20" t="s">
        <v>428</v>
      </c>
      <c r="F29" s="20"/>
      <c r="G29" s="20"/>
      <c r="H29" s="20"/>
      <c r="I29" s="92"/>
      <c r="J29" s="92"/>
      <c r="K29" s="62"/>
      <c r="L29" s="62"/>
      <c r="M29" s="62"/>
      <c r="N29" s="123"/>
      <c r="O29" s="123"/>
      <c r="P29" s="123"/>
      <c r="Q29" s="126"/>
      <c r="R29" s="20" t="s">
        <v>431</v>
      </c>
      <c r="S29" s="123"/>
      <c r="T29" s="123"/>
      <c r="U29" s="123"/>
      <c r="V29" s="123"/>
      <c r="W29" s="123"/>
      <c r="X29" s="123"/>
      <c r="Y29" s="123"/>
      <c r="Z29" s="123"/>
      <c r="AA29" s="123"/>
      <c r="AB29" s="123"/>
      <c r="AC29" s="123"/>
      <c r="AD29" s="126"/>
      <c r="AE29" s="20" t="s">
        <v>433</v>
      </c>
      <c r="AF29" s="123"/>
      <c r="AG29" s="123"/>
      <c r="AH29" s="123"/>
      <c r="AI29" s="123"/>
      <c r="AJ29" s="123"/>
      <c r="AK29" s="123"/>
      <c r="AL29" s="123"/>
      <c r="AM29" s="123"/>
      <c r="AN29" s="123"/>
      <c r="AO29" s="123"/>
      <c r="AP29" s="123"/>
      <c r="AQ29" s="124"/>
      <c r="AR29" s="13"/>
      <c r="AS29" s="125"/>
      <c r="AT29" s="125"/>
      <c r="AU29" s="13"/>
      <c r="AV29" s="127"/>
      <c r="AW29" s="127"/>
      <c r="AX29" s="127"/>
      <c r="AY29" s="127"/>
    </row>
    <row r="30" spans="1:51" s="128" customFormat="1" ht="21" customHeight="1">
      <c r="A30" s="127"/>
      <c r="B30" s="127"/>
      <c r="C30" s="61"/>
      <c r="D30" s="126"/>
      <c r="E30" s="20" t="s">
        <v>429</v>
      </c>
      <c r="F30" s="20"/>
      <c r="G30" s="20"/>
      <c r="H30" s="20"/>
      <c r="I30" s="92"/>
      <c r="J30" s="92"/>
      <c r="K30" s="62"/>
      <c r="L30" s="62"/>
      <c r="M30" s="62"/>
      <c r="N30" s="123"/>
      <c r="O30" s="123"/>
      <c r="P30" s="123"/>
      <c r="Q30" s="126"/>
      <c r="R30" s="20" t="s">
        <v>432</v>
      </c>
      <c r="S30" s="123"/>
      <c r="T30" s="123"/>
      <c r="U30" s="123"/>
      <c r="V30" s="123"/>
      <c r="W30" s="123"/>
      <c r="X30" s="123"/>
      <c r="Y30" s="123"/>
      <c r="Z30" s="123"/>
      <c r="AA30" s="123"/>
      <c r="AB30" s="123"/>
      <c r="AC30" s="123"/>
      <c r="AD30" s="126"/>
      <c r="AE30" s="20" t="s">
        <v>438</v>
      </c>
      <c r="AF30" s="123"/>
      <c r="AG30" s="123"/>
      <c r="AH30" s="123"/>
      <c r="AI30" s="189"/>
      <c r="AJ30" s="190"/>
      <c r="AK30" s="190"/>
      <c r="AL30" s="190"/>
      <c r="AM30" s="190"/>
      <c r="AN30" s="190"/>
      <c r="AO30" s="190"/>
      <c r="AP30" s="190"/>
      <c r="AQ30" s="190"/>
      <c r="AR30" s="190"/>
      <c r="AS30" s="190"/>
      <c r="AT30" s="191"/>
      <c r="AU30" s="13"/>
      <c r="AV30" s="127"/>
      <c r="AW30" s="127"/>
      <c r="AX30" s="127"/>
      <c r="AY30" s="127"/>
    </row>
    <row r="31" spans="1:51" s="128" customFormat="1" ht="21" customHeight="1">
      <c r="A31" s="127"/>
      <c r="B31" s="127"/>
      <c r="C31" s="61"/>
      <c r="D31" s="126"/>
      <c r="E31" s="20" t="s">
        <v>430</v>
      </c>
      <c r="F31" s="20"/>
      <c r="G31" s="20"/>
      <c r="H31" s="20"/>
      <c r="I31" s="92"/>
      <c r="J31" s="92"/>
      <c r="K31" s="62"/>
      <c r="L31" s="62"/>
      <c r="M31" s="62"/>
      <c r="N31" s="123"/>
      <c r="O31" s="123"/>
      <c r="P31" s="123"/>
      <c r="Q31" s="126"/>
      <c r="R31" s="20" t="s">
        <v>461</v>
      </c>
      <c r="S31" s="123"/>
      <c r="T31" s="123"/>
      <c r="U31" s="123"/>
      <c r="V31" s="123"/>
      <c r="W31" s="123"/>
      <c r="X31" s="123"/>
      <c r="Y31" s="123"/>
      <c r="Z31" s="123"/>
      <c r="AA31" s="123"/>
      <c r="AB31" s="123"/>
      <c r="AC31" s="123"/>
      <c r="AD31" s="62"/>
      <c r="AE31" s="62"/>
      <c r="AF31" s="123"/>
      <c r="AG31" s="123"/>
      <c r="AH31" s="123"/>
      <c r="AI31" s="192"/>
      <c r="AJ31" s="193"/>
      <c r="AK31" s="193"/>
      <c r="AL31" s="193"/>
      <c r="AM31" s="193"/>
      <c r="AN31" s="193"/>
      <c r="AO31" s="193"/>
      <c r="AP31" s="193"/>
      <c r="AQ31" s="193"/>
      <c r="AR31" s="193"/>
      <c r="AS31" s="193"/>
      <c r="AT31" s="194"/>
      <c r="AU31" s="92"/>
      <c r="AV31" s="131"/>
      <c r="AW31" s="131"/>
      <c r="AX31" s="127"/>
      <c r="AY31" s="127"/>
    </row>
    <row r="32" spans="1:51" s="128" customFormat="1" ht="21" customHeight="1">
      <c r="A32" s="127"/>
      <c r="B32" s="127"/>
      <c r="C32" s="127"/>
      <c r="D32" s="61"/>
      <c r="E32" s="20"/>
      <c r="F32" s="20"/>
      <c r="G32" s="20"/>
      <c r="H32" s="20"/>
      <c r="I32" s="20"/>
      <c r="J32" s="20"/>
      <c r="K32" s="13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13"/>
      <c r="AK32" s="13"/>
      <c r="AL32" s="13"/>
      <c r="AM32" s="13"/>
      <c r="AN32" s="13"/>
      <c r="AO32" s="13"/>
      <c r="AP32" s="13"/>
      <c r="AQ32" s="13"/>
      <c r="AR32" s="13"/>
      <c r="AS32" s="13"/>
      <c r="AT32" s="13"/>
      <c r="AU32" s="13"/>
      <c r="AV32" s="127"/>
      <c r="AW32" s="127"/>
      <c r="AX32" s="127"/>
      <c r="AY32" s="127"/>
    </row>
    <row r="33" spans="3:47" ht="21" customHeight="1">
      <c r="C33" s="61" t="s">
        <v>340</v>
      </c>
      <c r="K33" s="8"/>
      <c r="L33" s="14"/>
      <c r="M33" s="14"/>
      <c r="N33" s="14"/>
      <c r="O33" s="14"/>
      <c r="P33" s="14"/>
      <c r="Q33" s="14"/>
      <c r="R33" s="14"/>
      <c r="S33" s="14"/>
      <c r="T33" s="14"/>
      <c r="U33" s="14"/>
      <c r="V33" s="14"/>
      <c r="W33" s="14"/>
      <c r="X33" s="14"/>
      <c r="Y33" s="14"/>
      <c r="Z33" s="14"/>
      <c r="AA33" s="14"/>
      <c r="AB33" s="14"/>
      <c r="AC33" s="14"/>
      <c r="AD33" s="14"/>
      <c r="AE33" s="14"/>
      <c r="AF33" s="20"/>
      <c r="AG33" s="14"/>
      <c r="AH33" s="14"/>
      <c r="AI33" s="14"/>
      <c r="AJ33" s="7"/>
      <c r="AK33" s="7"/>
      <c r="AL33" s="7"/>
      <c r="AM33" s="7"/>
      <c r="AN33" s="7"/>
      <c r="AO33" s="7"/>
      <c r="AP33" s="7"/>
      <c r="AQ33" s="7"/>
      <c r="AR33" s="7"/>
      <c r="AS33" s="7"/>
      <c r="AT33" s="7"/>
      <c r="AU33" s="7"/>
    </row>
    <row r="34" spans="3:47" ht="21" customHeight="1">
      <c r="C34" s="61" t="s">
        <v>425</v>
      </c>
      <c r="K34" s="8"/>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7"/>
      <c r="AK34" s="7"/>
      <c r="AL34" s="7"/>
      <c r="AM34" s="7"/>
      <c r="AN34" s="7"/>
      <c r="AO34" s="7"/>
      <c r="AP34" s="7"/>
      <c r="AQ34" s="7"/>
      <c r="AR34" s="7"/>
      <c r="AS34" s="7"/>
      <c r="AT34" s="7"/>
      <c r="AU34" s="7"/>
    </row>
    <row r="35" spans="3:47" ht="21" customHeight="1">
      <c r="C35" s="88" t="s">
        <v>358</v>
      </c>
      <c r="D35" s="195" t="s">
        <v>341</v>
      </c>
      <c r="E35" s="196"/>
      <c r="F35" s="196"/>
      <c r="G35" s="196"/>
      <c r="H35" s="196"/>
      <c r="I35" s="196"/>
      <c r="J35" s="197"/>
      <c r="K35" s="198" t="s">
        <v>342</v>
      </c>
      <c r="L35" s="198"/>
      <c r="M35" s="198"/>
      <c r="N35" s="199" t="s">
        <v>344</v>
      </c>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7"/>
      <c r="AR35" s="7"/>
      <c r="AS35" s="7"/>
      <c r="AT35" s="7"/>
      <c r="AU35" s="7"/>
    </row>
    <row r="36" spans="3:47" ht="21" customHeight="1">
      <c r="C36" s="88" t="s">
        <v>359</v>
      </c>
      <c r="D36" s="220" t="s">
        <v>345</v>
      </c>
      <c r="E36" s="220"/>
      <c r="F36" s="220"/>
      <c r="G36" s="220"/>
      <c r="H36" s="220"/>
      <c r="I36" s="220"/>
      <c r="J36" s="220"/>
      <c r="K36" s="221"/>
      <c r="L36" s="222"/>
      <c r="M36" s="83" t="s">
        <v>343</v>
      </c>
      <c r="N36" s="223"/>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5"/>
      <c r="AQ36" s="7"/>
      <c r="AR36" s="7"/>
      <c r="AS36" s="7"/>
      <c r="AT36" s="7"/>
      <c r="AU36" s="7"/>
    </row>
    <row r="37" spans="3:47" ht="21" customHeight="1">
      <c r="C37" s="88" t="s">
        <v>360</v>
      </c>
      <c r="D37" s="220" t="s">
        <v>346</v>
      </c>
      <c r="E37" s="220"/>
      <c r="F37" s="220"/>
      <c r="G37" s="220"/>
      <c r="H37" s="220"/>
      <c r="I37" s="220"/>
      <c r="J37" s="220"/>
      <c r="K37" s="221"/>
      <c r="L37" s="222"/>
      <c r="M37" s="83" t="s">
        <v>343</v>
      </c>
      <c r="N37" s="223"/>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5"/>
      <c r="AQ37" s="7"/>
      <c r="AR37" s="7"/>
      <c r="AS37" s="7"/>
      <c r="AT37" s="7"/>
      <c r="AU37" s="7"/>
    </row>
    <row r="38" spans="3:47" ht="21" customHeight="1">
      <c r="C38" s="88" t="s">
        <v>361</v>
      </c>
      <c r="D38" s="220" t="s">
        <v>347</v>
      </c>
      <c r="E38" s="220"/>
      <c r="F38" s="220"/>
      <c r="G38" s="220"/>
      <c r="H38" s="220"/>
      <c r="I38" s="220"/>
      <c r="J38" s="220"/>
      <c r="K38" s="221"/>
      <c r="L38" s="222"/>
      <c r="M38" s="83" t="s">
        <v>343</v>
      </c>
      <c r="N38" s="223"/>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7"/>
      <c r="AR38" s="7"/>
      <c r="AS38" s="7"/>
      <c r="AT38" s="7"/>
      <c r="AU38" s="7"/>
    </row>
    <row r="39" spans="3:47" ht="21" customHeight="1">
      <c r="C39" s="88" t="s">
        <v>362</v>
      </c>
      <c r="D39" s="220" t="s">
        <v>348</v>
      </c>
      <c r="E39" s="220"/>
      <c r="F39" s="220"/>
      <c r="G39" s="220"/>
      <c r="H39" s="220"/>
      <c r="I39" s="220"/>
      <c r="J39" s="220"/>
      <c r="K39" s="221"/>
      <c r="L39" s="222"/>
      <c r="M39" s="83" t="s">
        <v>343</v>
      </c>
      <c r="N39" s="223"/>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5"/>
      <c r="AQ39" s="7"/>
      <c r="AR39" s="7"/>
      <c r="AS39" s="7"/>
      <c r="AT39" s="7"/>
      <c r="AU39" s="7"/>
    </row>
    <row r="40" spans="3:47" ht="21" customHeight="1">
      <c r="C40" s="88" t="s">
        <v>363</v>
      </c>
      <c r="D40" s="226" t="s">
        <v>349</v>
      </c>
      <c r="E40" s="227"/>
      <c r="F40" s="227"/>
      <c r="G40" s="227"/>
      <c r="H40" s="227"/>
      <c r="I40" s="227"/>
      <c r="J40" s="228"/>
      <c r="K40" s="221"/>
      <c r="L40" s="222"/>
      <c r="M40" s="83" t="s">
        <v>343</v>
      </c>
      <c r="N40" s="223"/>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5"/>
      <c r="AQ40" s="7"/>
      <c r="AR40" s="7"/>
      <c r="AS40" s="7"/>
      <c r="AT40" s="7"/>
      <c r="AU40" s="7"/>
    </row>
    <row r="41" spans="3:47" ht="21" customHeight="1">
      <c r="C41" s="88" t="s">
        <v>364</v>
      </c>
      <c r="D41" s="231" t="s">
        <v>350</v>
      </c>
      <c r="E41" s="232"/>
      <c r="F41" s="232"/>
      <c r="G41" s="232"/>
      <c r="H41" s="232"/>
      <c r="I41" s="232"/>
      <c r="J41" s="233"/>
      <c r="K41" s="234"/>
      <c r="L41" s="235"/>
      <c r="M41" s="84" t="s">
        <v>343</v>
      </c>
      <c r="N41" s="223"/>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5"/>
      <c r="AQ41" s="7"/>
      <c r="AR41" s="7"/>
      <c r="AS41" s="7"/>
      <c r="AT41" s="7"/>
      <c r="AU41" s="7"/>
    </row>
    <row r="42" spans="3:47" ht="21" customHeight="1">
      <c r="C42" s="88" t="s">
        <v>365</v>
      </c>
      <c r="D42" s="226" t="s">
        <v>351</v>
      </c>
      <c r="E42" s="227"/>
      <c r="F42" s="227"/>
      <c r="G42" s="227"/>
      <c r="H42" s="227"/>
      <c r="I42" s="227"/>
      <c r="J42" s="228"/>
      <c r="K42" s="229"/>
      <c r="L42" s="230"/>
      <c r="M42" s="85" t="s">
        <v>343</v>
      </c>
      <c r="N42" s="223"/>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5"/>
      <c r="AQ42" s="7"/>
      <c r="AR42" s="7"/>
      <c r="AS42" s="7"/>
      <c r="AT42" s="7"/>
      <c r="AU42" s="7"/>
    </row>
    <row r="43" spans="3:47" ht="21" customHeight="1">
      <c r="C43" s="88" t="s">
        <v>366</v>
      </c>
      <c r="D43" s="226" t="s">
        <v>352</v>
      </c>
      <c r="E43" s="227"/>
      <c r="F43" s="227"/>
      <c r="G43" s="227"/>
      <c r="H43" s="227"/>
      <c r="I43" s="227"/>
      <c r="J43" s="228"/>
      <c r="K43" s="229"/>
      <c r="L43" s="230"/>
      <c r="M43" s="85" t="s">
        <v>343</v>
      </c>
      <c r="N43" s="223"/>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5"/>
      <c r="AQ43" s="7"/>
      <c r="AR43" s="7"/>
      <c r="AS43" s="7"/>
      <c r="AT43" s="7"/>
      <c r="AU43" s="7"/>
    </row>
    <row r="44" spans="3:47" ht="21" customHeight="1">
      <c r="C44" s="88" t="s">
        <v>367</v>
      </c>
      <c r="D44" s="226" t="s">
        <v>353</v>
      </c>
      <c r="E44" s="227"/>
      <c r="F44" s="227"/>
      <c r="G44" s="227"/>
      <c r="H44" s="227"/>
      <c r="I44" s="227"/>
      <c r="J44" s="228"/>
      <c r="K44" s="229"/>
      <c r="L44" s="230"/>
      <c r="M44" s="14" t="s">
        <v>343</v>
      </c>
      <c r="N44" s="223"/>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5"/>
      <c r="AQ44" s="7"/>
      <c r="AR44" s="7"/>
      <c r="AS44" s="7"/>
      <c r="AT44" s="7"/>
      <c r="AU44" s="7"/>
    </row>
    <row r="45" spans="3:47" ht="21" customHeight="1">
      <c r="C45" s="88" t="s">
        <v>368</v>
      </c>
      <c r="D45" s="226" t="s">
        <v>354</v>
      </c>
      <c r="E45" s="227"/>
      <c r="F45" s="227"/>
      <c r="G45" s="227"/>
      <c r="H45" s="227"/>
      <c r="I45" s="227"/>
      <c r="J45" s="228"/>
      <c r="K45" s="229"/>
      <c r="L45" s="230"/>
      <c r="M45" s="83" t="s">
        <v>343</v>
      </c>
      <c r="N45" s="223"/>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5"/>
      <c r="AQ45" s="7"/>
      <c r="AR45" s="7"/>
      <c r="AS45" s="7"/>
      <c r="AT45" s="7"/>
      <c r="AU45" s="7"/>
    </row>
    <row r="46" spans="3:47" ht="21" customHeight="1">
      <c r="C46" s="88" t="s">
        <v>369</v>
      </c>
      <c r="D46" s="226" t="s">
        <v>355</v>
      </c>
      <c r="E46" s="227"/>
      <c r="F46" s="227"/>
      <c r="G46" s="227"/>
      <c r="H46" s="227"/>
      <c r="I46" s="227"/>
      <c r="J46" s="228"/>
      <c r="K46" s="234"/>
      <c r="L46" s="235"/>
      <c r="M46" s="84" t="s">
        <v>343</v>
      </c>
      <c r="N46" s="223"/>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5"/>
      <c r="AQ46" s="7"/>
      <c r="AR46" s="7"/>
      <c r="AS46" s="7"/>
      <c r="AT46" s="7"/>
      <c r="AU46" s="7"/>
    </row>
    <row r="47" spans="3:47" ht="21" customHeight="1">
      <c r="D47" s="61"/>
      <c r="K47" s="237" t="str">
        <f>IF(SUM(K36:L46)=0,"",SUM(K36:L46))</f>
        <v/>
      </c>
      <c r="L47" s="237"/>
      <c r="M47" s="87" t="str">
        <f>IF(K47="","","％")</f>
        <v/>
      </c>
      <c r="N47" s="238" t="str">
        <f>IF(K47&lt;&gt;100,"収入割合の合計が100％ではありません ","")</f>
        <v xml:space="preserve">収入割合の合計が100％ではありません </v>
      </c>
      <c r="O47" s="238"/>
      <c r="P47" s="238"/>
      <c r="Q47" s="238"/>
      <c r="R47" s="238"/>
      <c r="S47" s="238"/>
      <c r="T47" s="238"/>
      <c r="U47" s="238"/>
      <c r="V47" s="238"/>
      <c r="W47" s="238"/>
      <c r="X47" s="238"/>
      <c r="Y47" s="238"/>
      <c r="Z47" s="238"/>
      <c r="AA47" s="238"/>
      <c r="AB47" s="238"/>
      <c r="AC47" s="238"/>
      <c r="AD47" s="238"/>
      <c r="AE47" s="238"/>
      <c r="AF47" s="238"/>
      <c r="AG47" s="14"/>
      <c r="AH47" s="14"/>
      <c r="AI47" s="14"/>
      <c r="AJ47" s="7"/>
      <c r="AK47" s="7"/>
      <c r="AL47" s="7"/>
      <c r="AM47" s="7"/>
      <c r="AN47" s="7"/>
      <c r="AO47" s="7"/>
      <c r="AP47" s="7"/>
      <c r="AQ47" s="7"/>
      <c r="AR47" s="7"/>
      <c r="AS47" s="7"/>
      <c r="AT47" s="7"/>
      <c r="AU47" s="7"/>
    </row>
    <row r="48" spans="3:47" ht="21" customHeight="1">
      <c r="D48" s="61" t="s">
        <v>520</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236" t="s">
        <v>426</v>
      </c>
      <c r="E49" s="198"/>
      <c r="F49" s="198"/>
      <c r="G49" s="198"/>
      <c r="H49" s="198"/>
      <c r="I49" s="198"/>
      <c r="J49" s="198" t="s">
        <v>440</v>
      </c>
      <c r="K49" s="198"/>
      <c r="L49" s="198"/>
      <c r="M49" s="198"/>
      <c r="N49" s="198"/>
      <c r="O49" s="198"/>
      <c r="P49" s="198"/>
      <c r="Q49" s="236" t="s">
        <v>441</v>
      </c>
      <c r="R49" s="198"/>
      <c r="S49" s="198"/>
      <c r="T49" s="198"/>
      <c r="U49" s="198"/>
      <c r="V49" s="198"/>
      <c r="W49" s="198"/>
      <c r="X49" s="198" t="s">
        <v>442</v>
      </c>
      <c r="Y49" s="198"/>
      <c r="Z49" s="198"/>
      <c r="AA49" s="198"/>
      <c r="AB49" s="198"/>
      <c r="AC49" s="198"/>
      <c r="AD49" s="198"/>
      <c r="AE49" s="198"/>
      <c r="AF49" s="198"/>
      <c r="AG49" s="198" t="s">
        <v>443</v>
      </c>
      <c r="AH49" s="198"/>
      <c r="AI49" s="198"/>
      <c r="AJ49" s="198"/>
      <c r="AK49" s="198"/>
      <c r="AL49" s="198"/>
      <c r="AM49" s="198"/>
      <c r="AN49" s="198"/>
      <c r="AO49" s="198"/>
      <c r="AP49" s="7"/>
      <c r="AQ49" s="7"/>
      <c r="AR49" s="7"/>
      <c r="AS49" s="7"/>
      <c r="AT49" s="7"/>
      <c r="AU49" s="7"/>
    </row>
    <row r="50" spans="1:66" ht="21" customHeight="1">
      <c r="D50" s="239">
        <f>$AT$96</f>
        <v>0</v>
      </c>
      <c r="E50" s="240"/>
      <c r="F50" s="240"/>
      <c r="G50" s="240"/>
      <c r="H50" s="240"/>
      <c r="I50" s="241"/>
      <c r="J50" s="239">
        <f>$AR$96</f>
        <v>0</v>
      </c>
      <c r="K50" s="240"/>
      <c r="L50" s="240"/>
      <c r="M50" s="240"/>
      <c r="N50" s="240"/>
      <c r="O50" s="240"/>
      <c r="P50" s="241"/>
      <c r="Q50" s="239">
        <f>$AS$96</f>
        <v>0</v>
      </c>
      <c r="R50" s="240"/>
      <c r="S50" s="240"/>
      <c r="T50" s="240"/>
      <c r="U50" s="240"/>
      <c r="V50" s="240"/>
      <c r="W50" s="241"/>
      <c r="X50" s="242" t="str">
        <f>IFERROR(Q50/D50,"")</f>
        <v/>
      </c>
      <c r="Y50" s="242"/>
      <c r="Z50" s="242"/>
      <c r="AA50" s="242"/>
      <c r="AB50" s="242"/>
      <c r="AC50" s="242"/>
      <c r="AD50" s="242"/>
      <c r="AE50" s="242"/>
      <c r="AF50" s="242"/>
      <c r="AG50" s="242" t="str">
        <f>IFERROR(Q50/J50,"")</f>
        <v/>
      </c>
      <c r="AH50" s="242"/>
      <c r="AI50" s="242"/>
      <c r="AJ50" s="242"/>
      <c r="AK50" s="242"/>
      <c r="AL50" s="242"/>
      <c r="AM50" s="242"/>
      <c r="AN50" s="242"/>
      <c r="AO50" s="242"/>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521</v>
      </c>
      <c r="C52" s="59"/>
      <c r="AT52" s="26"/>
    </row>
    <row r="53" spans="1:66" s="6" customFormat="1" ht="17.25" customHeight="1">
      <c r="A53" s="5"/>
      <c r="B53" s="243" t="s">
        <v>31</v>
      </c>
      <c r="C53" s="244"/>
      <c r="D53" s="245"/>
      <c r="E53" s="252" t="s">
        <v>45</v>
      </c>
      <c r="F53" s="255" t="s">
        <v>0</v>
      </c>
      <c r="G53" s="255"/>
      <c r="H53" s="256"/>
      <c r="I53" s="255" t="s">
        <v>16</v>
      </c>
      <c r="J53" s="255"/>
      <c r="K53" s="256"/>
      <c r="L53" s="255" t="s">
        <v>17</v>
      </c>
      <c r="M53" s="255"/>
      <c r="N53" s="256"/>
      <c r="O53" s="255" t="s">
        <v>18</v>
      </c>
      <c r="P53" s="255"/>
      <c r="Q53" s="256"/>
      <c r="R53" s="255" t="s">
        <v>19</v>
      </c>
      <c r="S53" s="255"/>
      <c r="T53" s="256"/>
      <c r="U53" s="255" t="s">
        <v>20</v>
      </c>
      <c r="V53" s="255"/>
      <c r="W53" s="256"/>
      <c r="X53" s="255" t="s">
        <v>21</v>
      </c>
      <c r="Y53" s="255"/>
      <c r="Z53" s="256"/>
      <c r="AA53" s="255" t="s">
        <v>22</v>
      </c>
      <c r="AB53" s="255"/>
      <c r="AC53" s="256"/>
      <c r="AD53" s="255" t="s">
        <v>23</v>
      </c>
      <c r="AE53" s="255"/>
      <c r="AF53" s="256"/>
      <c r="AG53" s="255" t="s">
        <v>24</v>
      </c>
      <c r="AH53" s="255"/>
      <c r="AI53" s="256"/>
      <c r="AJ53" s="255" t="s">
        <v>25</v>
      </c>
      <c r="AK53" s="244"/>
      <c r="AL53" s="245"/>
      <c r="AM53" s="245" t="s">
        <v>26</v>
      </c>
      <c r="AN53" s="244"/>
      <c r="AO53" s="244"/>
      <c r="AP53" s="261" t="s">
        <v>40</v>
      </c>
      <c r="AQ53" s="264" t="s">
        <v>1</v>
      </c>
      <c r="AR53" s="265"/>
      <c r="AS53" s="265"/>
      <c r="AT53" s="266"/>
      <c r="AU53" s="5"/>
      <c r="AV53" s="5"/>
      <c r="AW53" s="5"/>
      <c r="AX53" s="5"/>
      <c r="AY53" s="5"/>
    </row>
    <row r="54" spans="1:66" s="6" customFormat="1" ht="18.75" customHeight="1">
      <c r="A54" s="5"/>
      <c r="B54" s="246"/>
      <c r="C54" s="247"/>
      <c r="D54" s="248"/>
      <c r="E54" s="253"/>
      <c r="F54" s="267" t="s">
        <v>7</v>
      </c>
      <c r="G54" s="258"/>
      <c r="H54" s="259" t="s">
        <v>337</v>
      </c>
      <c r="I54" s="257" t="s">
        <v>7</v>
      </c>
      <c r="J54" s="258"/>
      <c r="K54" s="259" t="s">
        <v>337</v>
      </c>
      <c r="L54" s="257" t="s">
        <v>7</v>
      </c>
      <c r="M54" s="258"/>
      <c r="N54" s="259" t="s">
        <v>337</v>
      </c>
      <c r="O54" s="257" t="s">
        <v>7</v>
      </c>
      <c r="P54" s="258"/>
      <c r="Q54" s="259" t="s">
        <v>337</v>
      </c>
      <c r="R54" s="257" t="s">
        <v>7</v>
      </c>
      <c r="S54" s="258"/>
      <c r="T54" s="259" t="s">
        <v>337</v>
      </c>
      <c r="U54" s="257" t="s">
        <v>7</v>
      </c>
      <c r="V54" s="258"/>
      <c r="W54" s="259" t="s">
        <v>337</v>
      </c>
      <c r="X54" s="257" t="s">
        <v>7</v>
      </c>
      <c r="Y54" s="258"/>
      <c r="Z54" s="259" t="s">
        <v>337</v>
      </c>
      <c r="AA54" s="257" t="s">
        <v>7</v>
      </c>
      <c r="AB54" s="258"/>
      <c r="AC54" s="259" t="s">
        <v>337</v>
      </c>
      <c r="AD54" s="257" t="s">
        <v>7</v>
      </c>
      <c r="AE54" s="258"/>
      <c r="AF54" s="259" t="s">
        <v>337</v>
      </c>
      <c r="AG54" s="257" t="s">
        <v>7</v>
      </c>
      <c r="AH54" s="258"/>
      <c r="AI54" s="259" t="s">
        <v>337</v>
      </c>
      <c r="AJ54" s="257" t="s">
        <v>7</v>
      </c>
      <c r="AK54" s="258"/>
      <c r="AL54" s="259" t="s">
        <v>337</v>
      </c>
      <c r="AM54" s="257" t="s">
        <v>7</v>
      </c>
      <c r="AN54" s="258"/>
      <c r="AO54" s="259" t="s">
        <v>337</v>
      </c>
      <c r="AP54" s="262"/>
      <c r="AQ54" s="272" t="s">
        <v>7</v>
      </c>
      <c r="AR54" s="273"/>
      <c r="AS54" s="274" t="s">
        <v>29</v>
      </c>
      <c r="AT54" s="268" t="s">
        <v>30</v>
      </c>
      <c r="AU54" s="5"/>
      <c r="AV54" s="5"/>
      <c r="AW54" s="5"/>
      <c r="AX54" s="5"/>
      <c r="AY54" s="5"/>
    </row>
    <row r="55" spans="1:66" s="6" customFormat="1" ht="27" customHeight="1" thickBot="1">
      <c r="A55" s="5"/>
      <c r="B55" s="249"/>
      <c r="C55" s="250"/>
      <c r="D55" s="251"/>
      <c r="E55" s="254"/>
      <c r="F55" s="58" t="s">
        <v>8</v>
      </c>
      <c r="G55" s="56" t="s">
        <v>5</v>
      </c>
      <c r="H55" s="260"/>
      <c r="I55" s="57" t="s">
        <v>8</v>
      </c>
      <c r="J55" s="56" t="s">
        <v>5</v>
      </c>
      <c r="K55" s="260"/>
      <c r="L55" s="57" t="s">
        <v>8</v>
      </c>
      <c r="M55" s="56" t="s">
        <v>5</v>
      </c>
      <c r="N55" s="260"/>
      <c r="O55" s="57" t="s">
        <v>8</v>
      </c>
      <c r="P55" s="56" t="s">
        <v>5</v>
      </c>
      <c r="Q55" s="260"/>
      <c r="R55" s="57" t="s">
        <v>8</v>
      </c>
      <c r="S55" s="56" t="s">
        <v>5</v>
      </c>
      <c r="T55" s="260"/>
      <c r="U55" s="57" t="s">
        <v>8</v>
      </c>
      <c r="V55" s="56" t="s">
        <v>5</v>
      </c>
      <c r="W55" s="260"/>
      <c r="X55" s="57" t="s">
        <v>8</v>
      </c>
      <c r="Y55" s="56" t="s">
        <v>5</v>
      </c>
      <c r="Z55" s="260"/>
      <c r="AA55" s="57" t="s">
        <v>8</v>
      </c>
      <c r="AB55" s="56" t="s">
        <v>5</v>
      </c>
      <c r="AC55" s="260"/>
      <c r="AD55" s="57" t="s">
        <v>8</v>
      </c>
      <c r="AE55" s="56" t="s">
        <v>5</v>
      </c>
      <c r="AF55" s="260"/>
      <c r="AG55" s="57" t="s">
        <v>8</v>
      </c>
      <c r="AH55" s="56" t="s">
        <v>5</v>
      </c>
      <c r="AI55" s="260"/>
      <c r="AJ55" s="57" t="s">
        <v>8</v>
      </c>
      <c r="AK55" s="56" t="s">
        <v>5</v>
      </c>
      <c r="AL55" s="260"/>
      <c r="AM55" s="57" t="s">
        <v>8</v>
      </c>
      <c r="AN55" s="56" t="s">
        <v>5</v>
      </c>
      <c r="AO55" s="260"/>
      <c r="AP55" s="263"/>
      <c r="AQ55" s="55" t="s">
        <v>8</v>
      </c>
      <c r="AR55" s="54" t="s">
        <v>5</v>
      </c>
      <c r="AS55" s="275"/>
      <c r="AT55" s="269"/>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276"/>
      <c r="D56" s="277"/>
      <c r="E56" s="116"/>
      <c r="F56" s="93"/>
      <c r="G56" s="94"/>
      <c r="H56" s="95"/>
      <c r="I56" s="96"/>
      <c r="J56" s="94"/>
      <c r="K56" s="97"/>
      <c r="L56" s="96"/>
      <c r="M56" s="98"/>
      <c r="N56" s="97"/>
      <c r="O56" s="96"/>
      <c r="P56" s="98"/>
      <c r="Q56" s="97"/>
      <c r="R56" s="96"/>
      <c r="S56" s="94"/>
      <c r="T56" s="97"/>
      <c r="U56" s="96"/>
      <c r="V56" s="94"/>
      <c r="W56" s="97"/>
      <c r="X56" s="96"/>
      <c r="Y56" s="94"/>
      <c r="Z56" s="97"/>
      <c r="AA56" s="96"/>
      <c r="AB56" s="94"/>
      <c r="AC56" s="97"/>
      <c r="AD56" s="96"/>
      <c r="AE56" s="94"/>
      <c r="AF56" s="97"/>
      <c r="AG56" s="96"/>
      <c r="AH56" s="94"/>
      <c r="AI56" s="97"/>
      <c r="AJ56" s="96"/>
      <c r="AK56" s="94"/>
      <c r="AL56" s="97"/>
      <c r="AM56" s="96"/>
      <c r="AN56" s="94"/>
      <c r="AO56" s="95"/>
      <c r="AP56" s="99"/>
      <c r="AQ56" s="53">
        <f t="shared" ref="AQ56:AR95" si="0">SUM(F56,I56,L56,O56,R56,U56,X56,AA56,AD56,AG56,AJ56,AM56)</f>
        <v>0</v>
      </c>
      <c r="AR56" s="52">
        <f t="shared" si="0"/>
        <v>0</v>
      </c>
      <c r="AS56" s="51">
        <f t="shared" ref="AS56:AS95" si="1">SUM(H56,K56,N56,Q56,T56,W56,Z56,AC56,AF56,AI56,AL56,AO56,AP56)</f>
        <v>0</v>
      </c>
      <c r="AT56" s="50">
        <f t="shared" ref="AT56:AT95" si="2">COUNTIF($BB56:$BM56,"&gt;0")</f>
        <v>0</v>
      </c>
      <c r="AX56" s="19" t="s">
        <v>4</v>
      </c>
      <c r="BB56" s="23">
        <f>$H56</f>
        <v>0</v>
      </c>
      <c r="BC56" s="23">
        <f t="shared" ref="BC56:BC95" si="3">$K56</f>
        <v>0</v>
      </c>
      <c r="BD56" s="23">
        <f t="shared" ref="BD56:BD95" si="4">$N56</f>
        <v>0</v>
      </c>
      <c r="BE56" s="23">
        <f t="shared" ref="BE56:BE95" si="5">$Q56</f>
        <v>0</v>
      </c>
      <c r="BF56" s="23">
        <f t="shared" ref="BF56:BF95" si="6">$T56</f>
        <v>0</v>
      </c>
      <c r="BG56" s="23">
        <f t="shared" ref="BG56:BG95" si="7">$W56</f>
        <v>0</v>
      </c>
      <c r="BH56" s="23">
        <f t="shared" ref="BH56:BH95" si="8">$Z56</f>
        <v>0</v>
      </c>
      <c r="BI56" s="23">
        <f t="shared" ref="BI56:BI95" si="9">$AC56</f>
        <v>0</v>
      </c>
      <c r="BJ56" s="23">
        <f t="shared" ref="BJ56:BJ95" si="10">$AF56</f>
        <v>0</v>
      </c>
      <c r="BK56" s="23">
        <f t="shared" ref="BK56:BK95" si="11">$AI56</f>
        <v>0</v>
      </c>
      <c r="BL56" s="23">
        <f t="shared" ref="BL56:BL95" si="12">$AL56</f>
        <v>0</v>
      </c>
      <c r="BM56" s="23">
        <f t="shared" ref="BM56:BM95" si="13">$AO56</f>
        <v>0</v>
      </c>
      <c r="BN56" s="23">
        <f t="shared" ref="BN56:BN95" si="14">SUM($BB56:$BM56)+$AP56</f>
        <v>0</v>
      </c>
    </row>
    <row r="57" spans="1:66" s="19" customFormat="1" ht="21" customHeight="1">
      <c r="B57" s="120">
        <v>2</v>
      </c>
      <c r="C57" s="270"/>
      <c r="D57" s="271"/>
      <c r="E57" s="117"/>
      <c r="F57" s="100"/>
      <c r="G57" s="101"/>
      <c r="H57" s="102"/>
      <c r="I57" s="103"/>
      <c r="J57" s="101"/>
      <c r="K57" s="104"/>
      <c r="L57" s="103"/>
      <c r="M57" s="105"/>
      <c r="N57" s="104"/>
      <c r="O57" s="103"/>
      <c r="P57" s="105"/>
      <c r="Q57" s="104"/>
      <c r="R57" s="103"/>
      <c r="S57" s="101"/>
      <c r="T57" s="104"/>
      <c r="U57" s="103"/>
      <c r="V57" s="101"/>
      <c r="W57" s="104"/>
      <c r="X57" s="103"/>
      <c r="Y57" s="101"/>
      <c r="Z57" s="104"/>
      <c r="AA57" s="103"/>
      <c r="AB57" s="101"/>
      <c r="AC57" s="104"/>
      <c r="AD57" s="103"/>
      <c r="AE57" s="101"/>
      <c r="AF57" s="104"/>
      <c r="AG57" s="103"/>
      <c r="AH57" s="101"/>
      <c r="AI57" s="104"/>
      <c r="AJ57" s="103"/>
      <c r="AK57" s="101"/>
      <c r="AL57" s="104"/>
      <c r="AM57" s="103"/>
      <c r="AN57" s="101"/>
      <c r="AO57" s="102"/>
      <c r="AP57" s="106"/>
      <c r="AQ57" s="49">
        <f t="shared" si="0"/>
        <v>0</v>
      </c>
      <c r="AR57" s="48">
        <f t="shared" si="0"/>
        <v>0</v>
      </c>
      <c r="AS57" s="47">
        <f t="shared" si="1"/>
        <v>0</v>
      </c>
      <c r="AT57" s="43">
        <f t="shared" si="2"/>
        <v>0</v>
      </c>
      <c r="AX57" s="19" t="s">
        <v>2</v>
      </c>
      <c r="BB57" s="23">
        <f t="shared" ref="BB57:BB95" si="15">$H57</f>
        <v>0</v>
      </c>
      <c r="BC57" s="23">
        <f t="shared" si="3"/>
        <v>0</v>
      </c>
      <c r="BD57" s="23">
        <f t="shared" si="4"/>
        <v>0</v>
      </c>
      <c r="BE57" s="23">
        <f t="shared" si="5"/>
        <v>0</v>
      </c>
      <c r="BF57" s="23">
        <f t="shared" si="6"/>
        <v>0</v>
      </c>
      <c r="BG57" s="23">
        <f t="shared" si="7"/>
        <v>0</v>
      </c>
      <c r="BH57" s="23">
        <f t="shared" si="8"/>
        <v>0</v>
      </c>
      <c r="BI57" s="23">
        <f t="shared" si="9"/>
        <v>0</v>
      </c>
      <c r="BJ57" s="23">
        <f t="shared" si="10"/>
        <v>0</v>
      </c>
      <c r="BK57" s="23">
        <f t="shared" si="11"/>
        <v>0</v>
      </c>
      <c r="BL57" s="23">
        <f t="shared" si="12"/>
        <v>0</v>
      </c>
      <c r="BM57" s="23">
        <f t="shared" si="13"/>
        <v>0</v>
      </c>
      <c r="BN57" s="23">
        <f t="shared" si="14"/>
        <v>0</v>
      </c>
    </row>
    <row r="58" spans="1:66" s="19" customFormat="1" ht="21" customHeight="1">
      <c r="B58" s="120">
        <v>3</v>
      </c>
      <c r="C58" s="270"/>
      <c r="D58" s="271"/>
      <c r="E58" s="117"/>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c r="AI58" s="104"/>
      <c r="AJ58" s="103"/>
      <c r="AK58" s="101"/>
      <c r="AL58" s="104"/>
      <c r="AM58" s="103"/>
      <c r="AN58" s="101"/>
      <c r="AO58" s="102"/>
      <c r="AP58" s="106"/>
      <c r="AQ58" s="49">
        <f t="shared" si="0"/>
        <v>0</v>
      </c>
      <c r="AR58" s="48">
        <f t="shared" si="0"/>
        <v>0</v>
      </c>
      <c r="AS58" s="47">
        <f t="shared" si="1"/>
        <v>0</v>
      </c>
      <c r="AT58" s="43">
        <f t="shared" si="2"/>
        <v>0</v>
      </c>
      <c r="BB58" s="23">
        <f t="shared" si="15"/>
        <v>0</v>
      </c>
      <c r="BC58" s="23">
        <f t="shared" si="3"/>
        <v>0</v>
      </c>
      <c r="BD58" s="23">
        <f t="shared" si="4"/>
        <v>0</v>
      </c>
      <c r="BE58" s="23">
        <f t="shared" si="5"/>
        <v>0</v>
      </c>
      <c r="BF58" s="23">
        <f t="shared" si="6"/>
        <v>0</v>
      </c>
      <c r="BG58" s="23">
        <f t="shared" si="7"/>
        <v>0</v>
      </c>
      <c r="BH58" s="23">
        <f t="shared" si="8"/>
        <v>0</v>
      </c>
      <c r="BI58" s="23">
        <f t="shared" si="9"/>
        <v>0</v>
      </c>
      <c r="BJ58" s="23">
        <f t="shared" si="10"/>
        <v>0</v>
      </c>
      <c r="BK58" s="23">
        <f t="shared" si="11"/>
        <v>0</v>
      </c>
      <c r="BL58" s="23">
        <f t="shared" si="12"/>
        <v>0</v>
      </c>
      <c r="BM58" s="23">
        <f t="shared" si="13"/>
        <v>0</v>
      </c>
      <c r="BN58" s="23">
        <f t="shared" si="14"/>
        <v>0</v>
      </c>
    </row>
    <row r="59" spans="1:66" s="19" customFormat="1" ht="21" customHeight="1">
      <c r="B59" s="120">
        <v>4</v>
      </c>
      <c r="C59" s="270"/>
      <c r="D59" s="271"/>
      <c r="E59" s="117"/>
      <c r="F59" s="107"/>
      <c r="G59" s="101"/>
      <c r="H59" s="102"/>
      <c r="I59" s="103"/>
      <c r="J59" s="101"/>
      <c r="K59" s="104"/>
      <c r="L59" s="103"/>
      <c r="M59" s="105"/>
      <c r="N59" s="104"/>
      <c r="O59" s="103"/>
      <c r="P59" s="105"/>
      <c r="Q59" s="104"/>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c r="AQ59" s="49">
        <f t="shared" si="0"/>
        <v>0</v>
      </c>
      <c r="AR59" s="48">
        <f t="shared" si="0"/>
        <v>0</v>
      </c>
      <c r="AS59" s="47">
        <f t="shared" si="1"/>
        <v>0</v>
      </c>
      <c r="AT59" s="43">
        <f t="shared" si="2"/>
        <v>0</v>
      </c>
      <c r="BB59" s="23">
        <f t="shared" si="15"/>
        <v>0</v>
      </c>
      <c r="BC59" s="23">
        <f t="shared" si="3"/>
        <v>0</v>
      </c>
      <c r="BD59" s="23">
        <f t="shared" si="4"/>
        <v>0</v>
      </c>
      <c r="BE59" s="23">
        <f t="shared" si="5"/>
        <v>0</v>
      </c>
      <c r="BF59" s="23">
        <f t="shared" si="6"/>
        <v>0</v>
      </c>
      <c r="BG59" s="23">
        <f t="shared" si="7"/>
        <v>0</v>
      </c>
      <c r="BH59" s="23">
        <f t="shared" si="8"/>
        <v>0</v>
      </c>
      <c r="BI59" s="23">
        <f t="shared" si="9"/>
        <v>0</v>
      </c>
      <c r="BJ59" s="23">
        <f t="shared" si="10"/>
        <v>0</v>
      </c>
      <c r="BK59" s="23">
        <f t="shared" si="11"/>
        <v>0</v>
      </c>
      <c r="BL59" s="23">
        <f t="shared" si="12"/>
        <v>0</v>
      </c>
      <c r="BM59" s="23">
        <f t="shared" si="13"/>
        <v>0</v>
      </c>
      <c r="BN59" s="23">
        <f t="shared" si="14"/>
        <v>0</v>
      </c>
    </row>
    <row r="60" spans="1:66" s="19" customFormat="1" ht="21" customHeight="1">
      <c r="B60" s="120">
        <v>5</v>
      </c>
      <c r="C60" s="270"/>
      <c r="D60" s="271"/>
      <c r="E60" s="117"/>
      <c r="F60" s="108"/>
      <c r="G60" s="101"/>
      <c r="H60" s="102"/>
      <c r="I60" s="103"/>
      <c r="J60" s="101"/>
      <c r="K60" s="104"/>
      <c r="L60" s="103"/>
      <c r="M60" s="105"/>
      <c r="N60" s="104"/>
      <c r="O60" s="103"/>
      <c r="P60" s="105"/>
      <c r="Q60" s="104"/>
      <c r="R60" s="103"/>
      <c r="S60" s="101"/>
      <c r="T60" s="104"/>
      <c r="U60" s="103"/>
      <c r="V60" s="101"/>
      <c r="W60" s="104"/>
      <c r="X60" s="103"/>
      <c r="Y60" s="101"/>
      <c r="Z60" s="104"/>
      <c r="AA60" s="103"/>
      <c r="AB60" s="101"/>
      <c r="AC60" s="104"/>
      <c r="AD60" s="103"/>
      <c r="AE60" s="101"/>
      <c r="AF60" s="104"/>
      <c r="AG60" s="103"/>
      <c r="AH60" s="101"/>
      <c r="AI60" s="104"/>
      <c r="AJ60" s="103"/>
      <c r="AK60" s="101"/>
      <c r="AL60" s="104"/>
      <c r="AM60" s="103"/>
      <c r="AN60" s="101"/>
      <c r="AO60" s="102"/>
      <c r="AP60" s="106"/>
      <c r="AQ60" s="49">
        <f t="shared" si="0"/>
        <v>0</v>
      </c>
      <c r="AR60" s="48">
        <f t="shared" si="0"/>
        <v>0</v>
      </c>
      <c r="AS60" s="47">
        <f t="shared" si="1"/>
        <v>0</v>
      </c>
      <c r="AT60" s="43">
        <f t="shared" si="2"/>
        <v>0</v>
      </c>
      <c r="BB60" s="23">
        <f t="shared" si="15"/>
        <v>0</v>
      </c>
      <c r="BC60" s="23">
        <f t="shared" si="3"/>
        <v>0</v>
      </c>
      <c r="BD60" s="23">
        <f t="shared" si="4"/>
        <v>0</v>
      </c>
      <c r="BE60" s="23">
        <f t="shared" si="5"/>
        <v>0</v>
      </c>
      <c r="BF60" s="23">
        <f t="shared" si="6"/>
        <v>0</v>
      </c>
      <c r="BG60" s="23">
        <f t="shared" si="7"/>
        <v>0</v>
      </c>
      <c r="BH60" s="23">
        <f t="shared" si="8"/>
        <v>0</v>
      </c>
      <c r="BI60" s="23">
        <f t="shared" si="9"/>
        <v>0</v>
      </c>
      <c r="BJ60" s="23">
        <f t="shared" si="10"/>
        <v>0</v>
      </c>
      <c r="BK60" s="23">
        <f t="shared" si="11"/>
        <v>0</v>
      </c>
      <c r="BL60" s="23">
        <f t="shared" si="12"/>
        <v>0</v>
      </c>
      <c r="BM60" s="23">
        <f t="shared" si="13"/>
        <v>0</v>
      </c>
      <c r="BN60" s="23">
        <f t="shared" si="14"/>
        <v>0</v>
      </c>
    </row>
    <row r="61" spans="1:66" s="19" customFormat="1" ht="21" customHeight="1">
      <c r="B61" s="120">
        <v>6</v>
      </c>
      <c r="C61" s="270"/>
      <c r="D61" s="271"/>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0"/>
        <v>0</v>
      </c>
      <c r="AR61" s="48">
        <f t="shared" si="0"/>
        <v>0</v>
      </c>
      <c r="AS61" s="47">
        <f t="shared" si="1"/>
        <v>0</v>
      </c>
      <c r="AT61" s="43">
        <f t="shared" si="2"/>
        <v>0</v>
      </c>
      <c r="BB61" s="23">
        <f t="shared" si="15"/>
        <v>0</v>
      </c>
      <c r="BC61" s="23">
        <f t="shared" si="3"/>
        <v>0</v>
      </c>
      <c r="BD61" s="23">
        <f t="shared" si="4"/>
        <v>0</v>
      </c>
      <c r="BE61" s="23">
        <f t="shared" si="5"/>
        <v>0</v>
      </c>
      <c r="BF61" s="23">
        <f t="shared" si="6"/>
        <v>0</v>
      </c>
      <c r="BG61" s="23">
        <f t="shared" si="7"/>
        <v>0</v>
      </c>
      <c r="BH61" s="23">
        <f t="shared" si="8"/>
        <v>0</v>
      </c>
      <c r="BI61" s="23">
        <f t="shared" si="9"/>
        <v>0</v>
      </c>
      <c r="BJ61" s="23">
        <f t="shared" si="10"/>
        <v>0</v>
      </c>
      <c r="BK61" s="23">
        <f t="shared" si="11"/>
        <v>0</v>
      </c>
      <c r="BL61" s="23">
        <f t="shared" si="12"/>
        <v>0</v>
      </c>
      <c r="BM61" s="23">
        <f t="shared" si="13"/>
        <v>0</v>
      </c>
      <c r="BN61" s="23">
        <f t="shared" si="14"/>
        <v>0</v>
      </c>
    </row>
    <row r="62" spans="1:66" s="19" customFormat="1" ht="21" customHeight="1">
      <c r="B62" s="120">
        <v>7</v>
      </c>
      <c r="C62" s="270"/>
      <c r="D62" s="271"/>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0"/>
        <v>0</v>
      </c>
      <c r="AR62" s="48">
        <f t="shared" si="0"/>
        <v>0</v>
      </c>
      <c r="AS62" s="47">
        <f t="shared" si="1"/>
        <v>0</v>
      </c>
      <c r="AT62" s="43">
        <f t="shared" si="2"/>
        <v>0</v>
      </c>
      <c r="BB62" s="23">
        <f t="shared" si="15"/>
        <v>0</v>
      </c>
      <c r="BC62" s="23">
        <f t="shared" si="3"/>
        <v>0</v>
      </c>
      <c r="BD62" s="23">
        <f t="shared" si="4"/>
        <v>0</v>
      </c>
      <c r="BE62" s="23">
        <f t="shared" si="5"/>
        <v>0</v>
      </c>
      <c r="BF62" s="23">
        <f t="shared" si="6"/>
        <v>0</v>
      </c>
      <c r="BG62" s="23">
        <f t="shared" si="7"/>
        <v>0</v>
      </c>
      <c r="BH62" s="23">
        <f t="shared" si="8"/>
        <v>0</v>
      </c>
      <c r="BI62" s="23">
        <f t="shared" si="9"/>
        <v>0</v>
      </c>
      <c r="BJ62" s="23">
        <f t="shared" si="10"/>
        <v>0</v>
      </c>
      <c r="BK62" s="23">
        <f t="shared" si="11"/>
        <v>0</v>
      </c>
      <c r="BL62" s="23">
        <f t="shared" si="12"/>
        <v>0</v>
      </c>
      <c r="BM62" s="23">
        <f t="shared" si="13"/>
        <v>0</v>
      </c>
      <c r="BN62" s="23">
        <f t="shared" si="14"/>
        <v>0</v>
      </c>
    </row>
    <row r="63" spans="1:66" s="19" customFormat="1" ht="21" customHeight="1">
      <c r="B63" s="120">
        <v>8</v>
      </c>
      <c r="C63" s="270"/>
      <c r="D63" s="271"/>
      <c r="E63" s="117"/>
      <c r="F63" s="100"/>
      <c r="G63" s="101"/>
      <c r="H63" s="102"/>
      <c r="I63" s="103"/>
      <c r="J63" s="101"/>
      <c r="K63" s="104"/>
      <c r="L63" s="103"/>
      <c r="M63" s="105"/>
      <c r="N63" s="104"/>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c r="AQ63" s="49">
        <f t="shared" si="0"/>
        <v>0</v>
      </c>
      <c r="AR63" s="48">
        <f t="shared" si="0"/>
        <v>0</v>
      </c>
      <c r="AS63" s="47">
        <f t="shared" si="1"/>
        <v>0</v>
      </c>
      <c r="AT63" s="43">
        <f t="shared" si="2"/>
        <v>0</v>
      </c>
      <c r="BB63" s="23">
        <f t="shared" si="15"/>
        <v>0</v>
      </c>
      <c r="BC63" s="23">
        <f t="shared" si="3"/>
        <v>0</v>
      </c>
      <c r="BD63" s="23">
        <f t="shared" si="4"/>
        <v>0</v>
      </c>
      <c r="BE63" s="23">
        <f t="shared" si="5"/>
        <v>0</v>
      </c>
      <c r="BF63" s="23">
        <f t="shared" si="6"/>
        <v>0</v>
      </c>
      <c r="BG63" s="23">
        <f t="shared" si="7"/>
        <v>0</v>
      </c>
      <c r="BH63" s="23">
        <f t="shared" si="8"/>
        <v>0</v>
      </c>
      <c r="BI63" s="23">
        <f t="shared" si="9"/>
        <v>0</v>
      </c>
      <c r="BJ63" s="23">
        <f t="shared" si="10"/>
        <v>0</v>
      </c>
      <c r="BK63" s="23">
        <f t="shared" si="11"/>
        <v>0</v>
      </c>
      <c r="BL63" s="23">
        <f t="shared" si="12"/>
        <v>0</v>
      </c>
      <c r="BM63" s="23">
        <f t="shared" si="13"/>
        <v>0</v>
      </c>
      <c r="BN63" s="23">
        <f t="shared" si="14"/>
        <v>0</v>
      </c>
    </row>
    <row r="64" spans="1:66" s="19" customFormat="1" ht="21" customHeight="1">
      <c r="B64" s="120">
        <v>9</v>
      </c>
      <c r="C64" s="270"/>
      <c r="D64" s="271"/>
      <c r="E64" s="117"/>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c r="AE64" s="101"/>
      <c r="AF64" s="104"/>
      <c r="AG64" s="103"/>
      <c r="AH64" s="101"/>
      <c r="AI64" s="104"/>
      <c r="AJ64" s="103"/>
      <c r="AK64" s="101"/>
      <c r="AL64" s="104"/>
      <c r="AM64" s="103"/>
      <c r="AN64" s="101"/>
      <c r="AO64" s="102"/>
      <c r="AP64" s="106"/>
      <c r="AQ64" s="49">
        <f t="shared" si="0"/>
        <v>0</v>
      </c>
      <c r="AR64" s="48">
        <f t="shared" si="0"/>
        <v>0</v>
      </c>
      <c r="AS64" s="47">
        <f t="shared" si="1"/>
        <v>0</v>
      </c>
      <c r="AT64" s="43">
        <f t="shared" si="2"/>
        <v>0</v>
      </c>
      <c r="BB64" s="23">
        <f t="shared" si="15"/>
        <v>0</v>
      </c>
      <c r="BC64" s="23">
        <f t="shared" si="3"/>
        <v>0</v>
      </c>
      <c r="BD64" s="23">
        <f t="shared" si="4"/>
        <v>0</v>
      </c>
      <c r="BE64" s="23">
        <f t="shared" si="5"/>
        <v>0</v>
      </c>
      <c r="BF64" s="23">
        <f t="shared" si="6"/>
        <v>0</v>
      </c>
      <c r="BG64" s="23">
        <f t="shared" si="7"/>
        <v>0</v>
      </c>
      <c r="BH64" s="23">
        <f t="shared" si="8"/>
        <v>0</v>
      </c>
      <c r="BI64" s="23">
        <f t="shared" si="9"/>
        <v>0</v>
      </c>
      <c r="BJ64" s="23">
        <f t="shared" si="10"/>
        <v>0</v>
      </c>
      <c r="BK64" s="23">
        <f t="shared" si="11"/>
        <v>0</v>
      </c>
      <c r="BL64" s="23">
        <f t="shared" si="12"/>
        <v>0</v>
      </c>
      <c r="BM64" s="23">
        <f t="shared" si="13"/>
        <v>0</v>
      </c>
      <c r="BN64" s="23">
        <f t="shared" si="14"/>
        <v>0</v>
      </c>
    </row>
    <row r="65" spans="2:66" s="19" customFormat="1" ht="21" customHeight="1">
      <c r="B65" s="120">
        <v>10</v>
      </c>
      <c r="C65" s="270"/>
      <c r="D65" s="271"/>
      <c r="E65" s="117"/>
      <c r="F65" s="100"/>
      <c r="G65" s="101"/>
      <c r="H65" s="102"/>
      <c r="I65" s="103"/>
      <c r="J65" s="101"/>
      <c r="K65" s="104"/>
      <c r="L65" s="103"/>
      <c r="M65" s="105"/>
      <c r="N65" s="104"/>
      <c r="O65" s="103"/>
      <c r="P65" s="105"/>
      <c r="Q65" s="104"/>
      <c r="R65" s="103"/>
      <c r="S65" s="101"/>
      <c r="T65" s="104"/>
      <c r="U65" s="103"/>
      <c r="V65" s="101"/>
      <c r="W65" s="104"/>
      <c r="X65" s="103"/>
      <c r="Y65" s="101"/>
      <c r="Z65" s="104"/>
      <c r="AA65" s="103"/>
      <c r="AB65" s="101"/>
      <c r="AC65" s="104"/>
      <c r="AD65" s="103"/>
      <c r="AE65" s="101"/>
      <c r="AF65" s="104"/>
      <c r="AG65" s="103"/>
      <c r="AH65" s="101"/>
      <c r="AI65" s="104"/>
      <c r="AJ65" s="103"/>
      <c r="AK65" s="101"/>
      <c r="AL65" s="104"/>
      <c r="AM65" s="103"/>
      <c r="AN65" s="101"/>
      <c r="AO65" s="102"/>
      <c r="AP65" s="106"/>
      <c r="AQ65" s="49">
        <f t="shared" si="0"/>
        <v>0</v>
      </c>
      <c r="AR65" s="48">
        <f t="shared" si="0"/>
        <v>0</v>
      </c>
      <c r="AS65" s="47">
        <f t="shared" si="1"/>
        <v>0</v>
      </c>
      <c r="AT65" s="43">
        <f t="shared" si="2"/>
        <v>0</v>
      </c>
      <c r="BB65" s="23">
        <f t="shared" si="15"/>
        <v>0</v>
      </c>
      <c r="BC65" s="23">
        <f t="shared" si="3"/>
        <v>0</v>
      </c>
      <c r="BD65" s="23">
        <f t="shared" si="4"/>
        <v>0</v>
      </c>
      <c r="BE65" s="23">
        <f t="shared" si="5"/>
        <v>0</v>
      </c>
      <c r="BF65" s="23">
        <f t="shared" si="6"/>
        <v>0</v>
      </c>
      <c r="BG65" s="23">
        <f t="shared" si="7"/>
        <v>0</v>
      </c>
      <c r="BH65" s="23">
        <f t="shared" si="8"/>
        <v>0</v>
      </c>
      <c r="BI65" s="23">
        <f t="shared" si="9"/>
        <v>0</v>
      </c>
      <c r="BJ65" s="23">
        <f t="shared" si="10"/>
        <v>0</v>
      </c>
      <c r="BK65" s="23">
        <f t="shared" si="11"/>
        <v>0</v>
      </c>
      <c r="BL65" s="23">
        <f t="shared" si="12"/>
        <v>0</v>
      </c>
      <c r="BM65" s="23">
        <f t="shared" si="13"/>
        <v>0</v>
      </c>
      <c r="BN65" s="23">
        <f t="shared" si="14"/>
        <v>0</v>
      </c>
    </row>
    <row r="66" spans="2:66" s="19" customFormat="1" ht="21" customHeight="1">
      <c r="B66" s="120">
        <v>11</v>
      </c>
      <c r="C66" s="270"/>
      <c r="D66" s="271"/>
      <c r="E66" s="117"/>
      <c r="F66" s="100"/>
      <c r="G66" s="101"/>
      <c r="H66" s="102"/>
      <c r="I66" s="103"/>
      <c r="J66" s="101"/>
      <c r="K66" s="104"/>
      <c r="L66" s="103"/>
      <c r="M66" s="105"/>
      <c r="N66" s="104"/>
      <c r="O66" s="103"/>
      <c r="P66" s="105"/>
      <c r="Q66" s="104"/>
      <c r="R66" s="103"/>
      <c r="S66" s="101"/>
      <c r="T66" s="104"/>
      <c r="U66" s="103"/>
      <c r="V66" s="101"/>
      <c r="W66" s="104"/>
      <c r="X66" s="103"/>
      <c r="Y66" s="101"/>
      <c r="Z66" s="104"/>
      <c r="AA66" s="103"/>
      <c r="AB66" s="101"/>
      <c r="AC66" s="104"/>
      <c r="AD66" s="103"/>
      <c r="AE66" s="101"/>
      <c r="AF66" s="104"/>
      <c r="AG66" s="103"/>
      <c r="AH66" s="101"/>
      <c r="AI66" s="104"/>
      <c r="AJ66" s="103"/>
      <c r="AK66" s="101"/>
      <c r="AL66" s="104"/>
      <c r="AM66" s="103"/>
      <c r="AN66" s="101"/>
      <c r="AO66" s="102"/>
      <c r="AP66" s="106"/>
      <c r="AQ66" s="49">
        <f t="shared" si="0"/>
        <v>0</v>
      </c>
      <c r="AR66" s="48">
        <f t="shared" si="0"/>
        <v>0</v>
      </c>
      <c r="AS66" s="47">
        <f t="shared" si="1"/>
        <v>0</v>
      </c>
      <c r="AT66" s="43">
        <f t="shared" si="2"/>
        <v>0</v>
      </c>
      <c r="BB66" s="23">
        <f t="shared" si="15"/>
        <v>0</v>
      </c>
      <c r="BC66" s="23">
        <f t="shared" si="3"/>
        <v>0</v>
      </c>
      <c r="BD66" s="23">
        <f t="shared" si="4"/>
        <v>0</v>
      </c>
      <c r="BE66" s="23">
        <f t="shared" si="5"/>
        <v>0</v>
      </c>
      <c r="BF66" s="23">
        <f t="shared" si="6"/>
        <v>0</v>
      </c>
      <c r="BG66" s="23">
        <f t="shared" si="7"/>
        <v>0</v>
      </c>
      <c r="BH66" s="23">
        <f t="shared" si="8"/>
        <v>0</v>
      </c>
      <c r="BI66" s="23">
        <f t="shared" si="9"/>
        <v>0</v>
      </c>
      <c r="BJ66" s="23">
        <f t="shared" si="10"/>
        <v>0</v>
      </c>
      <c r="BK66" s="23">
        <f t="shared" si="11"/>
        <v>0</v>
      </c>
      <c r="BL66" s="23">
        <f t="shared" si="12"/>
        <v>0</v>
      </c>
      <c r="BM66" s="23">
        <f t="shared" si="13"/>
        <v>0</v>
      </c>
      <c r="BN66" s="23">
        <f t="shared" si="14"/>
        <v>0</v>
      </c>
    </row>
    <row r="67" spans="2:66" s="19" customFormat="1" ht="21" customHeight="1">
      <c r="B67" s="120">
        <v>12</v>
      </c>
      <c r="C67" s="270"/>
      <c r="D67" s="271"/>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0"/>
        <v>0</v>
      </c>
      <c r="AR67" s="48">
        <f t="shared" si="0"/>
        <v>0</v>
      </c>
      <c r="AS67" s="47">
        <f t="shared" si="1"/>
        <v>0</v>
      </c>
      <c r="AT67" s="43">
        <f t="shared" si="2"/>
        <v>0</v>
      </c>
      <c r="BB67" s="23">
        <f t="shared" si="15"/>
        <v>0</v>
      </c>
      <c r="BC67" s="23">
        <f t="shared" si="3"/>
        <v>0</v>
      </c>
      <c r="BD67" s="23">
        <f t="shared" si="4"/>
        <v>0</v>
      </c>
      <c r="BE67" s="23">
        <f t="shared" si="5"/>
        <v>0</v>
      </c>
      <c r="BF67" s="23">
        <f t="shared" si="6"/>
        <v>0</v>
      </c>
      <c r="BG67" s="23">
        <f t="shared" si="7"/>
        <v>0</v>
      </c>
      <c r="BH67" s="23">
        <f t="shared" si="8"/>
        <v>0</v>
      </c>
      <c r="BI67" s="23">
        <f t="shared" si="9"/>
        <v>0</v>
      </c>
      <c r="BJ67" s="23">
        <f t="shared" si="10"/>
        <v>0</v>
      </c>
      <c r="BK67" s="23">
        <f t="shared" si="11"/>
        <v>0</v>
      </c>
      <c r="BL67" s="23">
        <f t="shared" si="12"/>
        <v>0</v>
      </c>
      <c r="BM67" s="23">
        <f t="shared" si="13"/>
        <v>0</v>
      </c>
      <c r="BN67" s="23">
        <f t="shared" si="14"/>
        <v>0</v>
      </c>
    </row>
    <row r="68" spans="2:66" s="19" customFormat="1" ht="21" customHeight="1">
      <c r="B68" s="120">
        <v>13</v>
      </c>
      <c r="C68" s="270"/>
      <c r="D68" s="271"/>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0"/>
        <v>0</v>
      </c>
      <c r="AR68" s="48">
        <f t="shared" si="0"/>
        <v>0</v>
      </c>
      <c r="AS68" s="47">
        <f t="shared" si="1"/>
        <v>0</v>
      </c>
      <c r="AT68" s="43">
        <f t="shared" si="2"/>
        <v>0</v>
      </c>
      <c r="BB68" s="23">
        <f t="shared" si="15"/>
        <v>0</v>
      </c>
      <c r="BC68" s="23">
        <f t="shared" si="3"/>
        <v>0</v>
      </c>
      <c r="BD68" s="23">
        <f t="shared" si="4"/>
        <v>0</v>
      </c>
      <c r="BE68" s="23">
        <f t="shared" si="5"/>
        <v>0</v>
      </c>
      <c r="BF68" s="23">
        <f t="shared" si="6"/>
        <v>0</v>
      </c>
      <c r="BG68" s="23">
        <f t="shared" si="7"/>
        <v>0</v>
      </c>
      <c r="BH68" s="23">
        <f t="shared" si="8"/>
        <v>0</v>
      </c>
      <c r="BI68" s="23">
        <f t="shared" si="9"/>
        <v>0</v>
      </c>
      <c r="BJ68" s="23">
        <f t="shared" si="10"/>
        <v>0</v>
      </c>
      <c r="BK68" s="23">
        <f t="shared" si="11"/>
        <v>0</v>
      </c>
      <c r="BL68" s="23">
        <f t="shared" si="12"/>
        <v>0</v>
      </c>
      <c r="BM68" s="23">
        <f t="shared" si="13"/>
        <v>0</v>
      </c>
      <c r="BN68" s="23">
        <f t="shared" si="14"/>
        <v>0</v>
      </c>
    </row>
    <row r="69" spans="2:66" s="19" customFormat="1" ht="21" customHeight="1">
      <c r="B69" s="120">
        <v>14</v>
      </c>
      <c r="C69" s="270"/>
      <c r="D69" s="271"/>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0"/>
        <v>0</v>
      </c>
      <c r="AR69" s="48">
        <f t="shared" si="0"/>
        <v>0</v>
      </c>
      <c r="AS69" s="47">
        <f t="shared" si="1"/>
        <v>0</v>
      </c>
      <c r="AT69" s="43">
        <f t="shared" si="2"/>
        <v>0</v>
      </c>
      <c r="BB69" s="23">
        <f t="shared" si="15"/>
        <v>0</v>
      </c>
      <c r="BC69" s="23">
        <f t="shared" si="3"/>
        <v>0</v>
      </c>
      <c r="BD69" s="23">
        <f t="shared" si="4"/>
        <v>0</v>
      </c>
      <c r="BE69" s="23">
        <f t="shared" si="5"/>
        <v>0</v>
      </c>
      <c r="BF69" s="23">
        <f t="shared" si="6"/>
        <v>0</v>
      </c>
      <c r="BG69" s="23">
        <f t="shared" si="7"/>
        <v>0</v>
      </c>
      <c r="BH69" s="23">
        <f t="shared" si="8"/>
        <v>0</v>
      </c>
      <c r="BI69" s="23">
        <f t="shared" si="9"/>
        <v>0</v>
      </c>
      <c r="BJ69" s="23">
        <f t="shared" si="10"/>
        <v>0</v>
      </c>
      <c r="BK69" s="23">
        <f t="shared" si="11"/>
        <v>0</v>
      </c>
      <c r="BL69" s="23">
        <f t="shared" si="12"/>
        <v>0</v>
      </c>
      <c r="BM69" s="23">
        <f t="shared" si="13"/>
        <v>0</v>
      </c>
      <c r="BN69" s="23">
        <f t="shared" si="14"/>
        <v>0</v>
      </c>
    </row>
    <row r="70" spans="2:66" s="19" customFormat="1" ht="21" customHeight="1">
      <c r="B70" s="120">
        <v>15</v>
      </c>
      <c r="C70" s="270"/>
      <c r="D70" s="271"/>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0"/>
        <v>0</v>
      </c>
      <c r="AR70" s="48">
        <f t="shared" si="0"/>
        <v>0</v>
      </c>
      <c r="AS70" s="47">
        <f t="shared" si="1"/>
        <v>0</v>
      </c>
      <c r="AT70" s="43">
        <f t="shared" si="2"/>
        <v>0</v>
      </c>
      <c r="BB70" s="23">
        <f t="shared" si="15"/>
        <v>0</v>
      </c>
      <c r="BC70" s="23">
        <f t="shared" si="3"/>
        <v>0</v>
      </c>
      <c r="BD70" s="23">
        <f t="shared" si="4"/>
        <v>0</v>
      </c>
      <c r="BE70" s="23">
        <f t="shared" si="5"/>
        <v>0</v>
      </c>
      <c r="BF70" s="23">
        <f t="shared" si="6"/>
        <v>0</v>
      </c>
      <c r="BG70" s="23">
        <f t="shared" si="7"/>
        <v>0</v>
      </c>
      <c r="BH70" s="23">
        <f t="shared" si="8"/>
        <v>0</v>
      </c>
      <c r="BI70" s="23">
        <f t="shared" si="9"/>
        <v>0</v>
      </c>
      <c r="BJ70" s="23">
        <f t="shared" si="10"/>
        <v>0</v>
      </c>
      <c r="BK70" s="23">
        <f t="shared" si="11"/>
        <v>0</v>
      </c>
      <c r="BL70" s="23">
        <f t="shared" si="12"/>
        <v>0</v>
      </c>
      <c r="BM70" s="23">
        <f t="shared" si="13"/>
        <v>0</v>
      </c>
      <c r="BN70" s="23">
        <f t="shared" si="14"/>
        <v>0</v>
      </c>
    </row>
    <row r="71" spans="2:66" s="19" customFormat="1" ht="21" customHeight="1">
      <c r="B71" s="120">
        <v>16</v>
      </c>
      <c r="C71" s="270"/>
      <c r="D71" s="271"/>
      <c r="E71" s="117"/>
      <c r="F71" s="100"/>
      <c r="G71" s="101"/>
      <c r="H71" s="102"/>
      <c r="I71" s="103"/>
      <c r="J71" s="101"/>
      <c r="K71" s="104"/>
      <c r="L71" s="103"/>
      <c r="M71" s="105"/>
      <c r="N71" s="104"/>
      <c r="O71" s="103"/>
      <c r="P71" s="105"/>
      <c r="Q71" s="104"/>
      <c r="R71" s="103"/>
      <c r="S71" s="101"/>
      <c r="T71" s="104"/>
      <c r="U71" s="103"/>
      <c r="V71" s="101"/>
      <c r="W71" s="104"/>
      <c r="X71" s="103"/>
      <c r="Y71" s="101"/>
      <c r="Z71" s="104"/>
      <c r="AA71" s="103"/>
      <c r="AB71" s="101"/>
      <c r="AC71" s="104"/>
      <c r="AD71" s="103"/>
      <c r="AE71" s="101"/>
      <c r="AF71" s="104"/>
      <c r="AG71" s="103"/>
      <c r="AH71" s="101"/>
      <c r="AI71" s="104"/>
      <c r="AJ71" s="103"/>
      <c r="AK71" s="101"/>
      <c r="AL71" s="104"/>
      <c r="AM71" s="103"/>
      <c r="AN71" s="101"/>
      <c r="AO71" s="102"/>
      <c r="AP71" s="106"/>
      <c r="AQ71" s="49">
        <f t="shared" si="0"/>
        <v>0</v>
      </c>
      <c r="AR71" s="48">
        <f t="shared" si="0"/>
        <v>0</v>
      </c>
      <c r="AS71" s="47">
        <f t="shared" si="1"/>
        <v>0</v>
      </c>
      <c r="AT71" s="43">
        <f t="shared" si="2"/>
        <v>0</v>
      </c>
      <c r="BB71" s="23">
        <f t="shared" si="15"/>
        <v>0</v>
      </c>
      <c r="BC71" s="23">
        <f t="shared" si="3"/>
        <v>0</v>
      </c>
      <c r="BD71" s="23">
        <f t="shared" si="4"/>
        <v>0</v>
      </c>
      <c r="BE71" s="23">
        <f t="shared" si="5"/>
        <v>0</v>
      </c>
      <c r="BF71" s="23">
        <f t="shared" si="6"/>
        <v>0</v>
      </c>
      <c r="BG71" s="23">
        <f t="shared" si="7"/>
        <v>0</v>
      </c>
      <c r="BH71" s="23">
        <f t="shared" si="8"/>
        <v>0</v>
      </c>
      <c r="BI71" s="23">
        <f t="shared" si="9"/>
        <v>0</v>
      </c>
      <c r="BJ71" s="23">
        <f t="shared" si="10"/>
        <v>0</v>
      </c>
      <c r="BK71" s="23">
        <f t="shared" si="11"/>
        <v>0</v>
      </c>
      <c r="BL71" s="23">
        <f t="shared" si="12"/>
        <v>0</v>
      </c>
      <c r="BM71" s="23">
        <f t="shared" si="13"/>
        <v>0</v>
      </c>
      <c r="BN71" s="23">
        <f t="shared" si="14"/>
        <v>0</v>
      </c>
    </row>
    <row r="72" spans="2:66" s="19" customFormat="1" ht="21" customHeight="1">
      <c r="B72" s="120">
        <v>17</v>
      </c>
      <c r="C72" s="270"/>
      <c r="D72" s="271"/>
      <c r="E72" s="117"/>
      <c r="F72" s="100"/>
      <c r="G72" s="101"/>
      <c r="H72" s="102"/>
      <c r="I72" s="103"/>
      <c r="J72" s="101"/>
      <c r="K72" s="104"/>
      <c r="L72" s="103"/>
      <c r="M72" s="105"/>
      <c r="N72" s="104"/>
      <c r="O72" s="103"/>
      <c r="P72" s="105"/>
      <c r="Q72" s="104"/>
      <c r="R72" s="103"/>
      <c r="S72" s="101"/>
      <c r="T72" s="104"/>
      <c r="U72" s="103"/>
      <c r="V72" s="101"/>
      <c r="W72" s="104"/>
      <c r="X72" s="103"/>
      <c r="Y72" s="101"/>
      <c r="Z72" s="104"/>
      <c r="AA72" s="103"/>
      <c r="AB72" s="101"/>
      <c r="AC72" s="104"/>
      <c r="AD72" s="103"/>
      <c r="AE72" s="101"/>
      <c r="AF72" s="104"/>
      <c r="AG72" s="103"/>
      <c r="AH72" s="101"/>
      <c r="AI72" s="104"/>
      <c r="AJ72" s="103"/>
      <c r="AK72" s="101"/>
      <c r="AL72" s="104"/>
      <c r="AM72" s="103"/>
      <c r="AN72" s="101"/>
      <c r="AO72" s="102"/>
      <c r="AP72" s="106"/>
      <c r="AQ72" s="49">
        <f t="shared" si="0"/>
        <v>0</v>
      </c>
      <c r="AR72" s="48">
        <f t="shared" si="0"/>
        <v>0</v>
      </c>
      <c r="AS72" s="47">
        <f t="shared" si="1"/>
        <v>0</v>
      </c>
      <c r="AT72" s="43">
        <f t="shared" si="2"/>
        <v>0</v>
      </c>
      <c r="BB72" s="23">
        <f t="shared" si="15"/>
        <v>0</v>
      </c>
      <c r="BC72" s="23">
        <f t="shared" si="3"/>
        <v>0</v>
      </c>
      <c r="BD72" s="23">
        <f t="shared" si="4"/>
        <v>0</v>
      </c>
      <c r="BE72" s="23">
        <f t="shared" si="5"/>
        <v>0</v>
      </c>
      <c r="BF72" s="23">
        <f t="shared" si="6"/>
        <v>0</v>
      </c>
      <c r="BG72" s="23">
        <f t="shared" si="7"/>
        <v>0</v>
      </c>
      <c r="BH72" s="23">
        <f t="shared" si="8"/>
        <v>0</v>
      </c>
      <c r="BI72" s="23">
        <f t="shared" si="9"/>
        <v>0</v>
      </c>
      <c r="BJ72" s="23">
        <f t="shared" si="10"/>
        <v>0</v>
      </c>
      <c r="BK72" s="23">
        <f t="shared" si="11"/>
        <v>0</v>
      </c>
      <c r="BL72" s="23">
        <f t="shared" si="12"/>
        <v>0</v>
      </c>
      <c r="BM72" s="23">
        <f t="shared" si="13"/>
        <v>0</v>
      </c>
      <c r="BN72" s="23">
        <f t="shared" si="14"/>
        <v>0</v>
      </c>
    </row>
    <row r="73" spans="2:66" s="19" customFormat="1" ht="21" customHeight="1">
      <c r="B73" s="120">
        <v>18</v>
      </c>
      <c r="C73" s="270"/>
      <c r="D73" s="271"/>
      <c r="E73" s="117"/>
      <c r="F73" s="100"/>
      <c r="G73" s="101"/>
      <c r="H73" s="102"/>
      <c r="I73" s="103"/>
      <c r="J73" s="101"/>
      <c r="K73" s="104"/>
      <c r="L73" s="103"/>
      <c r="M73" s="105"/>
      <c r="N73" s="104"/>
      <c r="O73" s="103"/>
      <c r="P73" s="105"/>
      <c r="Q73" s="104"/>
      <c r="R73" s="103"/>
      <c r="S73" s="101"/>
      <c r="T73" s="104"/>
      <c r="U73" s="103"/>
      <c r="V73" s="101"/>
      <c r="W73" s="104"/>
      <c r="X73" s="103"/>
      <c r="Y73" s="101"/>
      <c r="Z73" s="104"/>
      <c r="AA73" s="103"/>
      <c r="AB73" s="101"/>
      <c r="AC73" s="104"/>
      <c r="AD73" s="103"/>
      <c r="AE73" s="101"/>
      <c r="AF73" s="104"/>
      <c r="AG73" s="103"/>
      <c r="AH73" s="101"/>
      <c r="AI73" s="104"/>
      <c r="AJ73" s="103"/>
      <c r="AK73" s="101"/>
      <c r="AL73" s="104"/>
      <c r="AM73" s="103"/>
      <c r="AN73" s="101"/>
      <c r="AO73" s="102"/>
      <c r="AP73" s="106"/>
      <c r="AQ73" s="49">
        <f t="shared" si="0"/>
        <v>0</v>
      </c>
      <c r="AR73" s="48">
        <f t="shared" si="0"/>
        <v>0</v>
      </c>
      <c r="AS73" s="47">
        <f t="shared" si="1"/>
        <v>0</v>
      </c>
      <c r="AT73" s="43">
        <f t="shared" si="2"/>
        <v>0</v>
      </c>
      <c r="BB73" s="23">
        <f t="shared" si="15"/>
        <v>0</v>
      </c>
      <c r="BC73" s="23">
        <f t="shared" si="3"/>
        <v>0</v>
      </c>
      <c r="BD73" s="23">
        <f t="shared" si="4"/>
        <v>0</v>
      </c>
      <c r="BE73" s="23">
        <f t="shared" si="5"/>
        <v>0</v>
      </c>
      <c r="BF73" s="23">
        <f t="shared" si="6"/>
        <v>0</v>
      </c>
      <c r="BG73" s="23">
        <f t="shared" si="7"/>
        <v>0</v>
      </c>
      <c r="BH73" s="23">
        <f t="shared" si="8"/>
        <v>0</v>
      </c>
      <c r="BI73" s="23">
        <f t="shared" si="9"/>
        <v>0</v>
      </c>
      <c r="BJ73" s="23">
        <f t="shared" si="10"/>
        <v>0</v>
      </c>
      <c r="BK73" s="23">
        <f t="shared" si="11"/>
        <v>0</v>
      </c>
      <c r="BL73" s="23">
        <f t="shared" si="12"/>
        <v>0</v>
      </c>
      <c r="BM73" s="23">
        <f t="shared" si="13"/>
        <v>0</v>
      </c>
      <c r="BN73" s="23">
        <f t="shared" si="14"/>
        <v>0</v>
      </c>
    </row>
    <row r="74" spans="2:66" s="19" customFormat="1" ht="21" customHeight="1">
      <c r="B74" s="120">
        <v>19</v>
      </c>
      <c r="C74" s="270"/>
      <c r="D74" s="271"/>
      <c r="E74" s="117"/>
      <c r="F74" s="100"/>
      <c r="G74" s="101"/>
      <c r="H74" s="102"/>
      <c r="I74" s="103"/>
      <c r="J74" s="101"/>
      <c r="K74" s="104"/>
      <c r="L74" s="103"/>
      <c r="M74" s="105"/>
      <c r="N74" s="104"/>
      <c r="O74" s="103"/>
      <c r="P74" s="105"/>
      <c r="Q74" s="104"/>
      <c r="R74" s="103"/>
      <c r="S74" s="101"/>
      <c r="T74" s="104"/>
      <c r="U74" s="103"/>
      <c r="V74" s="101"/>
      <c r="W74" s="104"/>
      <c r="X74" s="103"/>
      <c r="Y74" s="101"/>
      <c r="Z74" s="104"/>
      <c r="AA74" s="103"/>
      <c r="AB74" s="101"/>
      <c r="AC74" s="104"/>
      <c r="AD74" s="103"/>
      <c r="AE74" s="101"/>
      <c r="AF74" s="104"/>
      <c r="AG74" s="103"/>
      <c r="AH74" s="101"/>
      <c r="AI74" s="104"/>
      <c r="AJ74" s="103"/>
      <c r="AK74" s="101"/>
      <c r="AL74" s="104"/>
      <c r="AM74" s="103"/>
      <c r="AN74" s="101"/>
      <c r="AO74" s="102"/>
      <c r="AP74" s="106"/>
      <c r="AQ74" s="49">
        <f t="shared" si="0"/>
        <v>0</v>
      </c>
      <c r="AR74" s="48">
        <f t="shared" si="0"/>
        <v>0</v>
      </c>
      <c r="AS74" s="47">
        <f t="shared" si="1"/>
        <v>0</v>
      </c>
      <c r="AT74" s="43">
        <f t="shared" si="2"/>
        <v>0</v>
      </c>
      <c r="BB74" s="23">
        <f t="shared" si="15"/>
        <v>0</v>
      </c>
      <c r="BC74" s="23">
        <f t="shared" si="3"/>
        <v>0</v>
      </c>
      <c r="BD74" s="23">
        <f t="shared" si="4"/>
        <v>0</v>
      </c>
      <c r="BE74" s="23">
        <f t="shared" si="5"/>
        <v>0</v>
      </c>
      <c r="BF74" s="23">
        <f t="shared" si="6"/>
        <v>0</v>
      </c>
      <c r="BG74" s="23">
        <f t="shared" si="7"/>
        <v>0</v>
      </c>
      <c r="BH74" s="23">
        <f t="shared" si="8"/>
        <v>0</v>
      </c>
      <c r="BI74" s="23">
        <f t="shared" si="9"/>
        <v>0</v>
      </c>
      <c r="BJ74" s="23">
        <f t="shared" si="10"/>
        <v>0</v>
      </c>
      <c r="BK74" s="23">
        <f t="shared" si="11"/>
        <v>0</v>
      </c>
      <c r="BL74" s="23">
        <f t="shared" si="12"/>
        <v>0</v>
      </c>
      <c r="BM74" s="23">
        <f t="shared" si="13"/>
        <v>0</v>
      </c>
      <c r="BN74" s="23">
        <f t="shared" si="14"/>
        <v>0</v>
      </c>
    </row>
    <row r="75" spans="2:66" s="19" customFormat="1" ht="21" customHeight="1">
      <c r="B75" s="120">
        <v>20</v>
      </c>
      <c r="C75" s="270"/>
      <c r="D75" s="271"/>
      <c r="E75" s="117"/>
      <c r="F75" s="100"/>
      <c r="G75" s="101"/>
      <c r="H75" s="102"/>
      <c r="I75" s="103"/>
      <c r="J75" s="101"/>
      <c r="K75" s="104"/>
      <c r="L75" s="103"/>
      <c r="M75" s="105"/>
      <c r="N75" s="104"/>
      <c r="O75" s="103"/>
      <c r="P75" s="105"/>
      <c r="Q75" s="104"/>
      <c r="R75" s="103"/>
      <c r="S75" s="101"/>
      <c r="T75" s="104"/>
      <c r="U75" s="103"/>
      <c r="V75" s="101"/>
      <c r="W75" s="104"/>
      <c r="X75" s="103"/>
      <c r="Y75" s="101"/>
      <c r="Z75" s="104"/>
      <c r="AA75" s="103"/>
      <c r="AB75" s="101"/>
      <c r="AC75" s="104"/>
      <c r="AD75" s="103"/>
      <c r="AE75" s="101"/>
      <c r="AF75" s="104"/>
      <c r="AG75" s="103"/>
      <c r="AH75" s="101"/>
      <c r="AI75" s="104"/>
      <c r="AJ75" s="103"/>
      <c r="AK75" s="101"/>
      <c r="AL75" s="104"/>
      <c r="AM75" s="103"/>
      <c r="AN75" s="101"/>
      <c r="AO75" s="102"/>
      <c r="AP75" s="106"/>
      <c r="AQ75" s="49">
        <f t="shared" si="0"/>
        <v>0</v>
      </c>
      <c r="AR75" s="48">
        <f t="shared" si="0"/>
        <v>0</v>
      </c>
      <c r="AS75" s="47">
        <f t="shared" si="1"/>
        <v>0</v>
      </c>
      <c r="AT75" s="43">
        <f t="shared" si="2"/>
        <v>0</v>
      </c>
      <c r="BB75" s="23">
        <f t="shared" si="15"/>
        <v>0</v>
      </c>
      <c r="BC75" s="23">
        <f t="shared" si="3"/>
        <v>0</v>
      </c>
      <c r="BD75" s="23">
        <f t="shared" si="4"/>
        <v>0</v>
      </c>
      <c r="BE75" s="23">
        <f t="shared" si="5"/>
        <v>0</v>
      </c>
      <c r="BF75" s="23">
        <f t="shared" si="6"/>
        <v>0</v>
      </c>
      <c r="BG75" s="23">
        <f t="shared" si="7"/>
        <v>0</v>
      </c>
      <c r="BH75" s="23">
        <f t="shared" si="8"/>
        <v>0</v>
      </c>
      <c r="BI75" s="23">
        <f t="shared" si="9"/>
        <v>0</v>
      </c>
      <c r="BJ75" s="23">
        <f t="shared" si="10"/>
        <v>0</v>
      </c>
      <c r="BK75" s="23">
        <f t="shared" si="11"/>
        <v>0</v>
      </c>
      <c r="BL75" s="23">
        <f t="shared" si="12"/>
        <v>0</v>
      </c>
      <c r="BM75" s="23">
        <f t="shared" si="13"/>
        <v>0</v>
      </c>
      <c r="BN75" s="23">
        <f t="shared" si="14"/>
        <v>0</v>
      </c>
    </row>
    <row r="76" spans="2:66" s="19" customFormat="1" ht="21" customHeight="1">
      <c r="B76" s="120">
        <v>21</v>
      </c>
      <c r="C76" s="270"/>
      <c r="D76" s="271"/>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0"/>
        <v>0</v>
      </c>
      <c r="AR76" s="48">
        <f t="shared" si="0"/>
        <v>0</v>
      </c>
      <c r="AS76" s="47">
        <f t="shared" si="1"/>
        <v>0</v>
      </c>
      <c r="AT76" s="43">
        <f t="shared" si="2"/>
        <v>0</v>
      </c>
      <c r="BB76" s="23">
        <f t="shared" si="15"/>
        <v>0</v>
      </c>
      <c r="BC76" s="23">
        <f t="shared" si="3"/>
        <v>0</v>
      </c>
      <c r="BD76" s="23">
        <f t="shared" si="4"/>
        <v>0</v>
      </c>
      <c r="BE76" s="23">
        <f t="shared" si="5"/>
        <v>0</v>
      </c>
      <c r="BF76" s="23">
        <f t="shared" si="6"/>
        <v>0</v>
      </c>
      <c r="BG76" s="23">
        <f t="shared" si="7"/>
        <v>0</v>
      </c>
      <c r="BH76" s="23">
        <f t="shared" si="8"/>
        <v>0</v>
      </c>
      <c r="BI76" s="23">
        <f t="shared" si="9"/>
        <v>0</v>
      </c>
      <c r="BJ76" s="23">
        <f t="shared" si="10"/>
        <v>0</v>
      </c>
      <c r="BK76" s="23">
        <f t="shared" si="11"/>
        <v>0</v>
      </c>
      <c r="BL76" s="23">
        <f t="shared" si="12"/>
        <v>0</v>
      </c>
      <c r="BM76" s="23">
        <f t="shared" si="13"/>
        <v>0</v>
      </c>
      <c r="BN76" s="23">
        <f t="shared" si="14"/>
        <v>0</v>
      </c>
    </row>
    <row r="77" spans="2:66" s="19" customFormat="1" ht="21" customHeight="1">
      <c r="B77" s="120">
        <v>22</v>
      </c>
      <c r="C77" s="270"/>
      <c r="D77" s="271"/>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0"/>
        <v>0</v>
      </c>
      <c r="AR77" s="48">
        <f t="shared" si="0"/>
        <v>0</v>
      </c>
      <c r="AS77" s="47">
        <f t="shared" si="1"/>
        <v>0</v>
      </c>
      <c r="AT77" s="43">
        <f t="shared" si="2"/>
        <v>0</v>
      </c>
      <c r="BB77" s="23">
        <f t="shared" si="15"/>
        <v>0</v>
      </c>
      <c r="BC77" s="23">
        <f t="shared" si="3"/>
        <v>0</v>
      </c>
      <c r="BD77" s="23">
        <f t="shared" si="4"/>
        <v>0</v>
      </c>
      <c r="BE77" s="23">
        <f t="shared" si="5"/>
        <v>0</v>
      </c>
      <c r="BF77" s="23">
        <f t="shared" si="6"/>
        <v>0</v>
      </c>
      <c r="BG77" s="23">
        <f t="shared" si="7"/>
        <v>0</v>
      </c>
      <c r="BH77" s="23">
        <f t="shared" si="8"/>
        <v>0</v>
      </c>
      <c r="BI77" s="23">
        <f t="shared" si="9"/>
        <v>0</v>
      </c>
      <c r="BJ77" s="23">
        <f t="shared" si="10"/>
        <v>0</v>
      </c>
      <c r="BK77" s="23">
        <f t="shared" si="11"/>
        <v>0</v>
      </c>
      <c r="BL77" s="23">
        <f t="shared" si="12"/>
        <v>0</v>
      </c>
      <c r="BM77" s="23">
        <f t="shared" si="13"/>
        <v>0</v>
      </c>
      <c r="BN77" s="23">
        <f t="shared" si="14"/>
        <v>0</v>
      </c>
    </row>
    <row r="78" spans="2:66" s="19" customFormat="1" ht="21" customHeight="1">
      <c r="B78" s="120">
        <v>23</v>
      </c>
      <c r="C78" s="270"/>
      <c r="D78" s="271"/>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0"/>
        <v>0</v>
      </c>
      <c r="AR78" s="48">
        <f t="shared" si="0"/>
        <v>0</v>
      </c>
      <c r="AS78" s="47">
        <f t="shared" si="1"/>
        <v>0</v>
      </c>
      <c r="AT78" s="43">
        <f t="shared" si="2"/>
        <v>0</v>
      </c>
      <c r="BB78" s="23">
        <f t="shared" si="15"/>
        <v>0</v>
      </c>
      <c r="BC78" s="23">
        <f t="shared" si="3"/>
        <v>0</v>
      </c>
      <c r="BD78" s="23">
        <f t="shared" si="4"/>
        <v>0</v>
      </c>
      <c r="BE78" s="23">
        <f t="shared" si="5"/>
        <v>0</v>
      </c>
      <c r="BF78" s="23">
        <f t="shared" si="6"/>
        <v>0</v>
      </c>
      <c r="BG78" s="23">
        <f t="shared" si="7"/>
        <v>0</v>
      </c>
      <c r="BH78" s="23">
        <f t="shared" si="8"/>
        <v>0</v>
      </c>
      <c r="BI78" s="23">
        <f t="shared" si="9"/>
        <v>0</v>
      </c>
      <c r="BJ78" s="23">
        <f t="shared" si="10"/>
        <v>0</v>
      </c>
      <c r="BK78" s="23">
        <f t="shared" si="11"/>
        <v>0</v>
      </c>
      <c r="BL78" s="23">
        <f t="shared" si="12"/>
        <v>0</v>
      </c>
      <c r="BM78" s="23">
        <f t="shared" si="13"/>
        <v>0</v>
      </c>
      <c r="BN78" s="23">
        <f t="shared" si="14"/>
        <v>0</v>
      </c>
    </row>
    <row r="79" spans="2:66" s="19" customFormat="1" ht="21" customHeight="1">
      <c r="B79" s="120">
        <v>24</v>
      </c>
      <c r="C79" s="270"/>
      <c r="D79" s="271"/>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0"/>
        <v>0</v>
      </c>
      <c r="AR79" s="48">
        <f t="shared" si="0"/>
        <v>0</v>
      </c>
      <c r="AS79" s="47">
        <f t="shared" si="1"/>
        <v>0</v>
      </c>
      <c r="AT79" s="43">
        <f t="shared" si="2"/>
        <v>0</v>
      </c>
      <c r="BB79" s="23">
        <f t="shared" si="15"/>
        <v>0</v>
      </c>
      <c r="BC79" s="23">
        <f t="shared" si="3"/>
        <v>0</v>
      </c>
      <c r="BD79" s="23">
        <f t="shared" si="4"/>
        <v>0</v>
      </c>
      <c r="BE79" s="23">
        <f t="shared" si="5"/>
        <v>0</v>
      </c>
      <c r="BF79" s="23">
        <f t="shared" si="6"/>
        <v>0</v>
      </c>
      <c r="BG79" s="23">
        <f t="shared" si="7"/>
        <v>0</v>
      </c>
      <c r="BH79" s="23">
        <f t="shared" si="8"/>
        <v>0</v>
      </c>
      <c r="BI79" s="23">
        <f t="shared" si="9"/>
        <v>0</v>
      </c>
      <c r="BJ79" s="23">
        <f t="shared" si="10"/>
        <v>0</v>
      </c>
      <c r="BK79" s="23">
        <f t="shared" si="11"/>
        <v>0</v>
      </c>
      <c r="BL79" s="23">
        <f t="shared" si="12"/>
        <v>0</v>
      </c>
      <c r="BM79" s="23">
        <f t="shared" si="13"/>
        <v>0</v>
      </c>
      <c r="BN79" s="23">
        <f t="shared" si="14"/>
        <v>0</v>
      </c>
    </row>
    <row r="80" spans="2:66" s="19" customFormat="1" ht="21" customHeight="1">
      <c r="B80" s="120">
        <v>25</v>
      </c>
      <c r="C80" s="270"/>
      <c r="D80" s="271"/>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0"/>
        <v>0</v>
      </c>
      <c r="AR80" s="48">
        <f t="shared" si="0"/>
        <v>0</v>
      </c>
      <c r="AS80" s="47">
        <f t="shared" si="1"/>
        <v>0</v>
      </c>
      <c r="AT80" s="43">
        <f t="shared" si="2"/>
        <v>0</v>
      </c>
      <c r="BB80" s="23">
        <f t="shared" si="15"/>
        <v>0</v>
      </c>
      <c r="BC80" s="23">
        <f t="shared" si="3"/>
        <v>0</v>
      </c>
      <c r="BD80" s="23">
        <f t="shared" si="4"/>
        <v>0</v>
      </c>
      <c r="BE80" s="23">
        <f t="shared" si="5"/>
        <v>0</v>
      </c>
      <c r="BF80" s="23">
        <f t="shared" si="6"/>
        <v>0</v>
      </c>
      <c r="BG80" s="23">
        <f t="shared" si="7"/>
        <v>0</v>
      </c>
      <c r="BH80" s="23">
        <f t="shared" si="8"/>
        <v>0</v>
      </c>
      <c r="BI80" s="23">
        <f t="shared" si="9"/>
        <v>0</v>
      </c>
      <c r="BJ80" s="23">
        <f t="shared" si="10"/>
        <v>0</v>
      </c>
      <c r="BK80" s="23">
        <f t="shared" si="11"/>
        <v>0</v>
      </c>
      <c r="BL80" s="23">
        <f t="shared" si="12"/>
        <v>0</v>
      </c>
      <c r="BM80" s="23">
        <f t="shared" si="13"/>
        <v>0</v>
      </c>
      <c r="BN80" s="23">
        <f t="shared" si="14"/>
        <v>0</v>
      </c>
    </row>
    <row r="81" spans="2:67" s="19" customFormat="1" ht="21" customHeight="1">
      <c r="B81" s="120">
        <v>26</v>
      </c>
      <c r="C81" s="270"/>
      <c r="D81" s="271"/>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0"/>
        <v>0</v>
      </c>
      <c r="AR81" s="48">
        <f t="shared" si="0"/>
        <v>0</v>
      </c>
      <c r="AS81" s="47">
        <f t="shared" si="1"/>
        <v>0</v>
      </c>
      <c r="AT81" s="43">
        <f t="shared" si="2"/>
        <v>0</v>
      </c>
      <c r="BB81" s="23">
        <f t="shared" si="15"/>
        <v>0</v>
      </c>
      <c r="BC81" s="23">
        <f t="shared" si="3"/>
        <v>0</v>
      </c>
      <c r="BD81" s="23">
        <f t="shared" si="4"/>
        <v>0</v>
      </c>
      <c r="BE81" s="23">
        <f t="shared" si="5"/>
        <v>0</v>
      </c>
      <c r="BF81" s="23">
        <f t="shared" si="6"/>
        <v>0</v>
      </c>
      <c r="BG81" s="23">
        <f t="shared" si="7"/>
        <v>0</v>
      </c>
      <c r="BH81" s="23">
        <f t="shared" si="8"/>
        <v>0</v>
      </c>
      <c r="BI81" s="23">
        <f t="shared" si="9"/>
        <v>0</v>
      </c>
      <c r="BJ81" s="23">
        <f t="shared" si="10"/>
        <v>0</v>
      </c>
      <c r="BK81" s="23">
        <f t="shared" si="11"/>
        <v>0</v>
      </c>
      <c r="BL81" s="23">
        <f t="shared" si="12"/>
        <v>0</v>
      </c>
      <c r="BM81" s="23">
        <f t="shared" si="13"/>
        <v>0</v>
      </c>
      <c r="BN81" s="23">
        <f t="shared" si="14"/>
        <v>0</v>
      </c>
    </row>
    <row r="82" spans="2:67" s="19" customFormat="1" ht="21" customHeight="1">
      <c r="B82" s="120">
        <v>27</v>
      </c>
      <c r="C82" s="270"/>
      <c r="D82" s="271"/>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0"/>
        <v>0</v>
      </c>
      <c r="AR82" s="48">
        <f t="shared" si="0"/>
        <v>0</v>
      </c>
      <c r="AS82" s="47">
        <f t="shared" si="1"/>
        <v>0</v>
      </c>
      <c r="AT82" s="43">
        <f t="shared" si="2"/>
        <v>0</v>
      </c>
      <c r="BB82" s="23">
        <f t="shared" si="15"/>
        <v>0</v>
      </c>
      <c r="BC82" s="23">
        <f t="shared" si="3"/>
        <v>0</v>
      </c>
      <c r="BD82" s="23">
        <f t="shared" si="4"/>
        <v>0</v>
      </c>
      <c r="BE82" s="23">
        <f t="shared" si="5"/>
        <v>0</v>
      </c>
      <c r="BF82" s="23">
        <f t="shared" si="6"/>
        <v>0</v>
      </c>
      <c r="BG82" s="23">
        <f t="shared" si="7"/>
        <v>0</v>
      </c>
      <c r="BH82" s="23">
        <f t="shared" si="8"/>
        <v>0</v>
      </c>
      <c r="BI82" s="23">
        <f t="shared" si="9"/>
        <v>0</v>
      </c>
      <c r="BJ82" s="23">
        <f t="shared" si="10"/>
        <v>0</v>
      </c>
      <c r="BK82" s="23">
        <f t="shared" si="11"/>
        <v>0</v>
      </c>
      <c r="BL82" s="23">
        <f t="shared" si="12"/>
        <v>0</v>
      </c>
      <c r="BM82" s="23">
        <f t="shared" si="13"/>
        <v>0</v>
      </c>
      <c r="BN82" s="23">
        <f t="shared" si="14"/>
        <v>0</v>
      </c>
    </row>
    <row r="83" spans="2:67" s="19" customFormat="1" ht="21" customHeight="1">
      <c r="B83" s="120">
        <v>28</v>
      </c>
      <c r="C83" s="270"/>
      <c r="D83" s="271"/>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0"/>
        <v>0</v>
      </c>
      <c r="AR83" s="48">
        <f t="shared" si="0"/>
        <v>0</v>
      </c>
      <c r="AS83" s="47">
        <f t="shared" si="1"/>
        <v>0</v>
      </c>
      <c r="AT83" s="43">
        <f t="shared" si="2"/>
        <v>0</v>
      </c>
      <c r="BB83" s="23">
        <f t="shared" si="15"/>
        <v>0</v>
      </c>
      <c r="BC83" s="23">
        <f t="shared" si="3"/>
        <v>0</v>
      </c>
      <c r="BD83" s="23">
        <f t="shared" si="4"/>
        <v>0</v>
      </c>
      <c r="BE83" s="23">
        <f t="shared" si="5"/>
        <v>0</v>
      </c>
      <c r="BF83" s="23">
        <f t="shared" si="6"/>
        <v>0</v>
      </c>
      <c r="BG83" s="23">
        <f t="shared" si="7"/>
        <v>0</v>
      </c>
      <c r="BH83" s="23">
        <f t="shared" si="8"/>
        <v>0</v>
      </c>
      <c r="BI83" s="23">
        <f t="shared" si="9"/>
        <v>0</v>
      </c>
      <c r="BJ83" s="23">
        <f t="shared" si="10"/>
        <v>0</v>
      </c>
      <c r="BK83" s="23">
        <f t="shared" si="11"/>
        <v>0</v>
      </c>
      <c r="BL83" s="23">
        <f t="shared" si="12"/>
        <v>0</v>
      </c>
      <c r="BM83" s="23">
        <f t="shared" si="13"/>
        <v>0</v>
      </c>
      <c r="BN83" s="23">
        <f t="shared" si="14"/>
        <v>0</v>
      </c>
    </row>
    <row r="84" spans="2:67" s="19" customFormat="1" ht="21" customHeight="1">
      <c r="B84" s="120">
        <v>29</v>
      </c>
      <c r="C84" s="270"/>
      <c r="D84" s="271"/>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0"/>
        <v>0</v>
      </c>
      <c r="AR84" s="48">
        <f t="shared" si="0"/>
        <v>0</v>
      </c>
      <c r="AS84" s="47">
        <f t="shared" si="1"/>
        <v>0</v>
      </c>
      <c r="AT84" s="43">
        <f t="shared" si="2"/>
        <v>0</v>
      </c>
      <c r="BB84" s="23">
        <f t="shared" si="15"/>
        <v>0</v>
      </c>
      <c r="BC84" s="23">
        <f t="shared" si="3"/>
        <v>0</v>
      </c>
      <c r="BD84" s="23">
        <f t="shared" si="4"/>
        <v>0</v>
      </c>
      <c r="BE84" s="23">
        <f t="shared" si="5"/>
        <v>0</v>
      </c>
      <c r="BF84" s="23">
        <f t="shared" si="6"/>
        <v>0</v>
      </c>
      <c r="BG84" s="23">
        <f t="shared" si="7"/>
        <v>0</v>
      </c>
      <c r="BH84" s="23">
        <f t="shared" si="8"/>
        <v>0</v>
      </c>
      <c r="BI84" s="23">
        <f t="shared" si="9"/>
        <v>0</v>
      </c>
      <c r="BJ84" s="23">
        <f t="shared" si="10"/>
        <v>0</v>
      </c>
      <c r="BK84" s="23">
        <f t="shared" si="11"/>
        <v>0</v>
      </c>
      <c r="BL84" s="23">
        <f t="shared" si="12"/>
        <v>0</v>
      </c>
      <c r="BM84" s="23">
        <f t="shared" si="13"/>
        <v>0</v>
      </c>
      <c r="BN84" s="23">
        <f t="shared" si="14"/>
        <v>0</v>
      </c>
    </row>
    <row r="85" spans="2:67" s="19" customFormat="1" ht="21" customHeight="1">
      <c r="B85" s="120">
        <v>30</v>
      </c>
      <c r="C85" s="270"/>
      <c r="D85" s="271"/>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0"/>
        <v>0</v>
      </c>
      <c r="AR85" s="48">
        <f t="shared" si="0"/>
        <v>0</v>
      </c>
      <c r="AS85" s="47">
        <f t="shared" si="1"/>
        <v>0</v>
      </c>
      <c r="AT85" s="43">
        <f t="shared" si="2"/>
        <v>0</v>
      </c>
      <c r="BB85" s="23">
        <f t="shared" si="15"/>
        <v>0</v>
      </c>
      <c r="BC85" s="23">
        <f t="shared" si="3"/>
        <v>0</v>
      </c>
      <c r="BD85" s="23">
        <f t="shared" si="4"/>
        <v>0</v>
      </c>
      <c r="BE85" s="23">
        <f t="shared" si="5"/>
        <v>0</v>
      </c>
      <c r="BF85" s="23">
        <f t="shared" si="6"/>
        <v>0</v>
      </c>
      <c r="BG85" s="23">
        <f t="shared" si="7"/>
        <v>0</v>
      </c>
      <c r="BH85" s="23">
        <f t="shared" si="8"/>
        <v>0</v>
      </c>
      <c r="BI85" s="23">
        <f t="shared" si="9"/>
        <v>0</v>
      </c>
      <c r="BJ85" s="23">
        <f t="shared" si="10"/>
        <v>0</v>
      </c>
      <c r="BK85" s="23">
        <f t="shared" si="11"/>
        <v>0</v>
      </c>
      <c r="BL85" s="23">
        <f t="shared" si="12"/>
        <v>0</v>
      </c>
      <c r="BM85" s="23">
        <f t="shared" si="13"/>
        <v>0</v>
      </c>
      <c r="BN85" s="23">
        <f t="shared" si="14"/>
        <v>0</v>
      </c>
    </row>
    <row r="86" spans="2:67" s="19" customFormat="1" ht="21" customHeight="1">
      <c r="B86" s="120">
        <v>31</v>
      </c>
      <c r="C86" s="270"/>
      <c r="D86" s="271"/>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0"/>
        <v>0</v>
      </c>
      <c r="AR86" s="48">
        <f t="shared" si="0"/>
        <v>0</v>
      </c>
      <c r="AS86" s="47">
        <f t="shared" si="1"/>
        <v>0</v>
      </c>
      <c r="AT86" s="43">
        <f t="shared" si="2"/>
        <v>0</v>
      </c>
      <c r="BB86" s="23">
        <f t="shared" si="15"/>
        <v>0</v>
      </c>
      <c r="BC86" s="23">
        <f t="shared" si="3"/>
        <v>0</v>
      </c>
      <c r="BD86" s="23">
        <f t="shared" si="4"/>
        <v>0</v>
      </c>
      <c r="BE86" s="23">
        <f t="shared" si="5"/>
        <v>0</v>
      </c>
      <c r="BF86" s="23">
        <f t="shared" si="6"/>
        <v>0</v>
      </c>
      <c r="BG86" s="23">
        <f t="shared" si="7"/>
        <v>0</v>
      </c>
      <c r="BH86" s="23">
        <f t="shared" si="8"/>
        <v>0</v>
      </c>
      <c r="BI86" s="23">
        <f t="shared" si="9"/>
        <v>0</v>
      </c>
      <c r="BJ86" s="23">
        <f t="shared" si="10"/>
        <v>0</v>
      </c>
      <c r="BK86" s="23">
        <f t="shared" si="11"/>
        <v>0</v>
      </c>
      <c r="BL86" s="23">
        <f t="shared" si="12"/>
        <v>0</v>
      </c>
      <c r="BM86" s="23">
        <f t="shared" si="13"/>
        <v>0</v>
      </c>
      <c r="BN86" s="23">
        <f t="shared" si="14"/>
        <v>0</v>
      </c>
      <c r="BO86" s="18"/>
    </row>
    <row r="87" spans="2:67" s="19" customFormat="1" ht="21" customHeight="1">
      <c r="B87" s="120">
        <v>32</v>
      </c>
      <c r="C87" s="270"/>
      <c r="D87" s="271"/>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0"/>
        <v>0</v>
      </c>
      <c r="AR87" s="48">
        <f t="shared" si="0"/>
        <v>0</v>
      </c>
      <c r="AS87" s="47">
        <f t="shared" si="1"/>
        <v>0</v>
      </c>
      <c r="AT87" s="43">
        <f t="shared" si="2"/>
        <v>0</v>
      </c>
      <c r="BB87" s="23">
        <f t="shared" si="15"/>
        <v>0</v>
      </c>
      <c r="BC87" s="23">
        <f t="shared" si="3"/>
        <v>0</v>
      </c>
      <c r="BD87" s="23">
        <f t="shared" si="4"/>
        <v>0</v>
      </c>
      <c r="BE87" s="23">
        <f t="shared" si="5"/>
        <v>0</v>
      </c>
      <c r="BF87" s="23">
        <f t="shared" si="6"/>
        <v>0</v>
      </c>
      <c r="BG87" s="23">
        <f t="shared" si="7"/>
        <v>0</v>
      </c>
      <c r="BH87" s="23">
        <f t="shared" si="8"/>
        <v>0</v>
      </c>
      <c r="BI87" s="23">
        <f t="shared" si="9"/>
        <v>0</v>
      </c>
      <c r="BJ87" s="23">
        <f t="shared" si="10"/>
        <v>0</v>
      </c>
      <c r="BK87" s="23">
        <f t="shared" si="11"/>
        <v>0</v>
      </c>
      <c r="BL87" s="23">
        <f t="shared" si="12"/>
        <v>0</v>
      </c>
      <c r="BM87" s="23">
        <f t="shared" si="13"/>
        <v>0</v>
      </c>
      <c r="BN87" s="23">
        <f t="shared" si="14"/>
        <v>0</v>
      </c>
      <c r="BO87" s="6"/>
    </row>
    <row r="88" spans="2:67" s="19" customFormat="1" ht="21" customHeight="1">
      <c r="B88" s="120">
        <f>B87+1</f>
        <v>33</v>
      </c>
      <c r="C88" s="270"/>
      <c r="D88" s="271"/>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0"/>
        <v>0</v>
      </c>
      <c r="AR88" s="48">
        <f t="shared" si="0"/>
        <v>0</v>
      </c>
      <c r="AS88" s="47">
        <f t="shared" si="1"/>
        <v>0</v>
      </c>
      <c r="AT88" s="43">
        <f t="shared" si="2"/>
        <v>0</v>
      </c>
      <c r="BB88" s="23">
        <f t="shared" si="15"/>
        <v>0</v>
      </c>
      <c r="BC88" s="23">
        <f t="shared" si="3"/>
        <v>0</v>
      </c>
      <c r="BD88" s="23">
        <f t="shared" si="4"/>
        <v>0</v>
      </c>
      <c r="BE88" s="23">
        <f t="shared" si="5"/>
        <v>0</v>
      </c>
      <c r="BF88" s="23">
        <f t="shared" si="6"/>
        <v>0</v>
      </c>
      <c r="BG88" s="23">
        <f t="shared" si="7"/>
        <v>0</v>
      </c>
      <c r="BH88" s="23">
        <f t="shared" si="8"/>
        <v>0</v>
      </c>
      <c r="BI88" s="23">
        <f t="shared" si="9"/>
        <v>0</v>
      </c>
      <c r="BJ88" s="23">
        <f t="shared" si="10"/>
        <v>0</v>
      </c>
      <c r="BK88" s="23">
        <f t="shared" si="11"/>
        <v>0</v>
      </c>
      <c r="BL88" s="23">
        <f t="shared" si="12"/>
        <v>0</v>
      </c>
      <c r="BM88" s="23">
        <f t="shared" si="13"/>
        <v>0</v>
      </c>
      <c r="BN88" s="23">
        <f t="shared" si="14"/>
        <v>0</v>
      </c>
      <c r="BO88" s="6"/>
    </row>
    <row r="89" spans="2:67" s="19" customFormat="1" ht="21" customHeight="1">
      <c r="B89" s="120">
        <f>B88+1</f>
        <v>34</v>
      </c>
      <c r="C89" s="270"/>
      <c r="D89" s="271"/>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0"/>
        <v>0</v>
      </c>
      <c r="AR89" s="48">
        <f t="shared" si="0"/>
        <v>0</v>
      </c>
      <c r="AS89" s="47">
        <f t="shared" si="1"/>
        <v>0</v>
      </c>
      <c r="AT89" s="43">
        <f t="shared" si="2"/>
        <v>0</v>
      </c>
      <c r="BB89" s="23">
        <f t="shared" si="15"/>
        <v>0</v>
      </c>
      <c r="BC89" s="23">
        <f t="shared" si="3"/>
        <v>0</v>
      </c>
      <c r="BD89" s="23">
        <f t="shared" si="4"/>
        <v>0</v>
      </c>
      <c r="BE89" s="23">
        <f t="shared" si="5"/>
        <v>0</v>
      </c>
      <c r="BF89" s="23">
        <f t="shared" si="6"/>
        <v>0</v>
      </c>
      <c r="BG89" s="23">
        <f t="shared" si="7"/>
        <v>0</v>
      </c>
      <c r="BH89" s="23">
        <f t="shared" si="8"/>
        <v>0</v>
      </c>
      <c r="BI89" s="23">
        <f t="shared" si="9"/>
        <v>0</v>
      </c>
      <c r="BJ89" s="23">
        <f t="shared" si="10"/>
        <v>0</v>
      </c>
      <c r="BK89" s="23">
        <f t="shared" si="11"/>
        <v>0</v>
      </c>
      <c r="BL89" s="23">
        <f t="shared" si="12"/>
        <v>0</v>
      </c>
      <c r="BM89" s="23">
        <f t="shared" si="13"/>
        <v>0</v>
      </c>
      <c r="BN89" s="23">
        <f t="shared" si="14"/>
        <v>0</v>
      </c>
      <c r="BO89" s="6"/>
    </row>
    <row r="90" spans="2:67" s="19" customFormat="1" ht="21" customHeight="1">
      <c r="B90" s="120">
        <f>B89+1</f>
        <v>35</v>
      </c>
      <c r="C90" s="270"/>
      <c r="D90" s="271"/>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0"/>
        <v>0</v>
      </c>
      <c r="AR90" s="48">
        <f t="shared" si="0"/>
        <v>0</v>
      </c>
      <c r="AS90" s="47">
        <f t="shared" si="1"/>
        <v>0</v>
      </c>
      <c r="AT90" s="43">
        <f t="shared" si="2"/>
        <v>0</v>
      </c>
      <c r="BB90" s="23">
        <f t="shared" si="15"/>
        <v>0</v>
      </c>
      <c r="BC90" s="23">
        <f t="shared" si="3"/>
        <v>0</v>
      </c>
      <c r="BD90" s="23">
        <f t="shared" si="4"/>
        <v>0</v>
      </c>
      <c r="BE90" s="23">
        <f t="shared" si="5"/>
        <v>0</v>
      </c>
      <c r="BF90" s="23">
        <f t="shared" si="6"/>
        <v>0</v>
      </c>
      <c r="BG90" s="23">
        <f t="shared" si="7"/>
        <v>0</v>
      </c>
      <c r="BH90" s="23">
        <f t="shared" si="8"/>
        <v>0</v>
      </c>
      <c r="BI90" s="23">
        <f t="shared" si="9"/>
        <v>0</v>
      </c>
      <c r="BJ90" s="23">
        <f t="shared" si="10"/>
        <v>0</v>
      </c>
      <c r="BK90" s="23">
        <f t="shared" si="11"/>
        <v>0</v>
      </c>
      <c r="BL90" s="23">
        <f t="shared" si="12"/>
        <v>0</v>
      </c>
      <c r="BM90" s="23">
        <f t="shared" si="13"/>
        <v>0</v>
      </c>
      <c r="BN90" s="23">
        <f t="shared" si="14"/>
        <v>0</v>
      </c>
      <c r="BO90" s="6"/>
    </row>
    <row r="91" spans="2:67" s="19" customFormat="1" ht="21" customHeight="1">
      <c r="B91" s="120">
        <v>36</v>
      </c>
      <c r="C91" s="270"/>
      <c r="D91" s="271"/>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0"/>
        <v>0</v>
      </c>
      <c r="AR91" s="48">
        <f t="shared" si="0"/>
        <v>0</v>
      </c>
      <c r="AS91" s="47">
        <f t="shared" si="1"/>
        <v>0</v>
      </c>
      <c r="AT91" s="43">
        <f t="shared" si="2"/>
        <v>0</v>
      </c>
      <c r="BB91" s="23">
        <f t="shared" si="15"/>
        <v>0</v>
      </c>
      <c r="BC91" s="23">
        <f t="shared" si="3"/>
        <v>0</v>
      </c>
      <c r="BD91" s="23">
        <f t="shared" si="4"/>
        <v>0</v>
      </c>
      <c r="BE91" s="23">
        <f t="shared" si="5"/>
        <v>0</v>
      </c>
      <c r="BF91" s="23">
        <f t="shared" si="6"/>
        <v>0</v>
      </c>
      <c r="BG91" s="23">
        <f t="shared" si="7"/>
        <v>0</v>
      </c>
      <c r="BH91" s="23">
        <f t="shared" si="8"/>
        <v>0</v>
      </c>
      <c r="BI91" s="23">
        <f t="shared" si="9"/>
        <v>0</v>
      </c>
      <c r="BJ91" s="23">
        <f t="shared" si="10"/>
        <v>0</v>
      </c>
      <c r="BK91" s="23">
        <f t="shared" si="11"/>
        <v>0</v>
      </c>
      <c r="BL91" s="23">
        <f t="shared" si="12"/>
        <v>0</v>
      </c>
      <c r="BM91" s="23">
        <f t="shared" si="13"/>
        <v>0</v>
      </c>
      <c r="BN91" s="23">
        <f t="shared" si="14"/>
        <v>0</v>
      </c>
      <c r="BO91" s="6"/>
    </row>
    <row r="92" spans="2:67" s="19" customFormat="1" ht="21" customHeight="1">
      <c r="B92" s="120">
        <f>B91+1</f>
        <v>37</v>
      </c>
      <c r="C92" s="270"/>
      <c r="D92" s="271"/>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0"/>
        <v>0</v>
      </c>
      <c r="AR92" s="48">
        <f t="shared" si="0"/>
        <v>0</v>
      </c>
      <c r="AS92" s="47">
        <f t="shared" si="1"/>
        <v>0</v>
      </c>
      <c r="AT92" s="43">
        <f t="shared" si="2"/>
        <v>0</v>
      </c>
      <c r="BB92" s="23">
        <f t="shared" si="15"/>
        <v>0</v>
      </c>
      <c r="BC92" s="23">
        <f t="shared" si="3"/>
        <v>0</v>
      </c>
      <c r="BD92" s="23">
        <f t="shared" si="4"/>
        <v>0</v>
      </c>
      <c r="BE92" s="23">
        <f t="shared" si="5"/>
        <v>0</v>
      </c>
      <c r="BF92" s="23">
        <f t="shared" si="6"/>
        <v>0</v>
      </c>
      <c r="BG92" s="23">
        <f t="shared" si="7"/>
        <v>0</v>
      </c>
      <c r="BH92" s="23">
        <f t="shared" si="8"/>
        <v>0</v>
      </c>
      <c r="BI92" s="23">
        <f t="shared" si="9"/>
        <v>0</v>
      </c>
      <c r="BJ92" s="23">
        <f t="shared" si="10"/>
        <v>0</v>
      </c>
      <c r="BK92" s="23">
        <f t="shared" si="11"/>
        <v>0</v>
      </c>
      <c r="BL92" s="23">
        <f t="shared" si="12"/>
        <v>0</v>
      </c>
      <c r="BM92" s="23">
        <f t="shared" si="13"/>
        <v>0</v>
      </c>
      <c r="BN92" s="23">
        <f t="shared" si="14"/>
        <v>0</v>
      </c>
      <c r="BO92" s="6"/>
    </row>
    <row r="93" spans="2:67" s="19" customFormat="1" ht="21" customHeight="1">
      <c r="B93" s="120">
        <f>B92+1</f>
        <v>38</v>
      </c>
      <c r="C93" s="270"/>
      <c r="D93" s="271"/>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0"/>
        <v>0</v>
      </c>
      <c r="AR93" s="48">
        <f t="shared" si="0"/>
        <v>0</v>
      </c>
      <c r="AS93" s="47">
        <f t="shared" si="1"/>
        <v>0</v>
      </c>
      <c r="AT93" s="43">
        <f t="shared" si="2"/>
        <v>0</v>
      </c>
      <c r="BB93" s="23">
        <f t="shared" si="15"/>
        <v>0</v>
      </c>
      <c r="BC93" s="23">
        <f t="shared" si="3"/>
        <v>0</v>
      </c>
      <c r="BD93" s="23">
        <f t="shared" si="4"/>
        <v>0</v>
      </c>
      <c r="BE93" s="23">
        <f t="shared" si="5"/>
        <v>0</v>
      </c>
      <c r="BF93" s="23">
        <f t="shared" si="6"/>
        <v>0</v>
      </c>
      <c r="BG93" s="23">
        <f t="shared" si="7"/>
        <v>0</v>
      </c>
      <c r="BH93" s="23">
        <f t="shared" si="8"/>
        <v>0</v>
      </c>
      <c r="BI93" s="23">
        <f t="shared" si="9"/>
        <v>0</v>
      </c>
      <c r="BJ93" s="23">
        <f t="shared" si="10"/>
        <v>0</v>
      </c>
      <c r="BK93" s="23">
        <f t="shared" si="11"/>
        <v>0</v>
      </c>
      <c r="BL93" s="23">
        <f t="shared" si="12"/>
        <v>0</v>
      </c>
      <c r="BM93" s="23">
        <f t="shared" si="13"/>
        <v>0</v>
      </c>
      <c r="BN93" s="23">
        <f t="shared" si="14"/>
        <v>0</v>
      </c>
      <c r="BO93" s="6"/>
    </row>
    <row r="94" spans="2:67" s="19" customFormat="1" ht="21" customHeight="1">
      <c r="B94" s="120">
        <f>B93+1</f>
        <v>39</v>
      </c>
      <c r="C94" s="270"/>
      <c r="D94" s="271"/>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0"/>
        <v>0</v>
      </c>
      <c r="AR94" s="48">
        <f t="shared" si="0"/>
        <v>0</v>
      </c>
      <c r="AS94" s="47">
        <f t="shared" si="1"/>
        <v>0</v>
      </c>
      <c r="AT94" s="43">
        <f t="shared" si="2"/>
        <v>0</v>
      </c>
      <c r="BB94" s="23">
        <f t="shared" si="15"/>
        <v>0</v>
      </c>
      <c r="BC94" s="23">
        <f t="shared" si="3"/>
        <v>0</v>
      </c>
      <c r="BD94" s="23">
        <f t="shared" si="4"/>
        <v>0</v>
      </c>
      <c r="BE94" s="23">
        <f t="shared" si="5"/>
        <v>0</v>
      </c>
      <c r="BF94" s="23">
        <f t="shared" si="6"/>
        <v>0</v>
      </c>
      <c r="BG94" s="23">
        <f t="shared" si="7"/>
        <v>0</v>
      </c>
      <c r="BH94" s="23">
        <f t="shared" si="8"/>
        <v>0</v>
      </c>
      <c r="BI94" s="23">
        <f t="shared" si="9"/>
        <v>0</v>
      </c>
      <c r="BJ94" s="23">
        <f t="shared" si="10"/>
        <v>0</v>
      </c>
      <c r="BK94" s="23">
        <f t="shared" si="11"/>
        <v>0</v>
      </c>
      <c r="BL94" s="23">
        <f t="shared" si="12"/>
        <v>0</v>
      </c>
      <c r="BM94" s="23">
        <f t="shared" si="13"/>
        <v>0</v>
      </c>
      <c r="BN94" s="23">
        <f t="shared" si="14"/>
        <v>0</v>
      </c>
      <c r="BO94" s="6"/>
    </row>
    <row r="95" spans="2:67" s="19" customFormat="1" ht="21" customHeight="1" thickBot="1">
      <c r="B95" s="121">
        <f>B94+1</f>
        <v>40</v>
      </c>
      <c r="C95" s="278"/>
      <c r="D95" s="279"/>
      <c r="E95" s="118"/>
      <c r="F95" s="109"/>
      <c r="G95" s="110"/>
      <c r="H95" s="111"/>
      <c r="I95" s="112"/>
      <c r="J95" s="110"/>
      <c r="K95" s="113"/>
      <c r="L95" s="112"/>
      <c r="M95" s="114"/>
      <c r="N95" s="113"/>
      <c r="O95" s="112"/>
      <c r="P95" s="114"/>
      <c r="Q95" s="113"/>
      <c r="R95" s="112"/>
      <c r="S95" s="110"/>
      <c r="T95" s="113"/>
      <c r="U95" s="112"/>
      <c r="V95" s="110"/>
      <c r="W95" s="113"/>
      <c r="X95" s="112"/>
      <c r="Y95" s="110"/>
      <c r="Z95" s="113"/>
      <c r="AA95" s="112"/>
      <c r="AB95" s="110"/>
      <c r="AC95" s="113"/>
      <c r="AD95" s="112"/>
      <c r="AE95" s="110"/>
      <c r="AF95" s="113"/>
      <c r="AG95" s="112"/>
      <c r="AH95" s="110"/>
      <c r="AI95" s="113"/>
      <c r="AJ95" s="112"/>
      <c r="AK95" s="110"/>
      <c r="AL95" s="113"/>
      <c r="AM95" s="112"/>
      <c r="AN95" s="110"/>
      <c r="AO95" s="111"/>
      <c r="AP95" s="115"/>
      <c r="AQ95" s="46">
        <f t="shared" si="0"/>
        <v>0</v>
      </c>
      <c r="AR95" s="45">
        <f t="shared" si="0"/>
        <v>0</v>
      </c>
      <c r="AS95" s="44">
        <f t="shared" si="1"/>
        <v>0</v>
      </c>
      <c r="AT95" s="43">
        <f t="shared" si="2"/>
        <v>0</v>
      </c>
      <c r="BB95" s="23">
        <f t="shared" si="15"/>
        <v>0</v>
      </c>
      <c r="BC95" s="23">
        <f t="shared" si="3"/>
        <v>0</v>
      </c>
      <c r="BD95" s="23">
        <f t="shared" si="4"/>
        <v>0</v>
      </c>
      <c r="BE95" s="23">
        <f t="shared" si="5"/>
        <v>0</v>
      </c>
      <c r="BF95" s="23">
        <f t="shared" si="6"/>
        <v>0</v>
      </c>
      <c r="BG95" s="23">
        <f t="shared" si="7"/>
        <v>0</v>
      </c>
      <c r="BH95" s="23">
        <f t="shared" si="8"/>
        <v>0</v>
      </c>
      <c r="BI95" s="23">
        <f t="shared" si="9"/>
        <v>0</v>
      </c>
      <c r="BJ95" s="23">
        <f t="shared" si="10"/>
        <v>0</v>
      </c>
      <c r="BK95" s="23">
        <f t="shared" si="11"/>
        <v>0</v>
      </c>
      <c r="BL95" s="23">
        <f t="shared" si="12"/>
        <v>0</v>
      </c>
      <c r="BM95" s="23">
        <f t="shared" si="13"/>
        <v>0</v>
      </c>
      <c r="BN95" s="23">
        <f t="shared" si="14"/>
        <v>0</v>
      </c>
      <c r="BO95" s="6"/>
    </row>
    <row r="96" spans="2:67" s="18" customFormat="1" ht="39" customHeight="1" thickTop="1" thickBot="1">
      <c r="B96" s="280" t="s">
        <v>1</v>
      </c>
      <c r="C96" s="281"/>
      <c r="D96" s="282"/>
      <c r="E96" s="283"/>
      <c r="F96" s="42">
        <f t="shared" ref="F96:AT96" si="16">SUM(F56:F95)</f>
        <v>0</v>
      </c>
      <c r="G96" s="79">
        <f t="shared" si="16"/>
        <v>0</v>
      </c>
      <c r="H96" s="36">
        <f t="shared" si="16"/>
        <v>0</v>
      </c>
      <c r="I96" s="40">
        <f t="shared" si="16"/>
        <v>0</v>
      </c>
      <c r="J96" s="79">
        <f t="shared" si="16"/>
        <v>0</v>
      </c>
      <c r="K96" s="41">
        <f t="shared" si="16"/>
        <v>0</v>
      </c>
      <c r="L96" s="40">
        <f t="shared" si="16"/>
        <v>0</v>
      </c>
      <c r="M96" s="80">
        <f t="shared" si="16"/>
        <v>0</v>
      </c>
      <c r="N96" s="41">
        <f t="shared" si="16"/>
        <v>0</v>
      </c>
      <c r="O96" s="40">
        <f t="shared" si="16"/>
        <v>0</v>
      </c>
      <c r="P96" s="80">
        <f t="shared" si="16"/>
        <v>0</v>
      </c>
      <c r="Q96" s="41">
        <f t="shared" si="16"/>
        <v>0</v>
      </c>
      <c r="R96" s="40">
        <f t="shared" si="16"/>
        <v>0</v>
      </c>
      <c r="S96" s="79">
        <f t="shared" si="16"/>
        <v>0</v>
      </c>
      <c r="T96" s="41">
        <f t="shared" si="16"/>
        <v>0</v>
      </c>
      <c r="U96" s="40">
        <f t="shared" si="16"/>
        <v>0</v>
      </c>
      <c r="V96" s="79">
        <f t="shared" si="16"/>
        <v>0</v>
      </c>
      <c r="W96" s="41">
        <f t="shared" si="16"/>
        <v>0</v>
      </c>
      <c r="X96" s="40">
        <f t="shared" si="16"/>
        <v>0</v>
      </c>
      <c r="Y96" s="79">
        <f t="shared" si="16"/>
        <v>0</v>
      </c>
      <c r="Z96" s="41">
        <f t="shared" si="16"/>
        <v>0</v>
      </c>
      <c r="AA96" s="40">
        <f t="shared" si="16"/>
        <v>0</v>
      </c>
      <c r="AB96" s="79">
        <f t="shared" si="16"/>
        <v>0</v>
      </c>
      <c r="AC96" s="41">
        <f t="shared" si="16"/>
        <v>0</v>
      </c>
      <c r="AD96" s="40">
        <f t="shared" si="16"/>
        <v>0</v>
      </c>
      <c r="AE96" s="79">
        <f t="shared" si="16"/>
        <v>0</v>
      </c>
      <c r="AF96" s="41">
        <f t="shared" si="16"/>
        <v>0</v>
      </c>
      <c r="AG96" s="40">
        <f t="shared" si="16"/>
        <v>0</v>
      </c>
      <c r="AH96" s="79">
        <f t="shared" si="16"/>
        <v>0</v>
      </c>
      <c r="AI96" s="41">
        <f t="shared" si="16"/>
        <v>0</v>
      </c>
      <c r="AJ96" s="40">
        <f t="shared" si="16"/>
        <v>0</v>
      </c>
      <c r="AK96" s="79">
        <f t="shared" si="16"/>
        <v>0</v>
      </c>
      <c r="AL96" s="41">
        <f t="shared" si="16"/>
        <v>0</v>
      </c>
      <c r="AM96" s="40">
        <f t="shared" si="16"/>
        <v>0</v>
      </c>
      <c r="AN96" s="79">
        <f t="shared" si="16"/>
        <v>0</v>
      </c>
      <c r="AO96" s="36">
        <f t="shared" si="16"/>
        <v>0</v>
      </c>
      <c r="AP96" s="39">
        <f t="shared" si="16"/>
        <v>0</v>
      </c>
      <c r="AQ96" s="38">
        <f t="shared" si="16"/>
        <v>0</v>
      </c>
      <c r="AR96" s="37">
        <f t="shared" si="16"/>
        <v>0</v>
      </c>
      <c r="AS96" s="36">
        <f t="shared" si="16"/>
        <v>0</v>
      </c>
      <c r="AT96" s="35">
        <f t="shared" si="16"/>
        <v>0</v>
      </c>
      <c r="AU96" s="19"/>
      <c r="AV96" s="19"/>
      <c r="BB96" s="6"/>
      <c r="BC96" s="6"/>
      <c r="BD96" s="6"/>
      <c r="BE96" s="6"/>
      <c r="BF96" s="6"/>
      <c r="BG96" s="6"/>
      <c r="BH96" s="6"/>
      <c r="BI96" s="6"/>
      <c r="BJ96" s="6"/>
      <c r="BK96" s="6"/>
      <c r="BL96" s="6"/>
      <c r="BM96" s="6"/>
      <c r="BN96" s="6"/>
      <c r="BO96" s="6"/>
    </row>
    <row r="97" spans="1:67" s="6" customFormat="1">
      <c r="A97" s="5"/>
      <c r="B97" s="90" t="s">
        <v>32</v>
      </c>
      <c r="C97" s="34" t="s">
        <v>44</v>
      </c>
      <c r="D97" s="28"/>
      <c r="E97" s="29"/>
      <c r="F97" s="29"/>
      <c r="G97" s="29"/>
      <c r="H97" s="29"/>
      <c r="I97" s="29"/>
      <c r="J97" s="29"/>
      <c r="K97" s="29"/>
      <c r="L97" s="29"/>
      <c r="M97" s="29"/>
      <c r="N97" s="29"/>
      <c r="O97" s="29"/>
      <c r="P97" s="29"/>
      <c r="Q97" s="29"/>
      <c r="R97" s="29"/>
      <c r="S97" s="29"/>
      <c r="T97" s="29"/>
      <c r="U97" s="29"/>
      <c r="V97" s="27"/>
      <c r="W97" s="27"/>
      <c r="X97" s="27"/>
      <c r="Y97" s="27"/>
      <c r="Z97" s="15"/>
      <c r="AA97" s="15"/>
      <c r="AB97" s="15"/>
      <c r="AC97" s="15"/>
      <c r="AD97" s="15"/>
      <c r="AE97" s="15"/>
      <c r="AF97" s="15"/>
      <c r="AG97" s="15"/>
      <c r="AH97" s="15"/>
      <c r="AI97" s="15"/>
      <c r="AJ97" s="15"/>
      <c r="AK97" s="15"/>
      <c r="AL97" s="15"/>
      <c r="AM97" s="15"/>
      <c r="AN97" s="15"/>
      <c r="AO97" s="15"/>
      <c r="AP97" s="15"/>
      <c r="AQ97" s="15"/>
      <c r="AR97" s="15"/>
      <c r="AS97" s="15"/>
      <c r="AT97" s="5"/>
      <c r="AU97" s="5"/>
      <c r="AV97" s="5"/>
      <c r="AW97" s="5"/>
      <c r="AX97" s="5"/>
    </row>
    <row r="98" spans="1:67" s="6" customFormat="1">
      <c r="A98" s="5"/>
      <c r="B98" s="90" t="s">
        <v>33</v>
      </c>
      <c r="C98" s="67" t="s">
        <v>525</v>
      </c>
      <c r="D98" s="28"/>
      <c r="E98" s="29"/>
      <c r="F98" s="29"/>
      <c r="G98" s="29"/>
      <c r="H98" s="29"/>
      <c r="I98" s="29"/>
      <c r="J98" s="29"/>
      <c r="K98" s="29"/>
      <c r="L98" s="29"/>
      <c r="M98" s="29"/>
      <c r="N98" s="29"/>
      <c r="O98" s="29"/>
      <c r="P98" s="29"/>
      <c r="Q98" s="29"/>
      <c r="R98" s="29"/>
      <c r="S98" s="29"/>
      <c r="T98" s="29"/>
      <c r="U98" s="29"/>
      <c r="V98" s="27"/>
      <c r="W98" s="27"/>
      <c r="X98" s="27"/>
      <c r="Y98" s="27"/>
      <c r="Z98" s="15"/>
      <c r="AA98" s="15"/>
      <c r="AB98" s="15"/>
      <c r="AC98" s="15"/>
      <c r="AD98" s="15"/>
      <c r="AE98" s="15"/>
      <c r="AF98" s="15"/>
      <c r="AG98" s="15"/>
      <c r="AH98" s="15"/>
      <c r="AI98" s="15"/>
      <c r="AJ98" s="15"/>
      <c r="AK98" s="15"/>
      <c r="AL98" s="15"/>
      <c r="AM98" s="15"/>
      <c r="AN98" s="15"/>
      <c r="AO98" s="15"/>
      <c r="AP98" s="15"/>
      <c r="AQ98" s="15"/>
      <c r="AR98" s="15"/>
      <c r="AS98" s="15"/>
      <c r="AT98" s="5"/>
      <c r="AU98" s="5"/>
      <c r="AV98" s="5"/>
      <c r="AW98" s="5"/>
      <c r="AX98" s="5"/>
    </row>
    <row r="99" spans="1:67" s="6" customFormat="1">
      <c r="A99" s="5"/>
      <c r="B99" s="90" t="s">
        <v>34</v>
      </c>
      <c r="C99" s="34" t="s">
        <v>43</v>
      </c>
      <c r="D99" s="28"/>
      <c r="E99" s="29"/>
      <c r="F99" s="29"/>
      <c r="G99" s="29"/>
      <c r="H99" s="29"/>
      <c r="I99" s="29"/>
      <c r="J99" s="29"/>
      <c r="K99" s="29"/>
      <c r="L99" s="29"/>
      <c r="M99" s="29"/>
      <c r="N99" s="29"/>
      <c r="O99" s="29"/>
      <c r="P99" s="29"/>
      <c r="Q99" s="29"/>
      <c r="R99" s="29"/>
      <c r="S99" s="29"/>
      <c r="T99" s="29"/>
      <c r="U99" s="29"/>
      <c r="V99" s="27"/>
      <c r="W99" s="27"/>
      <c r="X99" s="27"/>
      <c r="Y99" s="27"/>
      <c r="Z99" s="15"/>
      <c r="AA99" s="15"/>
      <c r="AB99" s="15"/>
      <c r="AC99" s="15"/>
      <c r="AD99" s="15"/>
      <c r="AE99" s="15"/>
      <c r="AF99" s="15"/>
      <c r="AG99" s="15"/>
      <c r="AH99" s="15"/>
      <c r="AI99" s="15"/>
      <c r="AJ99" s="15"/>
      <c r="AK99" s="15"/>
      <c r="AL99" s="15"/>
      <c r="AM99" s="15"/>
      <c r="AN99" s="15"/>
      <c r="AO99" s="15"/>
      <c r="AP99" s="15"/>
      <c r="AQ99" s="15"/>
      <c r="AR99" s="15"/>
      <c r="AS99" s="15"/>
      <c r="AT99" s="5"/>
      <c r="AU99" s="5"/>
      <c r="AV99" s="5"/>
      <c r="AW99" s="5"/>
      <c r="AX99" s="5"/>
    </row>
    <row r="100" spans="1:67" s="6" customFormat="1">
      <c r="A100" s="5"/>
      <c r="B100" s="90" t="s">
        <v>35</v>
      </c>
      <c r="C100" s="34" t="s">
        <v>42</v>
      </c>
      <c r="D100" s="28"/>
      <c r="E100" s="29"/>
      <c r="F100" s="29"/>
      <c r="G100" s="29"/>
      <c r="H100" s="29"/>
      <c r="I100" s="29"/>
      <c r="J100" s="29"/>
      <c r="K100" s="29"/>
      <c r="L100" s="29"/>
      <c r="M100" s="29"/>
      <c r="N100" s="29"/>
      <c r="O100" s="29"/>
      <c r="P100" s="29"/>
      <c r="Q100" s="29"/>
      <c r="R100" s="29"/>
      <c r="S100" s="29"/>
      <c r="T100" s="29"/>
      <c r="U100" s="29"/>
      <c r="V100" s="27"/>
      <c r="W100" s="27"/>
      <c r="X100" s="27"/>
      <c r="Y100" s="27"/>
      <c r="Z100" s="15"/>
      <c r="AA100" s="15"/>
      <c r="AB100" s="15"/>
      <c r="AC100" s="15"/>
      <c r="AD100" s="15"/>
      <c r="AE100" s="15"/>
      <c r="AF100" s="15"/>
      <c r="AG100" s="15"/>
      <c r="AH100" s="15"/>
      <c r="AI100" s="15"/>
      <c r="AJ100" s="15"/>
      <c r="AK100" s="15"/>
      <c r="AL100" s="15"/>
      <c r="AM100" s="15"/>
      <c r="AN100" s="15"/>
      <c r="AO100" s="15"/>
      <c r="AP100" s="15"/>
      <c r="AQ100" s="15"/>
      <c r="AR100" s="15"/>
      <c r="AS100" s="15"/>
      <c r="AT100" s="5"/>
      <c r="AU100" s="5"/>
      <c r="AV100" s="5"/>
      <c r="AW100" s="5"/>
      <c r="AX100" s="5"/>
    </row>
    <row r="101" spans="1:67" s="6" customFormat="1">
      <c r="A101" s="5"/>
      <c r="B101" s="90" t="s">
        <v>36</v>
      </c>
      <c r="C101" s="67" t="s">
        <v>471</v>
      </c>
      <c r="D101" s="28"/>
      <c r="E101" s="29"/>
      <c r="F101" s="29"/>
      <c r="G101" s="29"/>
      <c r="H101" s="29"/>
      <c r="I101" s="29"/>
      <c r="J101" s="29"/>
      <c r="K101" s="29"/>
      <c r="L101" s="29"/>
      <c r="M101" s="29"/>
      <c r="N101" s="29"/>
      <c r="O101" s="29"/>
      <c r="P101" s="29"/>
      <c r="Q101" s="29"/>
      <c r="R101" s="29"/>
      <c r="S101" s="29"/>
      <c r="T101" s="29"/>
      <c r="U101" s="29"/>
      <c r="V101" s="27"/>
      <c r="W101" s="27"/>
      <c r="X101" s="27"/>
      <c r="Y101" s="27"/>
      <c r="Z101" s="15"/>
      <c r="AA101" s="15"/>
      <c r="AB101" s="15"/>
      <c r="AC101" s="15"/>
      <c r="AD101" s="15"/>
      <c r="AE101" s="15"/>
      <c r="AF101" s="15"/>
      <c r="AG101" s="15"/>
      <c r="AH101" s="15"/>
      <c r="AI101" s="15"/>
      <c r="AJ101" s="15"/>
      <c r="AK101" s="15"/>
      <c r="AL101" s="15"/>
      <c r="AM101" s="15"/>
      <c r="AN101" s="15"/>
      <c r="AO101" s="15"/>
      <c r="AP101" s="15"/>
      <c r="AQ101" s="15"/>
      <c r="AR101" s="15"/>
      <c r="AS101" s="15"/>
      <c r="AT101" s="5"/>
      <c r="AU101" s="5"/>
      <c r="AV101" s="5"/>
      <c r="AW101" s="5"/>
      <c r="AX101" s="5"/>
      <c r="BA101" s="1"/>
      <c r="BB101" s="1"/>
      <c r="BC101" s="1"/>
      <c r="BD101" s="1"/>
      <c r="BE101" s="1"/>
      <c r="BF101" s="1"/>
      <c r="BG101" s="1"/>
      <c r="BH101" s="1"/>
      <c r="BI101" s="1"/>
      <c r="BJ101" s="1"/>
      <c r="BK101" s="1"/>
      <c r="BL101" s="1"/>
      <c r="BM101" s="1"/>
      <c r="BN101" s="1"/>
    </row>
    <row r="102" spans="1:67" s="6" customFormat="1">
      <c r="A102" s="5"/>
      <c r="B102" s="90" t="s">
        <v>37</v>
      </c>
      <c r="C102" s="67" t="s">
        <v>522</v>
      </c>
      <c r="D102" s="28"/>
      <c r="E102" s="29"/>
      <c r="F102" s="29"/>
      <c r="G102" s="29"/>
      <c r="H102" s="29"/>
      <c r="I102" s="29"/>
      <c r="J102" s="29"/>
      <c r="K102" s="29"/>
      <c r="L102" s="29"/>
      <c r="M102" s="29"/>
      <c r="N102" s="29"/>
      <c r="O102" s="29"/>
      <c r="P102" s="29"/>
      <c r="Q102" s="29"/>
      <c r="R102" s="29"/>
      <c r="S102" s="29"/>
      <c r="T102" s="29"/>
      <c r="U102" s="29"/>
      <c r="V102" s="27"/>
      <c r="W102" s="27"/>
      <c r="X102" s="27"/>
      <c r="Y102" s="27"/>
      <c r="Z102" s="15"/>
      <c r="AA102" s="15"/>
      <c r="AB102" s="15"/>
      <c r="AC102" s="15"/>
      <c r="AD102" s="15"/>
      <c r="AE102" s="15"/>
      <c r="AF102" s="15"/>
      <c r="AG102" s="15"/>
      <c r="AH102" s="15"/>
      <c r="AI102" s="15"/>
      <c r="AJ102" s="15"/>
      <c r="AK102" s="15"/>
      <c r="AL102" s="15"/>
      <c r="AM102" s="15"/>
      <c r="AN102" s="15"/>
      <c r="AO102" s="15"/>
      <c r="AP102" s="15"/>
      <c r="AQ102" s="15"/>
      <c r="AR102" s="15"/>
      <c r="AS102" s="15"/>
      <c r="AT102" s="5"/>
      <c r="AU102" s="5"/>
      <c r="AV102" s="5"/>
      <c r="AW102" s="5"/>
      <c r="AX102" s="5"/>
      <c r="BA102" s="1"/>
      <c r="BB102" s="1"/>
      <c r="BC102" s="1"/>
      <c r="BD102" s="1"/>
      <c r="BE102" s="1"/>
      <c r="BF102" s="1"/>
      <c r="BG102" s="1"/>
      <c r="BH102" s="1"/>
      <c r="BI102" s="1"/>
      <c r="BJ102" s="1"/>
      <c r="BK102" s="1"/>
      <c r="BL102" s="1"/>
      <c r="BM102" s="1"/>
      <c r="BN102" s="1"/>
    </row>
    <row r="103" spans="1:67" s="6" customFormat="1">
      <c r="A103" s="5"/>
      <c r="B103" s="90" t="s">
        <v>38</v>
      </c>
      <c r="C103" s="34" t="s">
        <v>472</v>
      </c>
      <c r="D103" s="28"/>
      <c r="E103" s="29"/>
      <c r="F103" s="29"/>
      <c r="G103" s="29"/>
      <c r="H103" s="29"/>
      <c r="I103" s="29"/>
      <c r="J103" s="29"/>
      <c r="K103" s="29"/>
      <c r="L103" s="29"/>
      <c r="M103" s="29"/>
      <c r="N103" s="29"/>
      <c r="O103" s="29"/>
      <c r="P103" s="29"/>
      <c r="Q103" s="29"/>
      <c r="R103" s="29"/>
      <c r="S103" s="29"/>
      <c r="T103" s="29"/>
      <c r="U103" s="29"/>
      <c r="V103" s="27"/>
      <c r="W103" s="27"/>
      <c r="X103" s="27"/>
      <c r="Y103" s="27"/>
      <c r="Z103" s="15"/>
      <c r="AA103" s="15"/>
      <c r="AB103" s="15"/>
      <c r="AC103" s="15"/>
      <c r="AD103" s="15"/>
      <c r="AE103" s="15"/>
      <c r="AF103" s="15"/>
      <c r="AG103" s="15"/>
      <c r="AH103" s="15"/>
      <c r="AI103" s="15"/>
      <c r="AJ103" s="15"/>
      <c r="AK103" s="15"/>
      <c r="AL103" s="15"/>
      <c r="AM103" s="15"/>
      <c r="AN103" s="15"/>
      <c r="AO103" s="15"/>
      <c r="AP103" s="15"/>
      <c r="AQ103" s="15"/>
      <c r="AR103" s="15"/>
      <c r="AS103" s="15"/>
      <c r="AT103" s="5"/>
      <c r="AU103" s="5"/>
      <c r="AV103" s="5"/>
      <c r="AW103" s="5"/>
      <c r="AX103" s="5"/>
      <c r="BA103" s="1"/>
      <c r="BB103" s="1"/>
      <c r="BC103" s="1"/>
      <c r="BD103" s="1"/>
      <c r="BE103" s="1"/>
      <c r="BF103" s="1"/>
      <c r="BG103" s="1"/>
      <c r="BH103" s="1"/>
      <c r="BI103" s="1"/>
      <c r="BJ103" s="1"/>
      <c r="BK103" s="1"/>
      <c r="BL103" s="1"/>
      <c r="BM103" s="1"/>
      <c r="BN103" s="1"/>
    </row>
    <row r="104" spans="1:67" s="6" customFormat="1">
      <c r="A104" s="5"/>
      <c r="B104" s="90" t="s">
        <v>39</v>
      </c>
      <c r="C104" s="34" t="s">
        <v>473</v>
      </c>
      <c r="D104" s="28"/>
      <c r="E104" s="29"/>
      <c r="F104" s="29"/>
      <c r="G104" s="29"/>
      <c r="H104" s="29"/>
      <c r="I104" s="29"/>
      <c r="J104" s="29"/>
      <c r="K104" s="29"/>
      <c r="L104" s="29"/>
      <c r="M104" s="29"/>
      <c r="N104" s="29"/>
      <c r="O104" s="29"/>
      <c r="P104" s="29"/>
      <c r="Q104" s="29"/>
      <c r="R104" s="29"/>
      <c r="S104" s="29"/>
      <c r="T104" s="29"/>
      <c r="U104" s="29"/>
      <c r="V104" s="27"/>
      <c r="W104" s="27"/>
      <c r="X104" s="27"/>
      <c r="Y104" s="27"/>
      <c r="Z104" s="15"/>
      <c r="AA104" s="15"/>
      <c r="AB104" s="15"/>
      <c r="AC104" s="15"/>
      <c r="AD104" s="15"/>
      <c r="AE104" s="15"/>
      <c r="AF104" s="15"/>
      <c r="AG104" s="15"/>
      <c r="AH104" s="15"/>
      <c r="AI104" s="15"/>
      <c r="AJ104" s="15"/>
      <c r="AK104" s="15"/>
      <c r="AL104" s="15"/>
      <c r="AM104" s="15"/>
      <c r="AN104" s="15"/>
      <c r="AO104" s="15"/>
      <c r="AP104" s="15"/>
      <c r="AQ104" s="15"/>
      <c r="AR104" s="15"/>
      <c r="AS104" s="15"/>
      <c r="AT104" s="5"/>
      <c r="AU104" s="5"/>
      <c r="AV104" s="5"/>
      <c r="AW104" s="5"/>
      <c r="AX104" s="5"/>
      <c r="BA104" s="1"/>
      <c r="BB104" s="1"/>
      <c r="BC104" s="1"/>
      <c r="BD104" s="1"/>
      <c r="BE104" s="1"/>
      <c r="BF104" s="1"/>
      <c r="BG104" s="1"/>
      <c r="BH104" s="1"/>
      <c r="BI104" s="1"/>
      <c r="BJ104" s="1"/>
      <c r="BK104" s="1"/>
      <c r="BL104" s="1"/>
      <c r="BM104" s="1"/>
      <c r="BN104" s="1"/>
    </row>
    <row r="105" spans="1:67" s="6" customFormat="1">
      <c r="A105" s="5"/>
      <c r="B105" s="33"/>
      <c r="C105" s="33"/>
      <c r="D105" s="32"/>
      <c r="E105" s="31"/>
      <c r="F105" s="30"/>
      <c r="G105" s="30"/>
      <c r="H105" s="30"/>
      <c r="I105" s="30"/>
      <c r="J105" s="30"/>
      <c r="K105" s="30"/>
      <c r="L105" s="30"/>
      <c r="M105" s="30"/>
      <c r="N105" s="30"/>
      <c r="O105" s="30"/>
      <c r="P105" s="30"/>
      <c r="Q105" s="30"/>
      <c r="R105" s="29"/>
      <c r="S105" s="29"/>
      <c r="T105" s="29"/>
      <c r="U105" s="29"/>
      <c r="V105" s="29"/>
      <c r="W105" s="27"/>
      <c r="X105" s="27"/>
      <c r="Y105" s="27"/>
      <c r="Z105" s="27"/>
      <c r="AA105" s="15"/>
      <c r="AB105" s="15"/>
      <c r="AC105" s="15"/>
      <c r="AD105" s="15"/>
      <c r="AE105" s="15"/>
      <c r="AF105" s="15"/>
      <c r="AG105" s="15"/>
      <c r="AH105" s="15"/>
      <c r="AI105" s="15"/>
      <c r="AJ105" s="15"/>
      <c r="AK105" s="15"/>
      <c r="AL105" s="15"/>
      <c r="AM105" s="15"/>
      <c r="AN105" s="15"/>
      <c r="AO105" s="15"/>
      <c r="AP105" s="15"/>
      <c r="AQ105" s="15"/>
      <c r="AR105" s="15"/>
      <c r="AS105" s="15"/>
      <c r="AT105" s="15"/>
      <c r="AU105" s="5"/>
      <c r="AV105" s="5"/>
      <c r="AW105" s="5"/>
      <c r="AX105" s="5"/>
      <c r="AY105" s="5"/>
      <c r="BB105" s="1"/>
      <c r="BC105" s="1"/>
      <c r="BD105" s="1"/>
      <c r="BE105" s="1"/>
      <c r="BF105" s="1"/>
      <c r="BG105" s="1"/>
      <c r="BH105" s="1"/>
      <c r="BI105" s="1"/>
      <c r="BJ105" s="1"/>
      <c r="BK105" s="1"/>
      <c r="BL105" s="1"/>
      <c r="BM105" s="1"/>
      <c r="BN105" s="1"/>
      <c r="BO105" s="1"/>
    </row>
    <row r="106" spans="1:67" s="6" customFormat="1" ht="24" customHeight="1">
      <c r="A106" s="5"/>
      <c r="B106" s="21"/>
      <c r="C106" s="21"/>
      <c r="D106" s="17"/>
      <c r="E106" s="28"/>
      <c r="F106" s="16"/>
      <c r="G106" s="16"/>
      <c r="H106" s="16"/>
      <c r="I106" s="16"/>
      <c r="J106" s="16"/>
      <c r="K106" s="16"/>
      <c r="L106" s="16"/>
      <c r="M106" s="16"/>
      <c r="N106" s="16"/>
      <c r="O106" s="16"/>
      <c r="P106" s="16"/>
      <c r="Q106" s="16"/>
      <c r="R106" s="16"/>
      <c r="S106" s="16"/>
      <c r="T106" s="16"/>
      <c r="U106" s="16"/>
      <c r="V106" s="16"/>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5"/>
      <c r="AV106" s="5"/>
      <c r="AW106" s="5"/>
      <c r="AX106" s="5"/>
      <c r="AY106" s="5"/>
      <c r="BB106" s="1"/>
      <c r="BC106" s="1"/>
      <c r="BD106" s="1"/>
      <c r="BE106" s="1"/>
      <c r="BF106" s="1"/>
      <c r="BG106" s="1"/>
      <c r="BH106" s="1"/>
      <c r="BI106" s="1"/>
      <c r="BJ106" s="1"/>
      <c r="BK106" s="1"/>
      <c r="BL106" s="1"/>
      <c r="BM106" s="1"/>
      <c r="BN106" s="1"/>
      <c r="BO106" s="1"/>
    </row>
    <row r="107" spans="1:67" s="6" customFormat="1" ht="33" customHeight="1" thickBot="1">
      <c r="A107" s="5"/>
      <c r="B107" s="21"/>
      <c r="C107" s="21"/>
      <c r="D107" s="17"/>
      <c r="E107" s="28"/>
      <c r="F107" s="16"/>
      <c r="G107" s="16"/>
      <c r="H107" s="16"/>
      <c r="I107" s="16"/>
      <c r="J107" s="16"/>
      <c r="K107" s="16"/>
      <c r="L107" s="16"/>
      <c r="M107" s="16"/>
      <c r="N107" s="16"/>
      <c r="O107" s="16"/>
      <c r="P107" s="16"/>
      <c r="Q107" s="16"/>
      <c r="R107" s="16"/>
      <c r="S107" s="16"/>
      <c r="T107" s="16"/>
      <c r="U107" s="16"/>
      <c r="V107" s="16"/>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5"/>
      <c r="AV107" s="5"/>
      <c r="AW107" s="5"/>
      <c r="AX107" s="5"/>
      <c r="AY107" s="5"/>
      <c r="BB107" s="1"/>
      <c r="BC107" s="1"/>
      <c r="BD107" s="1"/>
      <c r="BE107" s="1"/>
      <c r="BF107" s="1"/>
      <c r="BG107" s="1"/>
      <c r="BH107" s="1"/>
      <c r="BI107" s="1"/>
      <c r="BJ107" s="1"/>
      <c r="BK107" s="1"/>
      <c r="BL107" s="1"/>
      <c r="BM107" s="1"/>
      <c r="BN107" s="1"/>
      <c r="BO107" s="1"/>
    </row>
    <row r="108" spans="1:67" s="6" customFormat="1">
      <c r="B108" s="284" t="s">
        <v>327</v>
      </c>
      <c r="C108" s="285"/>
      <c r="D108" s="286"/>
      <c r="E108" s="286"/>
      <c r="F108" s="286"/>
      <c r="G108" s="286"/>
      <c r="H108" s="286"/>
      <c r="I108" s="286"/>
      <c r="J108" s="286"/>
      <c r="K108" s="286"/>
      <c r="L108" s="286"/>
      <c r="M108" s="287"/>
      <c r="N108" s="288" t="s">
        <v>330</v>
      </c>
      <c r="O108" s="289"/>
      <c r="P108" s="289"/>
      <c r="Q108" s="289"/>
      <c r="R108" s="289"/>
      <c r="S108" s="289"/>
      <c r="T108" s="289"/>
      <c r="U108" s="289"/>
      <c r="V108" s="289"/>
      <c r="W108" s="289"/>
      <c r="X108" s="290"/>
      <c r="Y108" s="291"/>
      <c r="Z108" s="284" t="s">
        <v>333</v>
      </c>
      <c r="AA108" s="292"/>
      <c r="AB108" s="292"/>
      <c r="AC108" s="292"/>
      <c r="AD108" s="292"/>
      <c r="AE108" s="292"/>
      <c r="AF108" s="292"/>
      <c r="AG108" s="292"/>
      <c r="AH108" s="292"/>
      <c r="AI108" s="292"/>
      <c r="AJ108" s="292"/>
      <c r="AK108" s="293"/>
      <c r="AL108" s="284" t="s">
        <v>336</v>
      </c>
      <c r="AM108" s="292"/>
      <c r="AN108" s="292"/>
      <c r="AO108" s="292"/>
      <c r="AP108" s="293"/>
      <c r="BB108" s="1"/>
      <c r="BC108" s="1"/>
      <c r="BD108" s="1"/>
      <c r="BE108" s="1"/>
      <c r="BF108" s="1"/>
      <c r="BG108" s="1"/>
      <c r="BH108" s="1"/>
      <c r="BI108" s="1"/>
      <c r="BJ108" s="1"/>
      <c r="BK108" s="1"/>
      <c r="BL108" s="1"/>
      <c r="BM108" s="1"/>
      <c r="BN108" s="1"/>
      <c r="BO108" s="1"/>
    </row>
    <row r="109" spans="1:67" s="6" customFormat="1" ht="17.25" customHeight="1">
      <c r="B109" s="294" t="s">
        <v>9</v>
      </c>
      <c r="C109" s="274"/>
      <c r="D109" s="295"/>
      <c r="E109" s="299" t="s">
        <v>10</v>
      </c>
      <c r="F109" s="299"/>
      <c r="G109" s="300"/>
      <c r="H109" s="301" t="s">
        <v>329</v>
      </c>
      <c r="I109" s="299"/>
      <c r="J109" s="300"/>
      <c r="K109" s="299" t="s">
        <v>11</v>
      </c>
      <c r="L109" s="302"/>
      <c r="M109" s="303"/>
      <c r="N109" s="304" t="s">
        <v>12</v>
      </c>
      <c r="O109" s="299"/>
      <c r="P109" s="300"/>
      <c r="Q109" s="299" t="s">
        <v>13</v>
      </c>
      <c r="R109" s="299"/>
      <c r="S109" s="300"/>
      <c r="T109" s="301" t="s">
        <v>331</v>
      </c>
      <c r="U109" s="299"/>
      <c r="V109" s="300"/>
      <c r="W109" s="299" t="s">
        <v>14</v>
      </c>
      <c r="X109" s="302"/>
      <c r="Y109" s="303"/>
      <c r="Z109" s="304" t="s">
        <v>41</v>
      </c>
      <c r="AA109" s="299"/>
      <c r="AB109" s="306"/>
      <c r="AC109" s="307" t="s">
        <v>28</v>
      </c>
      <c r="AD109" s="308"/>
      <c r="AE109" s="309"/>
      <c r="AF109" s="313" t="s">
        <v>334</v>
      </c>
      <c r="AG109" s="274"/>
      <c r="AH109" s="314"/>
      <c r="AI109" s="318" t="s">
        <v>15</v>
      </c>
      <c r="AJ109" s="274"/>
      <c r="AK109" s="319"/>
      <c r="AL109" s="321" t="s">
        <v>27</v>
      </c>
      <c r="AM109" s="322"/>
      <c r="AN109" s="322"/>
      <c r="AO109" s="322"/>
      <c r="AP109" s="323"/>
      <c r="BB109" s="1"/>
      <c r="BC109" s="1"/>
      <c r="BD109" s="1"/>
      <c r="BE109" s="1"/>
      <c r="BF109" s="1"/>
      <c r="BG109" s="1"/>
      <c r="BH109" s="1"/>
      <c r="BI109" s="1"/>
      <c r="BJ109" s="1"/>
      <c r="BK109" s="1"/>
      <c r="BL109" s="1"/>
      <c r="BM109" s="1"/>
      <c r="BN109" s="1"/>
      <c r="BO109" s="1"/>
    </row>
    <row r="110" spans="1:67" s="6" customFormat="1" ht="27.75" customHeight="1">
      <c r="B110" s="296"/>
      <c r="C110" s="297"/>
      <c r="D110" s="298"/>
      <c r="E110" s="300"/>
      <c r="F110" s="300"/>
      <c r="G110" s="300"/>
      <c r="H110" s="300"/>
      <c r="I110" s="300"/>
      <c r="J110" s="300"/>
      <c r="K110" s="302"/>
      <c r="L110" s="302"/>
      <c r="M110" s="303"/>
      <c r="N110" s="305"/>
      <c r="O110" s="300"/>
      <c r="P110" s="300"/>
      <c r="Q110" s="300"/>
      <c r="R110" s="300"/>
      <c r="S110" s="300"/>
      <c r="T110" s="300"/>
      <c r="U110" s="300"/>
      <c r="V110" s="300"/>
      <c r="W110" s="302"/>
      <c r="X110" s="302"/>
      <c r="Y110" s="303"/>
      <c r="Z110" s="305"/>
      <c r="AA110" s="300"/>
      <c r="AB110" s="306"/>
      <c r="AC110" s="310"/>
      <c r="AD110" s="311"/>
      <c r="AE110" s="312"/>
      <c r="AF110" s="315"/>
      <c r="AG110" s="316"/>
      <c r="AH110" s="317"/>
      <c r="AI110" s="315"/>
      <c r="AJ110" s="316"/>
      <c r="AK110" s="320"/>
      <c r="AL110" s="324"/>
      <c r="AM110" s="325"/>
      <c r="AN110" s="325"/>
      <c r="AO110" s="325"/>
      <c r="AP110" s="326"/>
      <c r="BB110" s="1"/>
      <c r="BC110" s="1"/>
      <c r="BD110" s="1"/>
      <c r="BE110" s="1"/>
      <c r="BF110" s="1"/>
      <c r="BG110" s="1"/>
      <c r="BH110" s="1"/>
      <c r="BI110" s="1"/>
      <c r="BJ110" s="1"/>
      <c r="BK110" s="1"/>
      <c r="BL110" s="1"/>
      <c r="BM110" s="1"/>
      <c r="BN110" s="1"/>
      <c r="BO110" s="1"/>
    </row>
    <row r="111" spans="1:67" ht="17.25" customHeight="1">
      <c r="A111" s="1"/>
      <c r="B111" s="364">
        <f>SUMIF($E$56:$E$95,$AX$57,$AT$56:$AT$95)</f>
        <v>0</v>
      </c>
      <c r="C111" s="365"/>
      <c r="D111" s="366"/>
      <c r="E111" s="346">
        <f>SUMIF($E$56:$E$95,$AX$57,$AR$56:$AR$95)</f>
        <v>0</v>
      </c>
      <c r="F111" s="346"/>
      <c r="G111" s="370"/>
      <c r="H111" s="346">
        <f>SUMIF($E$56:$E$95,$AX$57,$AS$56:$AS$95)</f>
        <v>0</v>
      </c>
      <c r="I111" s="346"/>
      <c r="J111" s="370"/>
      <c r="K111" s="346" t="e">
        <f>ROUND(H111/E111,0)</f>
        <v>#DIV/0!</v>
      </c>
      <c r="L111" s="347"/>
      <c r="M111" s="348"/>
      <c r="N111" s="351">
        <f ca="1">SUMIF($E$56:$E$96,$AX$56,$AQ$56:$AQ$95)</f>
        <v>0</v>
      </c>
      <c r="O111" s="346"/>
      <c r="P111" s="370"/>
      <c r="Q111" s="346">
        <f ca="1">SUMIF($E$56:$E$96,$AX$56,$AR$56:$AR$95)</f>
        <v>0</v>
      </c>
      <c r="R111" s="346"/>
      <c r="S111" s="370"/>
      <c r="T111" s="343">
        <f ca="1">SUMIF($E$56:$E$96,$AX$56,$AS$56:$AS$95)</f>
        <v>0</v>
      </c>
      <c r="U111" s="343"/>
      <c r="V111" s="344"/>
      <c r="W111" s="346" t="e">
        <f ca="1">ROUND(T111/Q111,0)</f>
        <v>#DIV/0!</v>
      </c>
      <c r="X111" s="347"/>
      <c r="Y111" s="348"/>
      <c r="Z111" s="351">
        <f ca="1">SUMIF($E$56:$E$96,$AX$55,$AQ$56:$AQ$95)</f>
        <v>0</v>
      </c>
      <c r="AA111" s="346"/>
      <c r="AB111" s="352"/>
      <c r="AC111" s="356">
        <f ca="1">SUMIF($E$56:$E$96,$AX$55,$AR$56:$AR$95)</f>
        <v>0</v>
      </c>
      <c r="AD111" s="357"/>
      <c r="AE111" s="358"/>
      <c r="AF111" s="356">
        <f ca="1">SUMIF($E$56:$E$96,$AX$55,$AS$56:$AS$95)</f>
        <v>0</v>
      </c>
      <c r="AG111" s="357"/>
      <c r="AH111" s="358"/>
      <c r="AI111" s="356" t="e">
        <f ca="1">ROUND(AF111/AC111,0)</f>
        <v>#DIV/0!</v>
      </c>
      <c r="AJ111" s="357"/>
      <c r="AK111" s="362"/>
      <c r="AL111" s="330" t="e">
        <f ca="1">ROUND((H111+T111+AF111)/(E111+Q111+AC111),0)</f>
        <v>#DIV/0!</v>
      </c>
      <c r="AM111" s="331"/>
      <c r="AN111" s="331"/>
      <c r="AO111" s="331"/>
      <c r="AP111" s="332"/>
      <c r="AQ111" s="1"/>
      <c r="AR111" s="1"/>
      <c r="AS111" s="1"/>
      <c r="AT111" s="1"/>
      <c r="AU111" s="1"/>
      <c r="AV111" s="1"/>
      <c r="AW111" s="1"/>
      <c r="AX111" s="1"/>
      <c r="AY111" s="1"/>
    </row>
    <row r="112" spans="1:67" ht="17.25" customHeight="1" thickBot="1">
      <c r="A112" s="1"/>
      <c r="B112" s="367"/>
      <c r="C112" s="368"/>
      <c r="D112" s="369"/>
      <c r="E112" s="354"/>
      <c r="F112" s="354"/>
      <c r="G112" s="354"/>
      <c r="H112" s="354"/>
      <c r="I112" s="354"/>
      <c r="J112" s="354"/>
      <c r="K112" s="349"/>
      <c r="L112" s="349"/>
      <c r="M112" s="350"/>
      <c r="N112" s="353"/>
      <c r="O112" s="354"/>
      <c r="P112" s="354"/>
      <c r="Q112" s="354"/>
      <c r="R112" s="354"/>
      <c r="S112" s="354"/>
      <c r="T112" s="345"/>
      <c r="U112" s="345"/>
      <c r="V112" s="345"/>
      <c r="W112" s="349"/>
      <c r="X112" s="349"/>
      <c r="Y112" s="350"/>
      <c r="Z112" s="353"/>
      <c r="AA112" s="354"/>
      <c r="AB112" s="355"/>
      <c r="AC112" s="359"/>
      <c r="AD112" s="360"/>
      <c r="AE112" s="361"/>
      <c r="AF112" s="359"/>
      <c r="AG112" s="360"/>
      <c r="AH112" s="361"/>
      <c r="AI112" s="359"/>
      <c r="AJ112" s="360"/>
      <c r="AK112" s="363"/>
      <c r="AL112" s="333"/>
      <c r="AM112" s="334"/>
      <c r="AN112" s="334"/>
      <c r="AO112" s="334"/>
      <c r="AP112" s="335"/>
      <c r="AQ112" s="1"/>
      <c r="AR112" s="1"/>
      <c r="AS112" s="1"/>
      <c r="AT112" s="1"/>
      <c r="AU112" s="1"/>
      <c r="AV112" s="1"/>
      <c r="AW112" s="1"/>
      <c r="AX112" s="1"/>
      <c r="AY112" s="1"/>
    </row>
    <row r="113" spans="1:51" ht="30" customHeight="1" thickBot="1">
      <c r="A113" s="1"/>
      <c r="B113" s="336" t="s">
        <v>328</v>
      </c>
      <c r="C113" s="337"/>
      <c r="D113" s="338"/>
      <c r="E113" s="338"/>
      <c r="F113" s="338"/>
      <c r="G113" s="338"/>
      <c r="H113" s="339" t="e">
        <f>ROUND(H111/B111,0)</f>
        <v>#DIV/0!</v>
      </c>
      <c r="I113" s="339"/>
      <c r="J113" s="340"/>
      <c r="K113" s="341" t="s">
        <v>6</v>
      </c>
      <c r="L113" s="338"/>
      <c r="M113" s="342"/>
      <c r="N113" s="337" t="s">
        <v>332</v>
      </c>
      <c r="O113" s="338"/>
      <c r="P113" s="338"/>
      <c r="Q113" s="338"/>
      <c r="R113" s="338"/>
      <c r="S113" s="338"/>
      <c r="T113" s="339" t="e">
        <f ca="1">ROUND(T111/N111,0)</f>
        <v>#DIV/0!</v>
      </c>
      <c r="U113" s="339"/>
      <c r="V113" s="340"/>
      <c r="W113" s="341" t="s">
        <v>6</v>
      </c>
      <c r="X113" s="338"/>
      <c r="Y113" s="342"/>
      <c r="Z113" s="337" t="s">
        <v>335</v>
      </c>
      <c r="AA113" s="338"/>
      <c r="AB113" s="338"/>
      <c r="AC113" s="338"/>
      <c r="AD113" s="338"/>
      <c r="AE113" s="338"/>
      <c r="AF113" s="339" t="e">
        <f ca="1">ROUND(AF111/Z111,0)</f>
        <v>#DIV/0!</v>
      </c>
      <c r="AG113" s="339"/>
      <c r="AH113" s="340"/>
      <c r="AI113" s="341" t="s">
        <v>6</v>
      </c>
      <c r="AJ113" s="338"/>
      <c r="AK113" s="342"/>
      <c r="AL113" s="327"/>
      <c r="AM113" s="328"/>
      <c r="AN113" s="328"/>
      <c r="AO113" s="328"/>
      <c r="AP113" s="328"/>
      <c r="AQ113" s="1"/>
      <c r="AR113" s="1"/>
      <c r="AS113" s="1"/>
      <c r="AT113" s="1"/>
      <c r="AU113" s="4"/>
      <c r="AV113" s="1"/>
      <c r="AW113" s="1"/>
      <c r="AX113" s="1"/>
      <c r="AY113" s="1"/>
    </row>
    <row r="114" spans="1:51">
      <c r="AL114" s="329"/>
      <c r="AM114" s="329"/>
      <c r="AN114" s="329"/>
      <c r="AO114" s="329"/>
      <c r="AP114" s="329"/>
    </row>
    <row r="115" spans="1:51">
      <c r="AG115" s="24"/>
    </row>
  </sheetData>
  <sheetProtection formatCells="0" formatColumns="0" formatRows="0" insertColumns="0" insertRows="0" insertHyperlinks="0" deleteColumns="0" deleteRows="0"/>
  <mergeCells count="219">
    <mergeCell ref="AL113:AP113"/>
    <mergeCell ref="AL114:AP114"/>
    <mergeCell ref="AL111:AP112"/>
    <mergeCell ref="B113:G113"/>
    <mergeCell ref="H113:J113"/>
    <mergeCell ref="K113:M113"/>
    <mergeCell ref="N113:S113"/>
    <mergeCell ref="T113:V113"/>
    <mergeCell ref="W113:Y113"/>
    <mergeCell ref="Z113:AE113"/>
    <mergeCell ref="AF113:AH113"/>
    <mergeCell ref="AI113:AK113"/>
    <mergeCell ref="T111:V112"/>
    <mergeCell ref="W111:Y112"/>
    <mergeCell ref="Z111:AB112"/>
    <mergeCell ref="AC111:AE112"/>
    <mergeCell ref="AF111:AH112"/>
    <mergeCell ref="AI111:AK112"/>
    <mergeCell ref="B111:D112"/>
    <mergeCell ref="E111:G112"/>
    <mergeCell ref="H111:J112"/>
    <mergeCell ref="K111:M112"/>
    <mergeCell ref="N111:P112"/>
    <mergeCell ref="Q111:S112"/>
    <mergeCell ref="AL108:AP108"/>
    <mergeCell ref="B109:D110"/>
    <mergeCell ref="E109:G110"/>
    <mergeCell ref="H109:J110"/>
    <mergeCell ref="K109:M110"/>
    <mergeCell ref="N109:P110"/>
    <mergeCell ref="Q109:S110"/>
    <mergeCell ref="T109:V110"/>
    <mergeCell ref="W109:Y110"/>
    <mergeCell ref="Z109:AB110"/>
    <mergeCell ref="AC109:AE110"/>
    <mergeCell ref="AF109:AH110"/>
    <mergeCell ref="AI109:AK110"/>
    <mergeCell ref="AL109:AP110"/>
    <mergeCell ref="C94:D94"/>
    <mergeCell ref="C95:D95"/>
    <mergeCell ref="B96:E96"/>
    <mergeCell ref="B108:M108"/>
    <mergeCell ref="N108:Y108"/>
    <mergeCell ref="Z108:AK108"/>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AO54:AO55"/>
    <mergeCell ref="AQ54:AR54"/>
    <mergeCell ref="AS54:AS55"/>
    <mergeCell ref="C56:D56"/>
    <mergeCell ref="C57:D57"/>
    <mergeCell ref="AF54:AF55"/>
    <mergeCell ref="AG54:AH54"/>
    <mergeCell ref="AI54:AI55"/>
    <mergeCell ref="AJ54:AK54"/>
    <mergeCell ref="AL54:AL55"/>
    <mergeCell ref="AM54:AN54"/>
    <mergeCell ref="W54:W55"/>
    <mergeCell ref="X54:Y54"/>
    <mergeCell ref="Z54:Z55"/>
    <mergeCell ref="AA54:AB54"/>
    <mergeCell ref="AC54:AC55"/>
    <mergeCell ref="AD54:AE54"/>
    <mergeCell ref="N54:N55"/>
    <mergeCell ref="AP53:AP55"/>
    <mergeCell ref="AQ53:AT53"/>
    <mergeCell ref="F54:G54"/>
    <mergeCell ref="H54:H55"/>
    <mergeCell ref="I54:J54"/>
    <mergeCell ref="K54:K55"/>
    <mergeCell ref="L54:M54"/>
    <mergeCell ref="O53:Q53"/>
    <mergeCell ref="R53:T53"/>
    <mergeCell ref="U53:W53"/>
    <mergeCell ref="X53:Z53"/>
    <mergeCell ref="AA53:AC53"/>
    <mergeCell ref="AD53:AF53"/>
    <mergeCell ref="AT54:AT55"/>
    <mergeCell ref="D50:I50"/>
    <mergeCell ref="J50:P50"/>
    <mergeCell ref="Q50:W50"/>
    <mergeCell ref="X50:AF50"/>
    <mergeCell ref="AG50:AO50"/>
    <mergeCell ref="B53:D55"/>
    <mergeCell ref="E53:E55"/>
    <mergeCell ref="F53:H53"/>
    <mergeCell ref="I53:K53"/>
    <mergeCell ref="L53:N53"/>
    <mergeCell ref="AG53:AI53"/>
    <mergeCell ref="AJ53:AL53"/>
    <mergeCell ref="AM53:AO53"/>
    <mergeCell ref="O54:P54"/>
    <mergeCell ref="Q54:Q55"/>
    <mergeCell ref="R54:S54"/>
    <mergeCell ref="T54:T55"/>
    <mergeCell ref="U54:V54"/>
    <mergeCell ref="D46:J46"/>
    <mergeCell ref="K46:L46"/>
    <mergeCell ref="N46:AP46"/>
    <mergeCell ref="D49:I49"/>
    <mergeCell ref="J49:P49"/>
    <mergeCell ref="Q49:W49"/>
    <mergeCell ref="X49:AF49"/>
    <mergeCell ref="AG49:AO49"/>
    <mergeCell ref="D44:J44"/>
    <mergeCell ref="K44:L44"/>
    <mergeCell ref="N44:AP44"/>
    <mergeCell ref="D45:J45"/>
    <mergeCell ref="K45:L45"/>
    <mergeCell ref="N45:AP45"/>
    <mergeCell ref="K47:L47"/>
    <mergeCell ref="N47:AF47"/>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AI26:AT27"/>
    <mergeCell ref="AI30:AT31"/>
    <mergeCell ref="D35:J35"/>
    <mergeCell ref="K35:M35"/>
    <mergeCell ref="N35:AP35"/>
    <mergeCell ref="U14:X14"/>
    <mergeCell ref="AJ14:AM14"/>
    <mergeCell ref="Y17:AA17"/>
    <mergeCell ref="I19:K19"/>
    <mergeCell ref="AM19:AN19"/>
    <mergeCell ref="AS19:AT19"/>
    <mergeCell ref="C17:W17"/>
    <mergeCell ref="Q20:Y20"/>
    <mergeCell ref="Z20:AB20"/>
    <mergeCell ref="AC20:AT20"/>
    <mergeCell ref="Q21:Y21"/>
    <mergeCell ref="Z21:AA21"/>
    <mergeCell ref="AC21:AT21"/>
    <mergeCell ref="Q22:Y22"/>
    <mergeCell ref="Z22:AA22"/>
    <mergeCell ref="AC22:AT22"/>
    <mergeCell ref="Q23:Y23"/>
    <mergeCell ref="Z23:AA23"/>
    <mergeCell ref="AC23:AT23"/>
    <mergeCell ref="C9:D9"/>
    <mergeCell ref="E9:K9"/>
    <mergeCell ref="M9:P9"/>
    <mergeCell ref="Q9:Z9"/>
    <mergeCell ref="AG9:AK9"/>
    <mergeCell ref="S13:U13"/>
    <mergeCell ref="C7:D7"/>
    <mergeCell ref="E7:L7"/>
    <mergeCell ref="M7:P7"/>
    <mergeCell ref="Q7:Z7"/>
    <mergeCell ref="AG7:AK7"/>
    <mergeCell ref="C8:D8"/>
    <mergeCell ref="E8:L8"/>
    <mergeCell ref="M8:P8"/>
    <mergeCell ref="Q8:Z8"/>
    <mergeCell ref="AG8:AK8"/>
    <mergeCell ref="L2:AI2"/>
    <mergeCell ref="C5:D5"/>
    <mergeCell ref="E5:L5"/>
    <mergeCell ref="M5:P5"/>
    <mergeCell ref="Q5:Z5"/>
    <mergeCell ref="C6:D6"/>
    <mergeCell ref="E6:L6"/>
    <mergeCell ref="M6:P6"/>
    <mergeCell ref="Q6:Z6"/>
  </mergeCells>
  <phoneticPr fontId="2"/>
  <conditionalFormatting sqref="O56:O76 O87:O95 R56:R95 U56:U95 X56:X95 AA56:AA95 AD56:AD95 AG56:AG95 AJ56:AJ95 AM56:AM95 F56:F95 I56:I95 L56:L95">
    <cfRule type="expression" dxfId="25" priority="7" stopIfTrue="1">
      <formula>$E56=$AX$57</formula>
    </cfRule>
    <cfRule type="expression" dxfId="24" priority="8" stopIfTrue="1">
      <formula>$E56=$AX$55</formula>
    </cfRule>
  </conditionalFormatting>
  <conditionalFormatting sqref="B111:C111 N111:V112 E111:J112 AC112:AE112 AC111:AF111">
    <cfRule type="cellIs" dxfId="23" priority="5" stopIfTrue="1" operator="equal">
      <formula>0</formula>
    </cfRule>
  </conditionalFormatting>
  <conditionalFormatting sqref="K111 W111 AF111">
    <cfRule type="expression" dxfId="22" priority="6" stopIfTrue="1">
      <formula>ISERROR(K111)</formula>
    </cfRule>
  </conditionalFormatting>
  <conditionalFormatting sqref="AI111">
    <cfRule type="expression" dxfId="21" priority="4" stopIfTrue="1">
      <formula>ISERROR(AI111)</formula>
    </cfRule>
  </conditionalFormatting>
  <conditionalFormatting sqref="Z111:AB112">
    <cfRule type="cellIs" dxfId="20" priority="3" stopIfTrue="1" operator="equal">
      <formula>0</formula>
    </cfRule>
  </conditionalFormatting>
  <conditionalFormatting sqref="O77:O86">
    <cfRule type="expression" dxfId="19" priority="1" stopIfTrue="1">
      <formula>$E77=$AX$57</formula>
    </cfRule>
    <cfRule type="expression" dxfId="18" priority="2" stopIfTrue="1">
      <formula>$E77=$AX$55</formula>
    </cfRule>
  </conditionalFormatting>
  <dataValidations count="6">
    <dataValidation type="list" allowBlank="1" showInputMessage="1" showErrorMessage="1" sqref="S13 Y17">
      <formula1>"〇,×"</formula1>
    </dataValidation>
    <dataValidation type="list" allowBlank="1" showInputMessage="1" showErrorMessage="1" sqref="E9:K9">
      <formula1>$AW$2:$AW$7</formula1>
    </dataValidation>
    <dataValidation type="decimal" operator="greaterThanOrEqual" allowBlank="1" showInputMessage="1" showErrorMessage="1" sqref="K56:K95 N56:N95 Q56:Q95 T56:T95 W56:W95 Z56:Z95 AC56:AC95 AF56:AF95 AI56:AI95 AL56:AL95 AO56:AP95 H56:H95">
      <formula1>0</formula1>
    </dataValidation>
    <dataValidation type="list" allowBlank="1" showInputMessage="1" showErrorMessage="1" prompt="「時給」「日給」「月給」から選択してください。" sqref="E56:E95">
      <formula1>$AX$54:$AX$57</formula1>
    </dataValidation>
    <dataValidation type="decimal" operator="greaterThanOrEqual" allowBlank="1" showInputMessage="1" showErrorMessage="1" promptTitle="就労実績" prompt="日給者は、「就労日数」及び「就労時間数」を記入。時給者及び月給者は、「就労時間数」を記入。" sqref="I56:J95 L56:M95 O56:P95 R56:S95 U56:V95 X56:Y95 AA56:AB95 AD56:AE95 AG56:AH95 AJ56:AK95 F56:G95 AM56:AN95">
      <formula1>0</formula1>
    </dataValidation>
    <dataValidation type="list" allowBlank="1" showInputMessage="1" showErrorMessage="1" sqref="D25:D27 Q25:Q27 D29:D31 Q29:Q31 AD25:AD26 AD29:AD30">
      <formula1>"〇"</formula1>
    </dataValidation>
  </dataValidations>
  <printOptions horizontalCentered="1"/>
  <pageMargins left="0.59055118110236227" right="0.59055118110236227" top="0.59055118110236227" bottom="0.19685039370078741" header="0.31496062992125984" footer="0.51181102362204722"/>
  <pageSetup paperSize="8" scale="55" orientation="portrait" r:id="rId1"/>
  <headerFooter alignWithMargins="0">
    <oddHeader>&amp;R&amp;14（　　　枚目中　　　枚目）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115"/>
  <sheetViews>
    <sheetView showGridLines="0" view="pageBreakPreview" topLeftCell="A92" zoomScale="85" zoomScaleNormal="85" zoomScaleSheetLayoutView="85" workbookViewId="0">
      <selection activeCell="C98" sqref="C98"/>
    </sheetView>
  </sheetViews>
  <sheetFormatPr defaultColWidth="9" defaultRowHeight="13.5" outlineLevelRow="1"/>
  <cols>
    <col min="1" max="1" width="3.7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customWidth="1"/>
    <col min="50" max="50" width="5.875" style="2" customWidth="1"/>
    <col min="51" max="51" width="9" style="2"/>
    <col min="52" max="52" width="4.5" style="1" bestFit="1" customWidth="1"/>
    <col min="53" max="53" width="3.375" style="1" bestFit="1" customWidth="1"/>
    <col min="54" max="66" width="1.5" style="1" customWidth="1"/>
    <col min="67" max="16384" width="9" style="1"/>
  </cols>
  <sheetData>
    <row r="1" spans="1:70" ht="36.75" hidden="1" customHeight="1" outlineLevel="1">
      <c r="A1" s="136">
        <f>E5</f>
        <v>0</v>
      </c>
      <c r="B1" s="137">
        <f>E6</f>
        <v>0</v>
      </c>
      <c r="C1" s="2" t="str">
        <f>E7</f>
        <v/>
      </c>
      <c r="D1" s="2" t="str">
        <f>E8</f>
        <v/>
      </c>
      <c r="E1" s="2" t="str">
        <f>L9</f>
        <v/>
      </c>
      <c r="F1" s="2">
        <f>Q5</f>
        <v>0</v>
      </c>
      <c r="G1" s="2">
        <f>Q6</f>
        <v>0</v>
      </c>
      <c r="H1" s="2">
        <f>Q7</f>
        <v>0</v>
      </c>
      <c r="I1" s="2">
        <f>Q8</f>
        <v>0</v>
      </c>
      <c r="J1" s="2" t="str">
        <f>Q9</f>
        <v/>
      </c>
      <c r="K1" s="140">
        <f>AG7</f>
        <v>0</v>
      </c>
      <c r="L1" s="140">
        <f>AG8</f>
        <v>0</v>
      </c>
      <c r="M1" s="2">
        <f>S13</f>
        <v>0</v>
      </c>
      <c r="N1" s="140">
        <f>U14</f>
        <v>0</v>
      </c>
      <c r="O1" s="141" t="str">
        <f>AJ14</f>
        <v/>
      </c>
      <c r="P1" s="141">
        <f>Y17</f>
        <v>0</v>
      </c>
      <c r="Q1" s="2">
        <f>I19</f>
        <v>0</v>
      </c>
      <c r="R1" s="2">
        <f>AM19</f>
        <v>0</v>
      </c>
      <c r="S1" s="142" t="str">
        <f>AS19</f>
        <v/>
      </c>
      <c r="T1" s="140">
        <f>Z21</f>
        <v>0</v>
      </c>
      <c r="U1" s="2">
        <f>AC21</f>
        <v>0</v>
      </c>
      <c r="V1" s="140">
        <f>Z22</f>
        <v>0</v>
      </c>
      <c r="W1" s="2">
        <f>AC22</f>
        <v>0</v>
      </c>
      <c r="X1" s="140">
        <f>Z23</f>
        <v>0</v>
      </c>
      <c r="Y1" s="2">
        <f>AC23</f>
        <v>0</v>
      </c>
      <c r="Z1" s="2">
        <f>D25</f>
        <v>0</v>
      </c>
      <c r="AA1" s="2">
        <f>D26</f>
        <v>0</v>
      </c>
      <c r="AB1" s="2">
        <f>D27</f>
        <v>0</v>
      </c>
      <c r="AC1" s="2">
        <f>Q25</f>
        <v>0</v>
      </c>
      <c r="AD1" s="2">
        <f>Q26</f>
        <v>0</v>
      </c>
      <c r="AE1" s="2">
        <f>Q27</f>
        <v>0</v>
      </c>
      <c r="AF1" s="2">
        <f>AD25</f>
        <v>0</v>
      </c>
      <c r="AG1" s="2">
        <f>AD26</f>
        <v>0</v>
      </c>
      <c r="AH1" s="2">
        <f>AI26</f>
        <v>0</v>
      </c>
      <c r="AI1" s="2">
        <f>D29</f>
        <v>0</v>
      </c>
      <c r="AJ1" s="2">
        <f>D30</f>
        <v>0</v>
      </c>
      <c r="AK1" s="2">
        <f>D31</f>
        <v>0</v>
      </c>
      <c r="AL1" s="2">
        <f>Q29</f>
        <v>0</v>
      </c>
      <c r="AM1" s="2">
        <f>Q30</f>
        <v>0</v>
      </c>
      <c r="AN1" s="2">
        <f>Q31</f>
        <v>0</v>
      </c>
      <c r="AO1" s="2">
        <f>AD29</f>
        <v>0</v>
      </c>
      <c r="AP1" s="2">
        <f>AD30</f>
        <v>0</v>
      </c>
      <c r="AQ1" s="2">
        <f>AI30</f>
        <v>0</v>
      </c>
      <c r="AR1" s="140">
        <f>K36</f>
        <v>0</v>
      </c>
      <c r="AS1" s="2">
        <f>N36</f>
        <v>0</v>
      </c>
      <c r="AT1" s="143">
        <f>K37</f>
        <v>0</v>
      </c>
      <c r="AU1" s="2">
        <f>N37</f>
        <v>0</v>
      </c>
      <c r="AV1" s="140">
        <f>K38</f>
        <v>0</v>
      </c>
      <c r="AW1" s="2">
        <f>N38</f>
        <v>0</v>
      </c>
      <c r="AX1" s="140">
        <f>K39</f>
        <v>0</v>
      </c>
      <c r="AY1" s="2">
        <f>N39</f>
        <v>0</v>
      </c>
      <c r="AZ1" s="144">
        <f>K40</f>
        <v>0</v>
      </c>
      <c r="BA1" s="1">
        <f>N40</f>
        <v>0</v>
      </c>
      <c r="BB1" s="144">
        <f>K41</f>
        <v>0</v>
      </c>
      <c r="BC1" s="1">
        <f>N41</f>
        <v>0</v>
      </c>
      <c r="BD1" s="144">
        <f>K42</f>
        <v>0</v>
      </c>
      <c r="BE1" s="1">
        <f>N42</f>
        <v>0</v>
      </c>
      <c r="BF1" s="144">
        <f>K43</f>
        <v>0</v>
      </c>
      <c r="BG1" s="1">
        <f>N43</f>
        <v>0</v>
      </c>
      <c r="BH1" s="144">
        <f>K44</f>
        <v>0</v>
      </c>
      <c r="BI1" s="1">
        <f>N44</f>
        <v>0</v>
      </c>
      <c r="BJ1" s="144">
        <f>K45</f>
        <v>0</v>
      </c>
      <c r="BK1" s="1">
        <f>N45</f>
        <v>0</v>
      </c>
      <c r="BL1" s="144">
        <f>K46</f>
        <v>0</v>
      </c>
      <c r="BM1" s="1">
        <f>N46</f>
        <v>0</v>
      </c>
      <c r="BN1" s="145">
        <f>D50</f>
        <v>0</v>
      </c>
      <c r="BO1" s="145">
        <f>J50</f>
        <v>0</v>
      </c>
      <c r="BP1" s="145">
        <f>Q50</f>
        <v>0</v>
      </c>
      <c r="BQ1" s="144" t="str">
        <f>X50</f>
        <v/>
      </c>
      <c r="BR1" s="144" t="str">
        <f>AG50</f>
        <v/>
      </c>
    </row>
    <row r="2" spans="1:70" ht="35.450000000000003" customHeight="1" collapsed="1">
      <c r="A2" s="148" t="s">
        <v>523</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W2" s="2" t="s">
        <v>70</v>
      </c>
      <c r="AY2" s="2">
        <v>1</v>
      </c>
    </row>
    <row r="3" spans="1:70" ht="21" customHeight="1">
      <c r="D3" s="22"/>
      <c r="K3" s="8"/>
      <c r="L3" s="71"/>
      <c r="M3" s="71"/>
      <c r="N3" s="71"/>
      <c r="O3" s="71"/>
      <c r="P3" s="71"/>
      <c r="Q3" s="71"/>
      <c r="R3" s="71"/>
      <c r="S3" s="71"/>
      <c r="T3" s="71"/>
      <c r="U3" s="71"/>
      <c r="V3" s="71"/>
      <c r="W3" s="71"/>
      <c r="X3" s="71"/>
      <c r="Y3" s="71"/>
      <c r="Z3" s="71"/>
      <c r="AA3" s="71"/>
      <c r="AB3" s="71"/>
      <c r="AC3" s="71"/>
      <c r="AD3" s="71"/>
      <c r="AE3" s="71"/>
      <c r="AF3" s="71"/>
      <c r="AG3" s="71"/>
      <c r="AH3" s="71"/>
      <c r="AI3" s="71"/>
      <c r="AW3" s="2" t="s">
        <v>69</v>
      </c>
      <c r="AY3" s="2">
        <v>2</v>
      </c>
    </row>
    <row r="4" spans="1:70" ht="21" customHeight="1">
      <c r="C4" s="20" t="s">
        <v>68</v>
      </c>
      <c r="D4" s="20"/>
      <c r="K4" s="8"/>
      <c r="L4" s="71"/>
      <c r="M4" s="71"/>
      <c r="N4" s="71"/>
      <c r="O4" s="71"/>
      <c r="P4" s="71"/>
      <c r="Q4" s="71"/>
      <c r="R4" s="71"/>
      <c r="S4" s="71"/>
      <c r="T4" s="71"/>
      <c r="U4" s="71"/>
      <c r="V4" s="71"/>
      <c r="W4" s="71"/>
      <c r="X4" s="71"/>
      <c r="Y4" s="71"/>
      <c r="Z4" s="71"/>
      <c r="AA4" s="71"/>
      <c r="AB4" s="61" t="s">
        <v>516</v>
      </c>
      <c r="AC4" s="71"/>
      <c r="AD4" s="71"/>
      <c r="AE4" s="71"/>
      <c r="AF4" s="71"/>
      <c r="AG4" s="71"/>
      <c r="AH4" s="71"/>
      <c r="AI4" s="71"/>
      <c r="AJ4" s="7"/>
      <c r="AK4" s="7"/>
      <c r="AL4" s="7"/>
      <c r="AM4" s="7"/>
      <c r="AN4" s="7"/>
      <c r="AO4" s="7"/>
      <c r="AP4" s="7"/>
      <c r="AQ4" s="7"/>
      <c r="AR4" s="7"/>
      <c r="AS4" s="7"/>
      <c r="AT4" s="7"/>
      <c r="AU4" s="7"/>
      <c r="AW4" s="2" t="s">
        <v>67</v>
      </c>
      <c r="AY4" s="2">
        <v>3</v>
      </c>
    </row>
    <row r="5" spans="1:70" ht="21" customHeight="1">
      <c r="C5" s="149" t="s">
        <v>66</v>
      </c>
      <c r="D5" s="149"/>
      <c r="E5" s="150"/>
      <c r="F5" s="151"/>
      <c r="G5" s="151"/>
      <c r="H5" s="151"/>
      <c r="I5" s="151"/>
      <c r="J5" s="151"/>
      <c r="K5" s="151"/>
      <c r="L5" s="152"/>
      <c r="M5" s="153" t="s">
        <v>65</v>
      </c>
      <c r="N5" s="153"/>
      <c r="O5" s="153"/>
      <c r="P5" s="153"/>
      <c r="Q5" s="154"/>
      <c r="R5" s="155"/>
      <c r="S5" s="155"/>
      <c r="T5" s="155"/>
      <c r="U5" s="155"/>
      <c r="V5" s="155"/>
      <c r="W5" s="155"/>
      <c r="X5" s="155"/>
      <c r="Y5" s="155"/>
      <c r="Z5" s="156"/>
      <c r="AA5" s="14"/>
      <c r="AB5" s="73" t="s">
        <v>339</v>
      </c>
      <c r="AC5" s="73"/>
      <c r="AD5" s="73"/>
      <c r="AE5" s="73"/>
      <c r="AF5" s="73"/>
      <c r="AG5" s="73"/>
      <c r="AH5" s="73"/>
      <c r="AI5" s="73"/>
      <c r="AJ5" s="73"/>
      <c r="AK5" s="73"/>
      <c r="AL5" s="73"/>
      <c r="AM5" s="66"/>
      <c r="AN5" s="7"/>
      <c r="AO5" s="7"/>
      <c r="AP5" s="7"/>
      <c r="AQ5" s="7"/>
      <c r="AR5" s="7"/>
      <c r="AS5" s="7"/>
      <c r="AT5" s="7"/>
      <c r="AU5" s="7"/>
      <c r="AW5" s="2" t="s">
        <v>63</v>
      </c>
      <c r="AY5" s="2">
        <v>4</v>
      </c>
    </row>
    <row r="6" spans="1:70" ht="21" customHeight="1">
      <c r="C6" s="157" t="s">
        <v>62</v>
      </c>
      <c r="D6" s="157"/>
      <c r="E6" s="158"/>
      <c r="F6" s="159"/>
      <c r="G6" s="159"/>
      <c r="H6" s="159"/>
      <c r="I6" s="159"/>
      <c r="J6" s="159"/>
      <c r="K6" s="159"/>
      <c r="L6" s="160"/>
      <c r="M6" s="153" t="s">
        <v>61</v>
      </c>
      <c r="N6" s="153"/>
      <c r="O6" s="153"/>
      <c r="P6" s="153"/>
      <c r="Q6" s="161"/>
      <c r="R6" s="155"/>
      <c r="S6" s="155"/>
      <c r="T6" s="155"/>
      <c r="U6" s="155"/>
      <c r="V6" s="155"/>
      <c r="W6" s="155"/>
      <c r="X6" s="155"/>
      <c r="Y6" s="155"/>
      <c r="Z6" s="156"/>
      <c r="AA6" s="14"/>
      <c r="AB6" s="77" t="s">
        <v>323</v>
      </c>
      <c r="AC6" s="77"/>
      <c r="AD6" s="77"/>
      <c r="AE6" s="77"/>
      <c r="AF6" s="77"/>
      <c r="AG6" s="78"/>
      <c r="AH6" s="78"/>
      <c r="AI6" s="78"/>
      <c r="AJ6" s="78"/>
      <c r="AK6" s="78"/>
      <c r="AL6" s="75"/>
      <c r="AM6" s="76"/>
      <c r="AN6" s="76"/>
      <c r="AO6" s="76"/>
      <c r="AP6" s="76"/>
      <c r="AQ6" s="7"/>
      <c r="AR6" s="7"/>
      <c r="AS6" s="7"/>
      <c r="AT6" s="7"/>
      <c r="AU6" s="7"/>
      <c r="AW6" s="2" t="s">
        <v>59</v>
      </c>
      <c r="AY6" s="2">
        <v>5</v>
      </c>
    </row>
    <row r="7" spans="1:70" ht="21" customHeight="1">
      <c r="C7" s="157" t="s">
        <v>58</v>
      </c>
      <c r="D7" s="157"/>
      <c r="E7" s="177" t="str">
        <f>IFERROR(VLOOKUP('工賃(賃金)実績報告書(A型事業所用)【非雇用型】'!E5,QK_!B2:E65,2,FALSE),"")</f>
        <v/>
      </c>
      <c r="F7" s="178"/>
      <c r="G7" s="178"/>
      <c r="H7" s="178"/>
      <c r="I7" s="178"/>
      <c r="J7" s="178"/>
      <c r="K7" s="178"/>
      <c r="L7" s="179"/>
      <c r="M7" s="165" t="s">
        <v>57</v>
      </c>
      <c r="N7" s="166"/>
      <c r="O7" s="166"/>
      <c r="P7" s="167"/>
      <c r="Q7" s="154"/>
      <c r="R7" s="155"/>
      <c r="S7" s="155"/>
      <c r="T7" s="155"/>
      <c r="U7" s="155"/>
      <c r="V7" s="155"/>
      <c r="W7" s="155"/>
      <c r="X7" s="155"/>
      <c r="Y7" s="155"/>
      <c r="Z7" s="156"/>
      <c r="AA7" s="14"/>
      <c r="AB7" s="74" t="s">
        <v>64</v>
      </c>
      <c r="AC7" s="74"/>
      <c r="AD7" s="74"/>
      <c r="AE7" s="74"/>
      <c r="AF7" s="74"/>
      <c r="AG7" s="180"/>
      <c r="AH7" s="180"/>
      <c r="AI7" s="180"/>
      <c r="AJ7" s="180"/>
      <c r="AK7" s="180"/>
      <c r="AL7" s="66" t="s">
        <v>6</v>
      </c>
      <c r="AM7" s="66"/>
      <c r="AN7" s="7"/>
      <c r="AO7" s="7"/>
      <c r="AP7" s="7"/>
      <c r="AQ7" s="7"/>
      <c r="AR7" s="7"/>
      <c r="AS7" s="7"/>
      <c r="AT7" s="7"/>
      <c r="AU7" s="7"/>
      <c r="AW7" s="2" t="s">
        <v>55</v>
      </c>
      <c r="AY7" s="2">
        <v>6</v>
      </c>
    </row>
    <row r="8" spans="1:70" ht="21" customHeight="1">
      <c r="C8" s="157" t="s">
        <v>54</v>
      </c>
      <c r="D8" s="157"/>
      <c r="E8" s="181" t="str">
        <f>IFERROR(VLOOKUP('工賃(賃金)実績報告書(A型事業所用)【非雇用型】'!E5,QK_!$B$2:$E$65,3,FALSE),"")</f>
        <v/>
      </c>
      <c r="F8" s="182"/>
      <c r="G8" s="182"/>
      <c r="H8" s="182"/>
      <c r="I8" s="182"/>
      <c r="J8" s="182"/>
      <c r="K8" s="182"/>
      <c r="L8" s="183"/>
      <c r="M8" s="157" t="s">
        <v>53</v>
      </c>
      <c r="N8" s="157"/>
      <c r="O8" s="157"/>
      <c r="P8" s="157"/>
      <c r="Q8" s="184"/>
      <c r="R8" s="184"/>
      <c r="S8" s="184"/>
      <c r="T8" s="184"/>
      <c r="U8" s="184"/>
      <c r="V8" s="184"/>
      <c r="W8" s="184"/>
      <c r="X8" s="184"/>
      <c r="Y8" s="184"/>
      <c r="Z8" s="184"/>
      <c r="AA8" s="14"/>
      <c r="AB8" s="68" t="s">
        <v>60</v>
      </c>
      <c r="AC8" s="69"/>
      <c r="AD8" s="69"/>
      <c r="AE8" s="69"/>
      <c r="AF8" s="70"/>
      <c r="AG8" s="185"/>
      <c r="AH8" s="186"/>
      <c r="AI8" s="186"/>
      <c r="AJ8" s="186"/>
      <c r="AK8" s="187"/>
      <c r="AL8" s="66" t="s">
        <v>6</v>
      </c>
      <c r="AM8" s="66"/>
      <c r="AN8" s="7"/>
      <c r="AO8" s="7"/>
      <c r="AP8" s="7"/>
      <c r="AQ8" s="7"/>
      <c r="AR8" s="7"/>
      <c r="AS8" s="7"/>
      <c r="AT8" s="7"/>
      <c r="AU8" s="7"/>
    </row>
    <row r="9" spans="1:70" ht="21" customHeight="1">
      <c r="C9" s="157" t="s">
        <v>52</v>
      </c>
      <c r="D9" s="157"/>
      <c r="E9" s="162"/>
      <c r="F9" s="163"/>
      <c r="G9" s="163"/>
      <c r="H9" s="163"/>
      <c r="I9" s="163"/>
      <c r="J9" s="163"/>
      <c r="K9" s="164"/>
      <c r="L9" s="88" t="str">
        <f>IFERROR(VLOOKUP(E9,AW2:AY7,3,FALSE),"")</f>
        <v/>
      </c>
      <c r="M9" s="165" t="s">
        <v>51</v>
      </c>
      <c r="N9" s="166"/>
      <c r="O9" s="166"/>
      <c r="P9" s="167"/>
      <c r="Q9" s="168" t="str">
        <f>IFERROR(VLOOKUP('工賃(賃金)実績報告書(A型事業所用)【非雇用型】'!E5,QK_!B2:E65,4,FALSE),"")</f>
        <v/>
      </c>
      <c r="R9" s="169"/>
      <c r="S9" s="169"/>
      <c r="T9" s="169"/>
      <c r="U9" s="169"/>
      <c r="V9" s="169"/>
      <c r="W9" s="169"/>
      <c r="X9" s="169"/>
      <c r="Y9" s="169"/>
      <c r="Z9" s="170"/>
      <c r="AA9" s="14"/>
      <c r="AB9" s="68" t="s">
        <v>56</v>
      </c>
      <c r="AC9" s="69"/>
      <c r="AD9" s="69"/>
      <c r="AE9" s="69"/>
      <c r="AF9" s="70"/>
      <c r="AG9" s="171">
        <f>AG7-AG8</f>
        <v>0</v>
      </c>
      <c r="AH9" s="172"/>
      <c r="AI9" s="172"/>
      <c r="AJ9" s="172"/>
      <c r="AK9" s="173"/>
      <c r="AL9" s="66" t="s">
        <v>6</v>
      </c>
      <c r="AM9" s="66"/>
      <c r="AN9" s="7"/>
      <c r="AO9" s="7"/>
      <c r="AP9" s="7"/>
      <c r="AQ9" s="7"/>
      <c r="AR9" s="7"/>
      <c r="AS9" s="7"/>
      <c r="AT9" s="7"/>
      <c r="AU9" s="7"/>
    </row>
    <row r="10" spans="1:70"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1:70" ht="18.75">
      <c r="D11" s="13"/>
      <c r="K11" s="8"/>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7"/>
      <c r="AK11" s="7"/>
      <c r="AL11" s="66"/>
      <c r="AM11" s="66"/>
      <c r="AN11" s="7"/>
      <c r="AO11" s="7"/>
      <c r="AP11" s="7"/>
      <c r="AQ11" s="7"/>
      <c r="AR11" s="7"/>
      <c r="AS11" s="7"/>
      <c r="AT11" s="7"/>
      <c r="AU11" s="7"/>
    </row>
    <row r="12" spans="1:70" ht="21" customHeight="1">
      <c r="C12" s="61" t="s">
        <v>47</v>
      </c>
      <c r="J12" s="8"/>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1:70" ht="21" customHeight="1">
      <c r="C13" s="61" t="s">
        <v>515</v>
      </c>
      <c r="J13" s="8"/>
      <c r="K13" s="14"/>
      <c r="L13" s="14"/>
      <c r="M13" s="14"/>
      <c r="N13" s="14"/>
      <c r="O13" s="14"/>
      <c r="P13" s="14"/>
      <c r="Q13" s="14"/>
      <c r="R13" s="14" t="s">
        <v>50</v>
      </c>
      <c r="S13" s="174"/>
      <c r="T13" s="175"/>
      <c r="U13" s="176"/>
      <c r="V13" s="14"/>
      <c r="W13" s="14"/>
      <c r="X13" s="14"/>
      <c r="Y13" s="14"/>
      <c r="Z13" s="14"/>
      <c r="AA13" s="14"/>
      <c r="AB13" s="14"/>
      <c r="AC13" s="14"/>
      <c r="AD13" s="14"/>
      <c r="AE13" s="14"/>
      <c r="AF13" s="14"/>
      <c r="AG13" s="14"/>
      <c r="AH13" s="14"/>
      <c r="AI13" s="7"/>
      <c r="AJ13" s="7"/>
      <c r="AK13" s="66"/>
      <c r="AL13" s="66"/>
      <c r="AM13" s="7"/>
      <c r="AN13" s="7"/>
      <c r="AO13" s="7"/>
      <c r="AP13" s="7"/>
      <c r="AQ13" s="7"/>
      <c r="AR13" s="7"/>
      <c r="AS13" s="7"/>
      <c r="AT13" s="7"/>
      <c r="AU13" s="7"/>
    </row>
    <row r="14" spans="1:70" ht="21" customHeight="1">
      <c r="C14" s="61" t="s">
        <v>356</v>
      </c>
      <c r="J14" s="8"/>
      <c r="K14" s="14"/>
      <c r="L14" s="14"/>
      <c r="M14" s="14"/>
      <c r="N14" s="14"/>
      <c r="O14" s="14"/>
      <c r="P14" s="14"/>
      <c r="Q14" s="14"/>
      <c r="R14" s="14"/>
      <c r="S14" s="14"/>
      <c r="T14" s="14" t="s">
        <v>50</v>
      </c>
      <c r="U14" s="200"/>
      <c r="V14" s="201"/>
      <c r="W14" s="201"/>
      <c r="X14" s="202"/>
      <c r="Y14" s="65" t="s">
        <v>6</v>
      </c>
      <c r="Z14" s="64"/>
      <c r="AA14" s="63" t="s">
        <v>49</v>
      </c>
      <c r="AB14" s="14"/>
      <c r="AC14" s="14"/>
      <c r="AD14" s="14"/>
      <c r="AE14" s="14"/>
      <c r="AF14" s="14"/>
      <c r="AG14" s="14"/>
      <c r="AH14" s="14"/>
      <c r="AI14" s="7"/>
      <c r="AJ14" s="203" t="str">
        <f>IFERROR(U14/AG7,"")</f>
        <v/>
      </c>
      <c r="AK14" s="203"/>
      <c r="AL14" s="203"/>
      <c r="AM14" s="203"/>
      <c r="AN14" s="7" t="s">
        <v>48</v>
      </c>
      <c r="AO14" s="7"/>
      <c r="AP14" s="7"/>
      <c r="AQ14" s="7"/>
      <c r="AR14" s="7"/>
      <c r="AS14" s="7"/>
      <c r="AT14" s="7"/>
      <c r="AU14" s="7"/>
    </row>
    <row r="15" spans="1:70" ht="18.75">
      <c r="D15" s="61"/>
      <c r="K15" s="8"/>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7"/>
      <c r="AL15" s="7"/>
      <c r="AM15" s="7"/>
      <c r="AN15" s="7"/>
      <c r="AO15" s="7"/>
      <c r="AP15" s="7"/>
      <c r="AQ15" s="7"/>
      <c r="AR15" s="7"/>
      <c r="AS15" s="7"/>
      <c r="AT15" s="7"/>
      <c r="AU15" s="7"/>
    </row>
    <row r="16" spans="1:70" ht="21" customHeight="1">
      <c r="C16" s="61" t="s">
        <v>338</v>
      </c>
      <c r="J16" s="8"/>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7"/>
      <c r="AJ16" s="7"/>
      <c r="AK16" s="7"/>
      <c r="AL16" s="7"/>
      <c r="AM16" s="7"/>
      <c r="AN16" s="7"/>
      <c r="AO16" s="1"/>
      <c r="AP16" s="7"/>
      <c r="AQ16" s="7"/>
      <c r="AR16" s="7"/>
      <c r="AS16" s="7"/>
      <c r="AT16" s="7"/>
      <c r="AU16" s="7"/>
    </row>
    <row r="17" spans="1:51" ht="21" customHeight="1">
      <c r="C17" s="210" t="s">
        <v>517</v>
      </c>
      <c r="D17" s="210"/>
      <c r="E17" s="210"/>
      <c r="F17" s="210"/>
      <c r="G17" s="210"/>
      <c r="H17" s="210"/>
      <c r="I17" s="210"/>
      <c r="J17" s="210"/>
      <c r="K17" s="210"/>
      <c r="L17" s="210"/>
      <c r="M17" s="210"/>
      <c r="N17" s="210"/>
      <c r="O17" s="210"/>
      <c r="P17" s="210"/>
      <c r="Q17" s="210"/>
      <c r="R17" s="210"/>
      <c r="S17" s="210"/>
      <c r="T17" s="210"/>
      <c r="U17" s="210"/>
      <c r="V17" s="210"/>
      <c r="W17" s="210"/>
      <c r="X17" s="14" t="s">
        <v>50</v>
      </c>
      <c r="Y17" s="174"/>
      <c r="Z17" s="175"/>
      <c r="AA17" s="176"/>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357</v>
      </c>
      <c r="J18" s="8"/>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7"/>
      <c r="AJ18" s="7"/>
      <c r="AK18" s="7"/>
      <c r="AL18" s="7"/>
      <c r="AM18" s="7"/>
      <c r="AN18" s="7"/>
      <c r="AO18" s="1"/>
      <c r="AP18" s="7"/>
      <c r="AQ18" s="7"/>
      <c r="AR18" s="7"/>
      <c r="AS18" s="7"/>
      <c r="AT18" s="7"/>
      <c r="AU18" s="7"/>
    </row>
    <row r="19" spans="1:51" ht="21" customHeight="1">
      <c r="C19" s="61" t="s">
        <v>518</v>
      </c>
      <c r="D19" s="132"/>
      <c r="I19" s="204"/>
      <c r="J19" s="205"/>
      <c r="K19" s="206"/>
      <c r="L19" s="14" t="s">
        <v>46</v>
      </c>
      <c r="M19" s="14"/>
      <c r="N19" s="61" t="s">
        <v>519</v>
      </c>
      <c r="O19" s="61"/>
      <c r="P19" s="14"/>
      <c r="Q19" s="14"/>
      <c r="R19" s="14"/>
      <c r="S19" s="14"/>
      <c r="T19" s="14"/>
      <c r="U19" s="14"/>
      <c r="V19" s="14"/>
      <c r="W19" s="14"/>
      <c r="X19" s="14"/>
      <c r="Y19" s="14"/>
      <c r="Z19" s="14"/>
      <c r="AA19" s="14"/>
      <c r="AB19" s="14"/>
      <c r="AC19" s="14"/>
      <c r="AD19" s="14"/>
      <c r="AE19" s="14"/>
      <c r="AF19" s="14"/>
      <c r="AG19" s="14"/>
      <c r="AH19" s="14"/>
      <c r="AI19" s="7"/>
      <c r="AJ19" s="7"/>
      <c r="AK19" s="87"/>
      <c r="AL19" s="75"/>
      <c r="AM19" s="207"/>
      <c r="AN19" s="208"/>
      <c r="AO19" s="62" t="s">
        <v>71</v>
      </c>
      <c r="AP19" s="62"/>
      <c r="AQ19" s="7"/>
      <c r="AR19" s="7"/>
      <c r="AS19" s="209" t="str">
        <f>IFERROR(AM19/I19,"")</f>
        <v/>
      </c>
      <c r="AT19" s="209"/>
      <c r="AU19" s="7" t="s">
        <v>48</v>
      </c>
    </row>
    <row r="20" spans="1:51" ht="21" customHeight="1">
      <c r="C20" s="61" t="s">
        <v>421</v>
      </c>
      <c r="I20" s="82"/>
      <c r="J20" s="82"/>
      <c r="K20" s="75"/>
      <c r="L20" s="75"/>
      <c r="M20" s="75"/>
      <c r="N20" s="91"/>
      <c r="O20" s="91"/>
      <c r="P20" s="91"/>
      <c r="Q20" s="211" t="s">
        <v>462</v>
      </c>
      <c r="R20" s="212"/>
      <c r="S20" s="212"/>
      <c r="T20" s="212"/>
      <c r="U20" s="212"/>
      <c r="V20" s="212"/>
      <c r="W20" s="212"/>
      <c r="X20" s="212"/>
      <c r="Y20" s="213"/>
      <c r="Z20" s="211" t="s">
        <v>463</v>
      </c>
      <c r="AA20" s="212"/>
      <c r="AB20" s="213"/>
      <c r="AC20" s="211" t="s">
        <v>464</v>
      </c>
      <c r="AD20" s="212"/>
      <c r="AE20" s="212"/>
      <c r="AF20" s="212"/>
      <c r="AG20" s="212"/>
      <c r="AH20" s="212"/>
      <c r="AI20" s="212"/>
      <c r="AJ20" s="212"/>
      <c r="AK20" s="212"/>
      <c r="AL20" s="212"/>
      <c r="AM20" s="212"/>
      <c r="AN20" s="212"/>
      <c r="AO20" s="212"/>
      <c r="AP20" s="212"/>
      <c r="AQ20" s="212"/>
      <c r="AR20" s="212"/>
      <c r="AS20" s="212"/>
      <c r="AT20" s="213"/>
      <c r="AU20" s="7"/>
    </row>
    <row r="21" spans="1:51" ht="21" customHeight="1">
      <c r="C21" s="61"/>
      <c r="I21" s="134"/>
      <c r="J21" s="134"/>
      <c r="K21" s="75"/>
      <c r="L21" s="75"/>
      <c r="M21" s="75"/>
      <c r="N21" s="91"/>
      <c r="O21" s="91"/>
      <c r="P21" s="91"/>
      <c r="Q21" s="214" t="s">
        <v>465</v>
      </c>
      <c r="R21" s="214"/>
      <c r="S21" s="214"/>
      <c r="T21" s="214"/>
      <c r="U21" s="214"/>
      <c r="V21" s="214"/>
      <c r="W21" s="214"/>
      <c r="X21" s="214"/>
      <c r="Y21" s="214"/>
      <c r="Z21" s="215"/>
      <c r="AA21" s="216"/>
      <c r="AB21" s="138" t="s">
        <v>46</v>
      </c>
      <c r="AC21" s="217"/>
      <c r="AD21" s="218"/>
      <c r="AE21" s="218"/>
      <c r="AF21" s="218"/>
      <c r="AG21" s="218"/>
      <c r="AH21" s="218"/>
      <c r="AI21" s="218"/>
      <c r="AJ21" s="218"/>
      <c r="AK21" s="218"/>
      <c r="AL21" s="218"/>
      <c r="AM21" s="218"/>
      <c r="AN21" s="218"/>
      <c r="AO21" s="218"/>
      <c r="AP21" s="218"/>
      <c r="AQ21" s="218"/>
      <c r="AR21" s="218"/>
      <c r="AS21" s="218"/>
      <c r="AT21" s="219"/>
      <c r="AU21" s="7"/>
    </row>
    <row r="22" spans="1:51" ht="21" customHeight="1">
      <c r="C22" s="61"/>
      <c r="I22" s="134"/>
      <c r="J22" s="134"/>
      <c r="K22" s="75"/>
      <c r="L22" s="75"/>
      <c r="M22" s="75"/>
      <c r="N22" s="91"/>
      <c r="O22" s="91"/>
      <c r="P22" s="91"/>
      <c r="Q22" s="214" t="s">
        <v>466</v>
      </c>
      <c r="R22" s="214"/>
      <c r="S22" s="214"/>
      <c r="T22" s="214"/>
      <c r="U22" s="214"/>
      <c r="V22" s="214"/>
      <c r="W22" s="214"/>
      <c r="X22" s="214"/>
      <c r="Y22" s="214"/>
      <c r="Z22" s="215"/>
      <c r="AA22" s="216"/>
      <c r="AB22" s="138" t="s">
        <v>46</v>
      </c>
      <c r="AC22" s="217"/>
      <c r="AD22" s="218"/>
      <c r="AE22" s="218"/>
      <c r="AF22" s="218"/>
      <c r="AG22" s="218"/>
      <c r="AH22" s="218"/>
      <c r="AI22" s="218"/>
      <c r="AJ22" s="218"/>
      <c r="AK22" s="218"/>
      <c r="AL22" s="218"/>
      <c r="AM22" s="218"/>
      <c r="AN22" s="218"/>
      <c r="AO22" s="218"/>
      <c r="AP22" s="218"/>
      <c r="AQ22" s="218"/>
      <c r="AR22" s="218"/>
      <c r="AS22" s="218"/>
      <c r="AT22" s="219"/>
      <c r="AU22" s="7"/>
    </row>
    <row r="23" spans="1:51" ht="21" customHeight="1">
      <c r="C23" s="61"/>
      <c r="I23" s="134"/>
      <c r="J23" s="134"/>
      <c r="K23" s="75"/>
      <c r="L23" s="75"/>
      <c r="M23" s="75"/>
      <c r="N23" s="91"/>
      <c r="O23" s="91"/>
      <c r="P23" s="91"/>
      <c r="Q23" s="214" t="s">
        <v>467</v>
      </c>
      <c r="R23" s="214"/>
      <c r="S23" s="214"/>
      <c r="T23" s="214"/>
      <c r="U23" s="214"/>
      <c r="V23" s="214"/>
      <c r="W23" s="214"/>
      <c r="X23" s="214"/>
      <c r="Y23" s="214"/>
      <c r="Z23" s="215"/>
      <c r="AA23" s="216"/>
      <c r="AB23" s="139" t="s">
        <v>46</v>
      </c>
      <c r="AC23" s="217"/>
      <c r="AD23" s="218"/>
      <c r="AE23" s="218"/>
      <c r="AF23" s="218"/>
      <c r="AG23" s="218"/>
      <c r="AH23" s="218"/>
      <c r="AI23" s="218"/>
      <c r="AJ23" s="218"/>
      <c r="AK23" s="218"/>
      <c r="AL23" s="218"/>
      <c r="AM23" s="218"/>
      <c r="AN23" s="218"/>
      <c r="AO23" s="218"/>
      <c r="AP23" s="218"/>
      <c r="AQ23" s="218"/>
      <c r="AR23" s="218"/>
      <c r="AS23" s="218"/>
      <c r="AT23" s="219"/>
      <c r="AU23" s="7"/>
    </row>
    <row r="24" spans="1:51" s="128" customFormat="1" ht="21" customHeight="1">
      <c r="A24" s="127"/>
      <c r="B24" s="127"/>
      <c r="C24" s="61" t="s">
        <v>427</v>
      </c>
      <c r="D24" s="127"/>
      <c r="E24" s="127"/>
      <c r="F24" s="127"/>
      <c r="G24" s="127"/>
      <c r="H24" s="127"/>
      <c r="I24" s="82"/>
      <c r="J24" s="82"/>
      <c r="K24" s="75"/>
      <c r="L24" s="75"/>
      <c r="M24" s="75"/>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86"/>
      <c r="AR24" s="7"/>
      <c r="AS24" s="81"/>
      <c r="AT24" s="81"/>
      <c r="AU24" s="7"/>
      <c r="AV24" s="127"/>
      <c r="AW24" s="127"/>
      <c r="AX24" s="127"/>
      <c r="AY24" s="127"/>
    </row>
    <row r="25" spans="1:51" s="128" customFormat="1" ht="21" customHeight="1">
      <c r="A25" s="127"/>
      <c r="B25" s="127"/>
      <c r="C25" s="61"/>
      <c r="D25" s="126"/>
      <c r="E25" s="20" t="s">
        <v>422</v>
      </c>
      <c r="F25" s="20"/>
      <c r="G25" s="20"/>
      <c r="H25" s="20"/>
      <c r="I25" s="92"/>
      <c r="J25" s="92"/>
      <c r="K25" s="62"/>
      <c r="L25" s="62"/>
      <c r="M25" s="62"/>
      <c r="N25" s="123"/>
      <c r="O25" s="123"/>
      <c r="P25" s="123"/>
      <c r="Q25" s="126"/>
      <c r="R25" s="20" t="s">
        <v>434</v>
      </c>
      <c r="S25" s="123"/>
      <c r="T25" s="123"/>
      <c r="U25" s="123"/>
      <c r="V25" s="123"/>
      <c r="W25" s="123"/>
      <c r="X25" s="123"/>
      <c r="Y25" s="123"/>
      <c r="Z25" s="123"/>
      <c r="AA25" s="123"/>
      <c r="AB25" s="123"/>
      <c r="AC25" s="123"/>
      <c r="AD25" s="126"/>
      <c r="AE25" s="20" t="s">
        <v>437</v>
      </c>
      <c r="AF25" s="123"/>
      <c r="AG25" s="123"/>
      <c r="AH25" s="123"/>
      <c r="AI25" s="123"/>
      <c r="AJ25" s="123"/>
      <c r="AK25" s="123"/>
      <c r="AL25" s="123"/>
      <c r="AM25" s="123"/>
      <c r="AN25" s="123"/>
      <c r="AO25" s="123"/>
      <c r="AP25" s="123"/>
      <c r="AQ25" s="124"/>
      <c r="AR25" s="13"/>
      <c r="AS25" s="125"/>
      <c r="AT25" s="125"/>
      <c r="AU25" s="13"/>
      <c r="AV25" s="127"/>
      <c r="AW25" s="127"/>
      <c r="AX25" s="127"/>
      <c r="AY25" s="127"/>
    </row>
    <row r="26" spans="1:51" s="128" customFormat="1" ht="21" customHeight="1">
      <c r="A26" s="127"/>
      <c r="B26" s="127"/>
      <c r="C26" s="61"/>
      <c r="D26" s="126"/>
      <c r="E26" s="20" t="s">
        <v>424</v>
      </c>
      <c r="F26" s="20"/>
      <c r="G26" s="20"/>
      <c r="H26" s="20"/>
      <c r="I26" s="92"/>
      <c r="J26" s="92"/>
      <c r="K26" s="62"/>
      <c r="L26" s="62"/>
      <c r="M26" s="62"/>
      <c r="N26" s="123"/>
      <c r="O26" s="123"/>
      <c r="P26" s="123"/>
      <c r="Q26" s="126"/>
      <c r="R26" s="20" t="s">
        <v>435</v>
      </c>
      <c r="S26" s="123"/>
      <c r="T26" s="123"/>
      <c r="U26" s="123"/>
      <c r="V26" s="123"/>
      <c r="W26" s="123"/>
      <c r="X26" s="123"/>
      <c r="Y26" s="123"/>
      <c r="Z26" s="123"/>
      <c r="AA26" s="123"/>
      <c r="AB26" s="123"/>
      <c r="AC26" s="123"/>
      <c r="AD26" s="126"/>
      <c r="AE26" s="20" t="s">
        <v>438</v>
      </c>
      <c r="AF26" s="123"/>
      <c r="AG26" s="123"/>
      <c r="AH26" s="123"/>
      <c r="AI26" s="188"/>
      <c r="AJ26" s="188"/>
      <c r="AK26" s="188"/>
      <c r="AL26" s="188"/>
      <c r="AM26" s="188"/>
      <c r="AN26" s="188"/>
      <c r="AO26" s="188"/>
      <c r="AP26" s="188"/>
      <c r="AQ26" s="188"/>
      <c r="AR26" s="188"/>
      <c r="AS26" s="188"/>
      <c r="AT26" s="188"/>
      <c r="AU26" s="13"/>
      <c r="AV26" s="127"/>
      <c r="AW26" s="127"/>
      <c r="AX26" s="127"/>
      <c r="AY26" s="127"/>
    </row>
    <row r="27" spans="1:51" s="128" customFormat="1" ht="21" customHeight="1">
      <c r="A27" s="127"/>
      <c r="B27" s="127"/>
      <c r="C27" s="61"/>
      <c r="D27" s="126"/>
      <c r="E27" s="20" t="s">
        <v>423</v>
      </c>
      <c r="F27" s="20"/>
      <c r="G27" s="20"/>
      <c r="H27" s="20"/>
      <c r="I27" s="92"/>
      <c r="J27" s="92"/>
      <c r="K27" s="62"/>
      <c r="L27" s="62"/>
      <c r="M27" s="62"/>
      <c r="N27" s="123"/>
      <c r="O27" s="123"/>
      <c r="P27" s="123"/>
      <c r="Q27" s="126"/>
      <c r="R27" s="20" t="s">
        <v>436</v>
      </c>
      <c r="S27" s="123"/>
      <c r="T27" s="123"/>
      <c r="U27" s="123"/>
      <c r="V27" s="123"/>
      <c r="W27" s="123"/>
      <c r="X27" s="123"/>
      <c r="Y27" s="123"/>
      <c r="Z27" s="123"/>
      <c r="AA27" s="123"/>
      <c r="AB27" s="123"/>
      <c r="AC27" s="123"/>
      <c r="AD27" s="62"/>
      <c r="AE27" s="62"/>
      <c r="AF27" s="123"/>
      <c r="AG27" s="123"/>
      <c r="AH27" s="123"/>
      <c r="AI27" s="188"/>
      <c r="AJ27" s="188"/>
      <c r="AK27" s="188"/>
      <c r="AL27" s="188"/>
      <c r="AM27" s="188"/>
      <c r="AN27" s="188"/>
      <c r="AO27" s="188"/>
      <c r="AP27" s="188"/>
      <c r="AQ27" s="188"/>
      <c r="AR27" s="188"/>
      <c r="AS27" s="188"/>
      <c r="AT27" s="188"/>
      <c r="AU27" s="13"/>
      <c r="AV27" s="127"/>
      <c r="AW27" s="127"/>
      <c r="AX27" s="127"/>
      <c r="AY27" s="127"/>
    </row>
    <row r="28" spans="1:51" s="128" customFormat="1" ht="21" customHeight="1">
      <c r="A28" s="127"/>
      <c r="B28" s="127"/>
      <c r="C28" s="61" t="s">
        <v>439</v>
      </c>
      <c r="D28" s="127"/>
      <c r="E28" s="127"/>
      <c r="F28" s="127"/>
      <c r="G28" s="127"/>
      <c r="H28" s="127"/>
      <c r="I28" s="127"/>
      <c r="J28" s="129"/>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7"/>
      <c r="AJ28" s="7"/>
      <c r="AK28" s="7"/>
      <c r="AL28" s="7"/>
      <c r="AM28" s="7"/>
      <c r="AN28" s="7"/>
      <c r="AP28" s="7"/>
      <c r="AQ28" s="7"/>
      <c r="AR28" s="7"/>
      <c r="AS28" s="7"/>
      <c r="AT28" s="7"/>
      <c r="AU28" s="7"/>
      <c r="AV28" s="127"/>
      <c r="AW28" s="127"/>
      <c r="AX28" s="127"/>
      <c r="AY28" s="127"/>
    </row>
    <row r="29" spans="1:51" s="128" customFormat="1" ht="21" customHeight="1">
      <c r="A29" s="127"/>
      <c r="B29" s="127"/>
      <c r="C29" s="61"/>
      <c r="D29" s="126"/>
      <c r="E29" s="20" t="s">
        <v>428</v>
      </c>
      <c r="F29" s="20"/>
      <c r="G29" s="20"/>
      <c r="H29" s="20"/>
      <c r="I29" s="92"/>
      <c r="J29" s="92"/>
      <c r="K29" s="62"/>
      <c r="L29" s="62"/>
      <c r="M29" s="62"/>
      <c r="N29" s="123"/>
      <c r="O29" s="123"/>
      <c r="P29" s="123"/>
      <c r="Q29" s="126"/>
      <c r="R29" s="20" t="s">
        <v>431</v>
      </c>
      <c r="S29" s="123"/>
      <c r="T29" s="123"/>
      <c r="U29" s="123"/>
      <c r="V29" s="123"/>
      <c r="W29" s="123"/>
      <c r="X29" s="123"/>
      <c r="Y29" s="123"/>
      <c r="Z29" s="123"/>
      <c r="AA29" s="123"/>
      <c r="AB29" s="123"/>
      <c r="AC29" s="123"/>
      <c r="AD29" s="126"/>
      <c r="AE29" s="20" t="s">
        <v>433</v>
      </c>
      <c r="AF29" s="123"/>
      <c r="AG29" s="123"/>
      <c r="AH29" s="123"/>
      <c r="AI29" s="123"/>
      <c r="AJ29" s="123"/>
      <c r="AK29" s="123"/>
      <c r="AL29" s="123"/>
      <c r="AM29" s="123"/>
      <c r="AN29" s="123"/>
      <c r="AO29" s="123"/>
      <c r="AP29" s="123"/>
      <c r="AQ29" s="124"/>
      <c r="AR29" s="13"/>
      <c r="AS29" s="125"/>
      <c r="AT29" s="125"/>
      <c r="AU29" s="13"/>
      <c r="AV29" s="127"/>
      <c r="AW29" s="127"/>
      <c r="AX29" s="127"/>
      <c r="AY29" s="127"/>
    </row>
    <row r="30" spans="1:51" s="128" customFormat="1" ht="21" customHeight="1">
      <c r="A30" s="127"/>
      <c r="B30" s="127"/>
      <c r="C30" s="61"/>
      <c r="D30" s="126"/>
      <c r="E30" s="20" t="s">
        <v>429</v>
      </c>
      <c r="F30" s="20"/>
      <c r="G30" s="20"/>
      <c r="H30" s="20"/>
      <c r="I30" s="92"/>
      <c r="J30" s="92"/>
      <c r="K30" s="62"/>
      <c r="L30" s="62"/>
      <c r="M30" s="62"/>
      <c r="N30" s="123"/>
      <c r="O30" s="123"/>
      <c r="P30" s="123"/>
      <c r="Q30" s="126"/>
      <c r="R30" s="20" t="s">
        <v>432</v>
      </c>
      <c r="S30" s="123"/>
      <c r="T30" s="123"/>
      <c r="U30" s="123"/>
      <c r="V30" s="123"/>
      <c r="W30" s="123"/>
      <c r="X30" s="123"/>
      <c r="Y30" s="123"/>
      <c r="Z30" s="123"/>
      <c r="AA30" s="123"/>
      <c r="AB30" s="123"/>
      <c r="AC30" s="123"/>
      <c r="AD30" s="126"/>
      <c r="AE30" s="20" t="s">
        <v>438</v>
      </c>
      <c r="AF30" s="123"/>
      <c r="AG30" s="123"/>
      <c r="AH30" s="123"/>
      <c r="AI30" s="189"/>
      <c r="AJ30" s="190"/>
      <c r="AK30" s="190"/>
      <c r="AL30" s="190"/>
      <c r="AM30" s="190"/>
      <c r="AN30" s="190"/>
      <c r="AO30" s="190"/>
      <c r="AP30" s="190"/>
      <c r="AQ30" s="190"/>
      <c r="AR30" s="190"/>
      <c r="AS30" s="190"/>
      <c r="AT30" s="191"/>
      <c r="AU30" s="13"/>
      <c r="AV30" s="127"/>
      <c r="AW30" s="127"/>
      <c r="AX30" s="127"/>
      <c r="AY30" s="127"/>
    </row>
    <row r="31" spans="1:51" s="128" customFormat="1" ht="21" customHeight="1">
      <c r="A31" s="127"/>
      <c r="B31" s="127"/>
      <c r="C31" s="61"/>
      <c r="D31" s="126"/>
      <c r="E31" s="20" t="s">
        <v>430</v>
      </c>
      <c r="F31" s="20"/>
      <c r="G31" s="20"/>
      <c r="H31" s="20"/>
      <c r="I31" s="92"/>
      <c r="J31" s="92"/>
      <c r="K31" s="62"/>
      <c r="L31" s="62"/>
      <c r="M31" s="62"/>
      <c r="N31" s="123"/>
      <c r="O31" s="123"/>
      <c r="P31" s="123"/>
      <c r="Q31" s="126"/>
      <c r="R31" s="20" t="s">
        <v>461</v>
      </c>
      <c r="S31" s="123"/>
      <c r="T31" s="123"/>
      <c r="U31" s="123"/>
      <c r="V31" s="123"/>
      <c r="W31" s="123"/>
      <c r="X31" s="123"/>
      <c r="Y31" s="123"/>
      <c r="Z31" s="123"/>
      <c r="AA31" s="123"/>
      <c r="AB31" s="123"/>
      <c r="AC31" s="123"/>
      <c r="AD31" s="62"/>
      <c r="AE31" s="62"/>
      <c r="AF31" s="123"/>
      <c r="AG31" s="123"/>
      <c r="AH31" s="123"/>
      <c r="AI31" s="192"/>
      <c r="AJ31" s="193"/>
      <c r="AK31" s="193"/>
      <c r="AL31" s="193"/>
      <c r="AM31" s="193"/>
      <c r="AN31" s="193"/>
      <c r="AO31" s="193"/>
      <c r="AP31" s="193"/>
      <c r="AQ31" s="193"/>
      <c r="AR31" s="193"/>
      <c r="AS31" s="193"/>
      <c r="AT31" s="194"/>
      <c r="AU31" s="92"/>
      <c r="AV31" s="131"/>
      <c r="AW31" s="131"/>
      <c r="AX31" s="127"/>
      <c r="AY31" s="127"/>
    </row>
    <row r="32" spans="1:51" s="128" customFormat="1" ht="21" customHeight="1">
      <c r="A32" s="127"/>
      <c r="B32" s="127"/>
      <c r="C32" s="127"/>
      <c r="D32" s="61"/>
      <c r="E32" s="20"/>
      <c r="F32" s="20"/>
      <c r="G32" s="20"/>
      <c r="H32" s="20"/>
      <c r="I32" s="20"/>
      <c r="J32" s="20"/>
      <c r="K32" s="13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13"/>
      <c r="AK32" s="13"/>
      <c r="AL32" s="13"/>
      <c r="AM32" s="13"/>
      <c r="AN32" s="13"/>
      <c r="AO32" s="13"/>
      <c r="AP32" s="13"/>
      <c r="AQ32" s="13"/>
      <c r="AR32" s="13"/>
      <c r="AS32" s="13"/>
      <c r="AT32" s="13"/>
      <c r="AU32" s="13"/>
      <c r="AV32" s="127"/>
      <c r="AW32" s="127"/>
      <c r="AX32" s="127"/>
      <c r="AY32" s="127"/>
    </row>
    <row r="33" spans="3:47" ht="21" customHeight="1">
      <c r="C33" s="61" t="s">
        <v>340</v>
      </c>
      <c r="K33" s="8"/>
      <c r="L33" s="14"/>
      <c r="M33" s="14"/>
      <c r="N33" s="14"/>
      <c r="O33" s="14"/>
      <c r="P33" s="14"/>
      <c r="Q33" s="14"/>
      <c r="R33" s="14"/>
      <c r="S33" s="14"/>
      <c r="T33" s="14"/>
      <c r="U33" s="14"/>
      <c r="V33" s="14"/>
      <c r="W33" s="14"/>
      <c r="X33" s="14"/>
      <c r="Y33" s="14"/>
      <c r="Z33" s="14"/>
      <c r="AA33" s="14"/>
      <c r="AB33" s="14"/>
      <c r="AC33" s="14"/>
      <c r="AD33" s="14"/>
      <c r="AE33" s="14"/>
      <c r="AF33" s="20"/>
      <c r="AG33" s="14"/>
      <c r="AH33" s="14"/>
      <c r="AI33" s="14"/>
      <c r="AJ33" s="7"/>
      <c r="AK33" s="7"/>
      <c r="AL33" s="7"/>
      <c r="AM33" s="7"/>
      <c r="AN33" s="7"/>
      <c r="AO33" s="7"/>
      <c r="AP33" s="7"/>
      <c r="AQ33" s="7"/>
      <c r="AR33" s="7"/>
      <c r="AS33" s="7"/>
      <c r="AT33" s="7"/>
      <c r="AU33" s="7"/>
    </row>
    <row r="34" spans="3:47" ht="21" customHeight="1">
      <c r="C34" s="61" t="s">
        <v>425</v>
      </c>
      <c r="K34" s="8"/>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7"/>
      <c r="AK34" s="7"/>
      <c r="AL34" s="7"/>
      <c r="AM34" s="7"/>
      <c r="AN34" s="7"/>
      <c r="AO34" s="7"/>
      <c r="AP34" s="7"/>
      <c r="AQ34" s="7"/>
      <c r="AR34" s="7"/>
      <c r="AS34" s="7"/>
      <c r="AT34" s="7"/>
      <c r="AU34" s="7"/>
    </row>
    <row r="35" spans="3:47" ht="21" customHeight="1">
      <c r="C35" s="88" t="s">
        <v>358</v>
      </c>
      <c r="D35" s="195" t="s">
        <v>341</v>
      </c>
      <c r="E35" s="196"/>
      <c r="F35" s="196"/>
      <c r="G35" s="196"/>
      <c r="H35" s="196"/>
      <c r="I35" s="196"/>
      <c r="J35" s="197"/>
      <c r="K35" s="198" t="s">
        <v>342</v>
      </c>
      <c r="L35" s="198"/>
      <c r="M35" s="198"/>
      <c r="N35" s="199" t="s">
        <v>344</v>
      </c>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7"/>
      <c r="AR35" s="7"/>
      <c r="AS35" s="7"/>
      <c r="AT35" s="7"/>
      <c r="AU35" s="7"/>
    </row>
    <row r="36" spans="3:47" ht="21" customHeight="1">
      <c r="C36" s="88" t="s">
        <v>359</v>
      </c>
      <c r="D36" s="220" t="s">
        <v>345</v>
      </c>
      <c r="E36" s="220"/>
      <c r="F36" s="220"/>
      <c r="G36" s="220"/>
      <c r="H36" s="220"/>
      <c r="I36" s="220"/>
      <c r="J36" s="220"/>
      <c r="K36" s="221"/>
      <c r="L36" s="222"/>
      <c r="M36" s="83" t="s">
        <v>343</v>
      </c>
      <c r="N36" s="223"/>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5"/>
      <c r="AQ36" s="7"/>
      <c r="AR36" s="7"/>
      <c r="AS36" s="7"/>
      <c r="AT36" s="7"/>
      <c r="AU36" s="7"/>
    </row>
    <row r="37" spans="3:47" ht="21" customHeight="1">
      <c r="C37" s="88" t="s">
        <v>360</v>
      </c>
      <c r="D37" s="220" t="s">
        <v>346</v>
      </c>
      <c r="E37" s="220"/>
      <c r="F37" s="220"/>
      <c r="G37" s="220"/>
      <c r="H37" s="220"/>
      <c r="I37" s="220"/>
      <c r="J37" s="220"/>
      <c r="K37" s="221"/>
      <c r="L37" s="222"/>
      <c r="M37" s="83" t="s">
        <v>343</v>
      </c>
      <c r="N37" s="223"/>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5"/>
      <c r="AQ37" s="7"/>
      <c r="AR37" s="7"/>
      <c r="AS37" s="7"/>
      <c r="AT37" s="7"/>
      <c r="AU37" s="7"/>
    </row>
    <row r="38" spans="3:47" ht="21" customHeight="1">
      <c r="C38" s="88" t="s">
        <v>361</v>
      </c>
      <c r="D38" s="220" t="s">
        <v>347</v>
      </c>
      <c r="E38" s="220"/>
      <c r="F38" s="220"/>
      <c r="G38" s="220"/>
      <c r="H38" s="220"/>
      <c r="I38" s="220"/>
      <c r="J38" s="220"/>
      <c r="K38" s="221"/>
      <c r="L38" s="222"/>
      <c r="M38" s="83" t="s">
        <v>343</v>
      </c>
      <c r="N38" s="223"/>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7"/>
      <c r="AR38" s="7"/>
      <c r="AS38" s="7"/>
      <c r="AT38" s="7"/>
      <c r="AU38" s="7"/>
    </row>
    <row r="39" spans="3:47" ht="21" customHeight="1">
      <c r="C39" s="88" t="s">
        <v>362</v>
      </c>
      <c r="D39" s="220" t="s">
        <v>348</v>
      </c>
      <c r="E39" s="220"/>
      <c r="F39" s="220"/>
      <c r="G39" s="220"/>
      <c r="H39" s="220"/>
      <c r="I39" s="220"/>
      <c r="J39" s="220"/>
      <c r="K39" s="221"/>
      <c r="L39" s="222"/>
      <c r="M39" s="83" t="s">
        <v>343</v>
      </c>
      <c r="N39" s="223"/>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5"/>
      <c r="AQ39" s="7"/>
      <c r="AR39" s="7"/>
      <c r="AS39" s="7"/>
      <c r="AT39" s="7"/>
      <c r="AU39" s="7"/>
    </row>
    <row r="40" spans="3:47" ht="21" customHeight="1">
      <c r="C40" s="88" t="s">
        <v>363</v>
      </c>
      <c r="D40" s="226" t="s">
        <v>349</v>
      </c>
      <c r="E40" s="227"/>
      <c r="F40" s="227"/>
      <c r="G40" s="227"/>
      <c r="H40" s="227"/>
      <c r="I40" s="227"/>
      <c r="J40" s="228"/>
      <c r="K40" s="221"/>
      <c r="L40" s="222"/>
      <c r="M40" s="83" t="s">
        <v>343</v>
      </c>
      <c r="N40" s="223"/>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5"/>
      <c r="AQ40" s="7"/>
      <c r="AR40" s="7"/>
      <c r="AS40" s="7"/>
      <c r="AT40" s="7"/>
      <c r="AU40" s="7"/>
    </row>
    <row r="41" spans="3:47" ht="21" customHeight="1">
      <c r="C41" s="88" t="s">
        <v>364</v>
      </c>
      <c r="D41" s="231" t="s">
        <v>350</v>
      </c>
      <c r="E41" s="232"/>
      <c r="F41" s="232"/>
      <c r="G41" s="232"/>
      <c r="H41" s="232"/>
      <c r="I41" s="232"/>
      <c r="J41" s="233"/>
      <c r="K41" s="234"/>
      <c r="L41" s="235"/>
      <c r="M41" s="84" t="s">
        <v>343</v>
      </c>
      <c r="N41" s="223"/>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5"/>
      <c r="AQ41" s="7"/>
      <c r="AR41" s="7"/>
      <c r="AS41" s="7"/>
      <c r="AT41" s="7"/>
      <c r="AU41" s="7"/>
    </row>
    <row r="42" spans="3:47" ht="21" customHeight="1">
      <c r="C42" s="88" t="s">
        <v>365</v>
      </c>
      <c r="D42" s="226" t="s">
        <v>351</v>
      </c>
      <c r="E42" s="227"/>
      <c r="F42" s="227"/>
      <c r="G42" s="227"/>
      <c r="H42" s="227"/>
      <c r="I42" s="227"/>
      <c r="J42" s="228"/>
      <c r="K42" s="229"/>
      <c r="L42" s="230"/>
      <c r="M42" s="85" t="s">
        <v>343</v>
      </c>
      <c r="N42" s="223"/>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5"/>
      <c r="AQ42" s="7"/>
      <c r="AR42" s="7"/>
      <c r="AS42" s="7"/>
      <c r="AT42" s="7"/>
      <c r="AU42" s="7"/>
    </row>
    <row r="43" spans="3:47" ht="21" customHeight="1">
      <c r="C43" s="88" t="s">
        <v>366</v>
      </c>
      <c r="D43" s="226" t="s">
        <v>352</v>
      </c>
      <c r="E43" s="227"/>
      <c r="F43" s="227"/>
      <c r="G43" s="227"/>
      <c r="H43" s="227"/>
      <c r="I43" s="227"/>
      <c r="J43" s="228"/>
      <c r="K43" s="229"/>
      <c r="L43" s="230"/>
      <c r="M43" s="85" t="s">
        <v>343</v>
      </c>
      <c r="N43" s="223"/>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5"/>
      <c r="AQ43" s="7"/>
      <c r="AR43" s="7"/>
      <c r="AS43" s="7"/>
      <c r="AT43" s="7"/>
      <c r="AU43" s="7"/>
    </row>
    <row r="44" spans="3:47" ht="21" customHeight="1">
      <c r="C44" s="88" t="s">
        <v>367</v>
      </c>
      <c r="D44" s="226" t="s">
        <v>353</v>
      </c>
      <c r="E44" s="227"/>
      <c r="F44" s="227"/>
      <c r="G44" s="227"/>
      <c r="H44" s="227"/>
      <c r="I44" s="227"/>
      <c r="J44" s="228"/>
      <c r="K44" s="229"/>
      <c r="L44" s="230"/>
      <c r="M44" s="14" t="s">
        <v>343</v>
      </c>
      <c r="N44" s="223"/>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5"/>
      <c r="AQ44" s="7"/>
      <c r="AR44" s="7"/>
      <c r="AS44" s="7"/>
      <c r="AT44" s="7"/>
      <c r="AU44" s="7"/>
    </row>
    <row r="45" spans="3:47" ht="21" customHeight="1">
      <c r="C45" s="88" t="s">
        <v>368</v>
      </c>
      <c r="D45" s="226" t="s">
        <v>354</v>
      </c>
      <c r="E45" s="227"/>
      <c r="F45" s="227"/>
      <c r="G45" s="227"/>
      <c r="H45" s="227"/>
      <c r="I45" s="227"/>
      <c r="J45" s="228"/>
      <c r="K45" s="229"/>
      <c r="L45" s="230"/>
      <c r="M45" s="83" t="s">
        <v>343</v>
      </c>
      <c r="N45" s="223"/>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5"/>
      <c r="AQ45" s="7"/>
      <c r="AR45" s="7"/>
      <c r="AS45" s="7"/>
      <c r="AT45" s="7"/>
      <c r="AU45" s="7"/>
    </row>
    <row r="46" spans="3:47" ht="21" customHeight="1">
      <c r="C46" s="88" t="s">
        <v>369</v>
      </c>
      <c r="D46" s="226" t="s">
        <v>355</v>
      </c>
      <c r="E46" s="227"/>
      <c r="F46" s="227"/>
      <c r="G46" s="227"/>
      <c r="H46" s="227"/>
      <c r="I46" s="227"/>
      <c r="J46" s="228"/>
      <c r="K46" s="234"/>
      <c r="L46" s="235"/>
      <c r="M46" s="84" t="s">
        <v>343</v>
      </c>
      <c r="N46" s="223"/>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5"/>
      <c r="AQ46" s="7"/>
      <c r="AR46" s="7"/>
      <c r="AS46" s="7"/>
      <c r="AT46" s="7"/>
      <c r="AU46" s="7"/>
    </row>
    <row r="47" spans="3:47" ht="21" customHeight="1">
      <c r="D47" s="61"/>
      <c r="K47" s="237" t="str">
        <f>IF(SUM(K36:L46)=0,"",SUM(K36:L46))</f>
        <v/>
      </c>
      <c r="L47" s="237"/>
      <c r="M47" s="87" t="str">
        <f>IF(K47="","","％")</f>
        <v/>
      </c>
      <c r="N47" s="238" t="str">
        <f>IF(K47&lt;&gt;100,"収入割合の合計が100％ではありません ","")</f>
        <v xml:space="preserve">収入割合の合計が100％ではありません </v>
      </c>
      <c r="O47" s="238"/>
      <c r="P47" s="238"/>
      <c r="Q47" s="238"/>
      <c r="R47" s="238"/>
      <c r="S47" s="238"/>
      <c r="T47" s="238"/>
      <c r="U47" s="238"/>
      <c r="V47" s="238"/>
      <c r="W47" s="238"/>
      <c r="X47" s="238"/>
      <c r="Y47" s="238"/>
      <c r="Z47" s="238"/>
      <c r="AA47" s="238"/>
      <c r="AB47" s="238"/>
      <c r="AC47" s="238"/>
      <c r="AD47" s="238"/>
      <c r="AE47" s="238"/>
      <c r="AF47" s="238"/>
      <c r="AG47" s="14"/>
      <c r="AH47" s="14"/>
      <c r="AI47" s="14"/>
      <c r="AJ47" s="7"/>
      <c r="AK47" s="7"/>
      <c r="AL47" s="7"/>
      <c r="AM47" s="7"/>
      <c r="AN47" s="7"/>
      <c r="AO47" s="7"/>
      <c r="AP47" s="7"/>
      <c r="AQ47" s="7"/>
      <c r="AR47" s="7"/>
      <c r="AS47" s="7"/>
      <c r="AT47" s="7"/>
      <c r="AU47" s="7"/>
    </row>
    <row r="48" spans="3:47" ht="21" customHeight="1">
      <c r="D48" s="61" t="s">
        <v>520</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236" t="s">
        <v>426</v>
      </c>
      <c r="E49" s="198"/>
      <c r="F49" s="198"/>
      <c r="G49" s="198"/>
      <c r="H49" s="198"/>
      <c r="I49" s="198"/>
      <c r="J49" s="198" t="s">
        <v>440</v>
      </c>
      <c r="K49" s="198"/>
      <c r="L49" s="198"/>
      <c r="M49" s="198"/>
      <c r="N49" s="198"/>
      <c r="O49" s="198"/>
      <c r="P49" s="198"/>
      <c r="Q49" s="236" t="s">
        <v>441</v>
      </c>
      <c r="R49" s="198"/>
      <c r="S49" s="198"/>
      <c r="T49" s="198"/>
      <c r="U49" s="198"/>
      <c r="V49" s="198"/>
      <c r="W49" s="198"/>
      <c r="X49" s="198" t="s">
        <v>442</v>
      </c>
      <c r="Y49" s="198"/>
      <c r="Z49" s="198"/>
      <c r="AA49" s="198"/>
      <c r="AB49" s="198"/>
      <c r="AC49" s="198"/>
      <c r="AD49" s="198"/>
      <c r="AE49" s="198"/>
      <c r="AF49" s="198"/>
      <c r="AG49" s="198" t="s">
        <v>443</v>
      </c>
      <c r="AH49" s="198"/>
      <c r="AI49" s="198"/>
      <c r="AJ49" s="198"/>
      <c r="AK49" s="198"/>
      <c r="AL49" s="198"/>
      <c r="AM49" s="198"/>
      <c r="AN49" s="198"/>
      <c r="AO49" s="198"/>
      <c r="AP49" s="7"/>
      <c r="AQ49" s="7"/>
      <c r="AR49" s="7"/>
      <c r="AS49" s="7"/>
      <c r="AT49" s="7"/>
      <c r="AU49" s="7"/>
    </row>
    <row r="50" spans="1:66" ht="21" customHeight="1">
      <c r="D50" s="239">
        <f>$AT$96</f>
        <v>0</v>
      </c>
      <c r="E50" s="240"/>
      <c r="F50" s="240"/>
      <c r="G50" s="240"/>
      <c r="H50" s="240"/>
      <c r="I50" s="241"/>
      <c r="J50" s="239">
        <f>$AR$96</f>
        <v>0</v>
      </c>
      <c r="K50" s="240"/>
      <c r="L50" s="240"/>
      <c r="M50" s="240"/>
      <c r="N50" s="240"/>
      <c r="O50" s="240"/>
      <c r="P50" s="241"/>
      <c r="Q50" s="239">
        <f>$AS$96</f>
        <v>0</v>
      </c>
      <c r="R50" s="240"/>
      <c r="S50" s="240"/>
      <c r="T50" s="240"/>
      <c r="U50" s="240"/>
      <c r="V50" s="240"/>
      <c r="W50" s="241"/>
      <c r="X50" s="242" t="str">
        <f>IFERROR(Q50/D50,"")</f>
        <v/>
      </c>
      <c r="Y50" s="242"/>
      <c r="Z50" s="242"/>
      <c r="AA50" s="242"/>
      <c r="AB50" s="242"/>
      <c r="AC50" s="242"/>
      <c r="AD50" s="242"/>
      <c r="AE50" s="242"/>
      <c r="AF50" s="242"/>
      <c r="AG50" s="242" t="str">
        <f>IFERROR(Q50/J50,"")</f>
        <v/>
      </c>
      <c r="AH50" s="242"/>
      <c r="AI50" s="242"/>
      <c r="AJ50" s="242"/>
      <c r="AK50" s="242"/>
      <c r="AL50" s="242"/>
      <c r="AM50" s="242"/>
      <c r="AN50" s="242"/>
      <c r="AO50" s="242"/>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521</v>
      </c>
      <c r="C52" s="59"/>
      <c r="AT52" s="26"/>
    </row>
    <row r="53" spans="1:66" s="6" customFormat="1" ht="17.25" customHeight="1">
      <c r="A53" s="5"/>
      <c r="B53" s="243" t="s">
        <v>31</v>
      </c>
      <c r="C53" s="244"/>
      <c r="D53" s="245"/>
      <c r="E53" s="252" t="s">
        <v>45</v>
      </c>
      <c r="F53" s="255" t="s">
        <v>0</v>
      </c>
      <c r="G53" s="255"/>
      <c r="H53" s="256"/>
      <c r="I53" s="255" t="s">
        <v>16</v>
      </c>
      <c r="J53" s="255"/>
      <c r="K53" s="256"/>
      <c r="L53" s="255" t="s">
        <v>17</v>
      </c>
      <c r="M53" s="255"/>
      <c r="N53" s="256"/>
      <c r="O53" s="255" t="s">
        <v>18</v>
      </c>
      <c r="P53" s="255"/>
      <c r="Q53" s="256"/>
      <c r="R53" s="255" t="s">
        <v>19</v>
      </c>
      <c r="S53" s="255"/>
      <c r="T53" s="256"/>
      <c r="U53" s="255" t="s">
        <v>20</v>
      </c>
      <c r="V53" s="255"/>
      <c r="W53" s="256"/>
      <c r="X53" s="255" t="s">
        <v>21</v>
      </c>
      <c r="Y53" s="255"/>
      <c r="Z53" s="256"/>
      <c r="AA53" s="255" t="s">
        <v>22</v>
      </c>
      <c r="AB53" s="255"/>
      <c r="AC53" s="256"/>
      <c r="AD53" s="255" t="s">
        <v>23</v>
      </c>
      <c r="AE53" s="255"/>
      <c r="AF53" s="256"/>
      <c r="AG53" s="255" t="s">
        <v>24</v>
      </c>
      <c r="AH53" s="255"/>
      <c r="AI53" s="256"/>
      <c r="AJ53" s="255" t="s">
        <v>25</v>
      </c>
      <c r="AK53" s="244"/>
      <c r="AL53" s="245"/>
      <c r="AM53" s="245" t="s">
        <v>26</v>
      </c>
      <c r="AN53" s="244"/>
      <c r="AO53" s="244"/>
      <c r="AP53" s="261" t="s">
        <v>40</v>
      </c>
      <c r="AQ53" s="264" t="s">
        <v>1</v>
      </c>
      <c r="AR53" s="265"/>
      <c r="AS53" s="265"/>
      <c r="AT53" s="266"/>
      <c r="AU53" s="5"/>
      <c r="AV53" s="5"/>
      <c r="AW53" s="5"/>
      <c r="AX53" s="5"/>
      <c r="AY53" s="5"/>
    </row>
    <row r="54" spans="1:66" s="6" customFormat="1" ht="18.75" customHeight="1">
      <c r="A54" s="5"/>
      <c r="B54" s="246"/>
      <c r="C54" s="247"/>
      <c r="D54" s="248"/>
      <c r="E54" s="253"/>
      <c r="F54" s="267" t="s">
        <v>7</v>
      </c>
      <c r="G54" s="258"/>
      <c r="H54" s="259" t="s">
        <v>337</v>
      </c>
      <c r="I54" s="257" t="s">
        <v>7</v>
      </c>
      <c r="J54" s="258"/>
      <c r="K54" s="259" t="s">
        <v>337</v>
      </c>
      <c r="L54" s="257" t="s">
        <v>7</v>
      </c>
      <c r="M54" s="258"/>
      <c r="N54" s="259" t="s">
        <v>337</v>
      </c>
      <c r="O54" s="257" t="s">
        <v>7</v>
      </c>
      <c r="P54" s="258"/>
      <c r="Q54" s="259" t="s">
        <v>337</v>
      </c>
      <c r="R54" s="257" t="s">
        <v>7</v>
      </c>
      <c r="S54" s="258"/>
      <c r="T54" s="259" t="s">
        <v>337</v>
      </c>
      <c r="U54" s="257" t="s">
        <v>7</v>
      </c>
      <c r="V54" s="258"/>
      <c r="W54" s="259" t="s">
        <v>337</v>
      </c>
      <c r="X54" s="257" t="s">
        <v>7</v>
      </c>
      <c r="Y54" s="258"/>
      <c r="Z54" s="259" t="s">
        <v>337</v>
      </c>
      <c r="AA54" s="257" t="s">
        <v>7</v>
      </c>
      <c r="AB54" s="258"/>
      <c r="AC54" s="259" t="s">
        <v>337</v>
      </c>
      <c r="AD54" s="257" t="s">
        <v>7</v>
      </c>
      <c r="AE54" s="258"/>
      <c r="AF54" s="259" t="s">
        <v>337</v>
      </c>
      <c r="AG54" s="257" t="s">
        <v>7</v>
      </c>
      <c r="AH54" s="258"/>
      <c r="AI54" s="259" t="s">
        <v>337</v>
      </c>
      <c r="AJ54" s="257" t="s">
        <v>7</v>
      </c>
      <c r="AK54" s="258"/>
      <c r="AL54" s="259" t="s">
        <v>337</v>
      </c>
      <c r="AM54" s="257" t="s">
        <v>7</v>
      </c>
      <c r="AN54" s="258"/>
      <c r="AO54" s="259" t="s">
        <v>337</v>
      </c>
      <c r="AP54" s="262"/>
      <c r="AQ54" s="272" t="s">
        <v>7</v>
      </c>
      <c r="AR54" s="273"/>
      <c r="AS54" s="274" t="s">
        <v>29</v>
      </c>
      <c r="AT54" s="268" t="s">
        <v>30</v>
      </c>
      <c r="AU54" s="5"/>
      <c r="AV54" s="5"/>
      <c r="AW54" s="5"/>
      <c r="AX54" s="5"/>
      <c r="AY54" s="5"/>
    </row>
    <row r="55" spans="1:66" s="6" customFormat="1" ht="27" customHeight="1" thickBot="1">
      <c r="A55" s="5"/>
      <c r="B55" s="249"/>
      <c r="C55" s="250"/>
      <c r="D55" s="251"/>
      <c r="E55" s="254"/>
      <c r="F55" s="58" t="s">
        <v>8</v>
      </c>
      <c r="G55" s="56" t="s">
        <v>5</v>
      </c>
      <c r="H55" s="260"/>
      <c r="I55" s="57" t="s">
        <v>8</v>
      </c>
      <c r="J55" s="56" t="s">
        <v>5</v>
      </c>
      <c r="K55" s="260"/>
      <c r="L55" s="57" t="s">
        <v>8</v>
      </c>
      <c r="M55" s="56" t="s">
        <v>5</v>
      </c>
      <c r="N55" s="260"/>
      <c r="O55" s="57" t="s">
        <v>8</v>
      </c>
      <c r="P55" s="56" t="s">
        <v>5</v>
      </c>
      <c r="Q55" s="260"/>
      <c r="R55" s="57" t="s">
        <v>8</v>
      </c>
      <c r="S55" s="56" t="s">
        <v>5</v>
      </c>
      <c r="T55" s="260"/>
      <c r="U55" s="57" t="s">
        <v>8</v>
      </c>
      <c r="V55" s="56" t="s">
        <v>5</v>
      </c>
      <c r="W55" s="260"/>
      <c r="X55" s="57" t="s">
        <v>8</v>
      </c>
      <c r="Y55" s="56" t="s">
        <v>5</v>
      </c>
      <c r="Z55" s="260"/>
      <c r="AA55" s="57" t="s">
        <v>8</v>
      </c>
      <c r="AB55" s="56" t="s">
        <v>5</v>
      </c>
      <c r="AC55" s="260"/>
      <c r="AD55" s="57" t="s">
        <v>8</v>
      </c>
      <c r="AE55" s="56" t="s">
        <v>5</v>
      </c>
      <c r="AF55" s="260"/>
      <c r="AG55" s="57" t="s">
        <v>8</v>
      </c>
      <c r="AH55" s="56" t="s">
        <v>5</v>
      </c>
      <c r="AI55" s="260"/>
      <c r="AJ55" s="57" t="s">
        <v>8</v>
      </c>
      <c r="AK55" s="56" t="s">
        <v>5</v>
      </c>
      <c r="AL55" s="260"/>
      <c r="AM55" s="57" t="s">
        <v>8</v>
      </c>
      <c r="AN55" s="56" t="s">
        <v>5</v>
      </c>
      <c r="AO55" s="260"/>
      <c r="AP55" s="263"/>
      <c r="AQ55" s="55" t="s">
        <v>8</v>
      </c>
      <c r="AR55" s="54" t="s">
        <v>5</v>
      </c>
      <c r="AS55" s="275"/>
      <c r="AT55" s="269"/>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276"/>
      <c r="D56" s="277"/>
      <c r="E56" s="116"/>
      <c r="F56" s="93"/>
      <c r="G56" s="94"/>
      <c r="H56" s="95"/>
      <c r="I56" s="96"/>
      <c r="J56" s="94"/>
      <c r="K56" s="97"/>
      <c r="L56" s="96"/>
      <c r="M56" s="98"/>
      <c r="N56" s="97"/>
      <c r="O56" s="96"/>
      <c r="P56" s="98"/>
      <c r="Q56" s="97"/>
      <c r="R56" s="96"/>
      <c r="S56" s="94"/>
      <c r="T56" s="97"/>
      <c r="U56" s="96"/>
      <c r="V56" s="94"/>
      <c r="W56" s="97"/>
      <c r="X56" s="96"/>
      <c r="Y56" s="94"/>
      <c r="Z56" s="97"/>
      <c r="AA56" s="96"/>
      <c r="AB56" s="94"/>
      <c r="AC56" s="97"/>
      <c r="AD56" s="96"/>
      <c r="AE56" s="94"/>
      <c r="AF56" s="97"/>
      <c r="AG56" s="96"/>
      <c r="AH56" s="94"/>
      <c r="AI56" s="97"/>
      <c r="AJ56" s="96"/>
      <c r="AK56" s="94"/>
      <c r="AL56" s="97"/>
      <c r="AM56" s="96"/>
      <c r="AN56" s="94"/>
      <c r="AO56" s="95"/>
      <c r="AP56" s="99"/>
      <c r="AQ56" s="53">
        <f t="shared" ref="AQ56:AR95" si="0">SUM(F56,I56,L56,O56,R56,U56,X56,AA56,AD56,AG56,AJ56,AM56)</f>
        <v>0</v>
      </c>
      <c r="AR56" s="52">
        <f t="shared" si="0"/>
        <v>0</v>
      </c>
      <c r="AS56" s="51">
        <f t="shared" ref="AS56:AS95" si="1">SUM(H56,K56,N56,Q56,T56,W56,Z56,AC56,AF56,AI56,AL56,AO56,AP56)</f>
        <v>0</v>
      </c>
      <c r="AT56" s="50">
        <f t="shared" ref="AT56:AT95" si="2">COUNTIF($BB56:$BM56,"&gt;0")</f>
        <v>0</v>
      </c>
      <c r="AX56" s="19" t="s">
        <v>4</v>
      </c>
      <c r="BB56" s="23">
        <f t="shared" ref="BB56:BB95" si="3">$H56</f>
        <v>0</v>
      </c>
      <c r="BC56" s="23">
        <f t="shared" ref="BC56:BC95" si="4">$K56</f>
        <v>0</v>
      </c>
      <c r="BD56" s="23">
        <f t="shared" ref="BD56:BD95" si="5">$N56</f>
        <v>0</v>
      </c>
      <c r="BE56" s="23">
        <f t="shared" ref="BE56:BE95" si="6">$Q56</f>
        <v>0</v>
      </c>
      <c r="BF56" s="23">
        <f t="shared" ref="BF56:BF95" si="7">$T56</f>
        <v>0</v>
      </c>
      <c r="BG56" s="23">
        <f t="shared" ref="BG56:BG95" si="8">$W56</f>
        <v>0</v>
      </c>
      <c r="BH56" s="23">
        <f t="shared" ref="BH56:BH95" si="9">$Z56</f>
        <v>0</v>
      </c>
      <c r="BI56" s="23">
        <f t="shared" ref="BI56:BI95" si="10">$AC56</f>
        <v>0</v>
      </c>
      <c r="BJ56" s="23">
        <f t="shared" ref="BJ56:BJ95" si="11">$AF56</f>
        <v>0</v>
      </c>
      <c r="BK56" s="23">
        <f t="shared" ref="BK56:BK95" si="12">$AI56</f>
        <v>0</v>
      </c>
      <c r="BL56" s="23">
        <f t="shared" ref="BL56:BL95" si="13">$AL56</f>
        <v>0</v>
      </c>
      <c r="BM56" s="23">
        <f t="shared" ref="BM56:BM95" si="14">$AO56</f>
        <v>0</v>
      </c>
      <c r="BN56" s="23">
        <f t="shared" ref="BN56:BN95" si="15">SUM($BB56:$BM56)+$AP56</f>
        <v>0</v>
      </c>
    </row>
    <row r="57" spans="1:66" s="19" customFormat="1" ht="21" customHeight="1">
      <c r="B57" s="120">
        <v>2</v>
      </c>
      <c r="C57" s="270"/>
      <c r="D57" s="271"/>
      <c r="E57" s="117"/>
      <c r="F57" s="100"/>
      <c r="G57" s="101"/>
      <c r="H57" s="102"/>
      <c r="I57" s="103"/>
      <c r="J57" s="101"/>
      <c r="K57" s="104"/>
      <c r="L57" s="103"/>
      <c r="M57" s="105"/>
      <c r="N57" s="104"/>
      <c r="O57" s="103"/>
      <c r="P57" s="105"/>
      <c r="Q57" s="104"/>
      <c r="R57" s="103"/>
      <c r="S57" s="101"/>
      <c r="T57" s="104"/>
      <c r="U57" s="103"/>
      <c r="V57" s="101"/>
      <c r="W57" s="104"/>
      <c r="X57" s="103"/>
      <c r="Y57" s="101"/>
      <c r="Z57" s="104"/>
      <c r="AA57" s="103"/>
      <c r="AB57" s="101"/>
      <c r="AC57" s="104"/>
      <c r="AD57" s="103"/>
      <c r="AE57" s="101"/>
      <c r="AF57" s="104"/>
      <c r="AG57" s="103"/>
      <c r="AH57" s="101"/>
      <c r="AI57" s="104"/>
      <c r="AJ57" s="103"/>
      <c r="AK57" s="101"/>
      <c r="AL57" s="104"/>
      <c r="AM57" s="103"/>
      <c r="AN57" s="101"/>
      <c r="AO57" s="102"/>
      <c r="AP57" s="106"/>
      <c r="AQ57" s="49">
        <f t="shared" si="0"/>
        <v>0</v>
      </c>
      <c r="AR57" s="48">
        <f t="shared" si="0"/>
        <v>0</v>
      </c>
      <c r="AS57" s="47">
        <f t="shared" si="1"/>
        <v>0</v>
      </c>
      <c r="AT57" s="43">
        <f t="shared" si="2"/>
        <v>0</v>
      </c>
      <c r="AX57" s="19" t="s">
        <v>2</v>
      </c>
      <c r="BB57" s="23">
        <f t="shared" si="3"/>
        <v>0</v>
      </c>
      <c r="BC57" s="23">
        <f t="shared" si="4"/>
        <v>0</v>
      </c>
      <c r="BD57" s="23">
        <f t="shared" si="5"/>
        <v>0</v>
      </c>
      <c r="BE57" s="23">
        <f t="shared" si="6"/>
        <v>0</v>
      </c>
      <c r="BF57" s="23">
        <f t="shared" si="7"/>
        <v>0</v>
      </c>
      <c r="BG57" s="23">
        <f t="shared" si="8"/>
        <v>0</v>
      </c>
      <c r="BH57" s="23">
        <f t="shared" si="9"/>
        <v>0</v>
      </c>
      <c r="BI57" s="23">
        <f t="shared" si="10"/>
        <v>0</v>
      </c>
      <c r="BJ57" s="23">
        <f t="shared" si="11"/>
        <v>0</v>
      </c>
      <c r="BK57" s="23">
        <f t="shared" si="12"/>
        <v>0</v>
      </c>
      <c r="BL57" s="23">
        <f t="shared" si="13"/>
        <v>0</v>
      </c>
      <c r="BM57" s="23">
        <f t="shared" si="14"/>
        <v>0</v>
      </c>
      <c r="BN57" s="23">
        <f t="shared" si="15"/>
        <v>0</v>
      </c>
    </row>
    <row r="58" spans="1:66" s="19" customFormat="1" ht="21" customHeight="1">
      <c r="B58" s="120">
        <v>3</v>
      </c>
      <c r="C58" s="270"/>
      <c r="D58" s="271"/>
      <c r="E58" s="117"/>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c r="AI58" s="104"/>
      <c r="AJ58" s="103"/>
      <c r="AK58" s="101"/>
      <c r="AL58" s="104"/>
      <c r="AM58" s="103"/>
      <c r="AN58" s="101"/>
      <c r="AO58" s="102"/>
      <c r="AP58" s="106"/>
      <c r="AQ58" s="49">
        <f t="shared" si="0"/>
        <v>0</v>
      </c>
      <c r="AR58" s="48">
        <f t="shared" si="0"/>
        <v>0</v>
      </c>
      <c r="AS58" s="47">
        <f t="shared" si="1"/>
        <v>0</v>
      </c>
      <c r="AT58" s="43">
        <f t="shared" si="2"/>
        <v>0</v>
      </c>
      <c r="BB58" s="23">
        <f t="shared" si="3"/>
        <v>0</v>
      </c>
      <c r="BC58" s="23">
        <f t="shared" si="4"/>
        <v>0</v>
      </c>
      <c r="BD58" s="23">
        <f t="shared" si="5"/>
        <v>0</v>
      </c>
      <c r="BE58" s="23">
        <f t="shared" si="6"/>
        <v>0</v>
      </c>
      <c r="BF58" s="23">
        <f t="shared" si="7"/>
        <v>0</v>
      </c>
      <c r="BG58" s="23">
        <f t="shared" si="8"/>
        <v>0</v>
      </c>
      <c r="BH58" s="23">
        <f t="shared" si="9"/>
        <v>0</v>
      </c>
      <c r="BI58" s="23">
        <f t="shared" si="10"/>
        <v>0</v>
      </c>
      <c r="BJ58" s="23">
        <f t="shared" si="11"/>
        <v>0</v>
      </c>
      <c r="BK58" s="23">
        <f t="shared" si="12"/>
        <v>0</v>
      </c>
      <c r="BL58" s="23">
        <f t="shared" si="13"/>
        <v>0</v>
      </c>
      <c r="BM58" s="23">
        <f t="shared" si="14"/>
        <v>0</v>
      </c>
      <c r="BN58" s="23">
        <f t="shared" si="15"/>
        <v>0</v>
      </c>
    </row>
    <row r="59" spans="1:66" s="19" customFormat="1" ht="21" customHeight="1">
      <c r="B59" s="120">
        <v>4</v>
      </c>
      <c r="C59" s="270"/>
      <c r="D59" s="271"/>
      <c r="E59" s="117"/>
      <c r="F59" s="107"/>
      <c r="G59" s="101"/>
      <c r="H59" s="102"/>
      <c r="I59" s="103"/>
      <c r="J59" s="101"/>
      <c r="K59" s="104"/>
      <c r="L59" s="103"/>
      <c r="M59" s="105"/>
      <c r="N59" s="104"/>
      <c r="O59" s="103"/>
      <c r="P59" s="105"/>
      <c r="Q59" s="104"/>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c r="AQ59" s="49">
        <f t="shared" si="0"/>
        <v>0</v>
      </c>
      <c r="AR59" s="48">
        <f t="shared" si="0"/>
        <v>0</v>
      </c>
      <c r="AS59" s="47">
        <f t="shared" si="1"/>
        <v>0</v>
      </c>
      <c r="AT59" s="43">
        <f t="shared" si="2"/>
        <v>0</v>
      </c>
      <c r="BB59" s="23">
        <f t="shared" si="3"/>
        <v>0</v>
      </c>
      <c r="BC59" s="23">
        <f t="shared" si="4"/>
        <v>0</v>
      </c>
      <c r="BD59" s="23">
        <f t="shared" si="5"/>
        <v>0</v>
      </c>
      <c r="BE59" s="23">
        <f t="shared" si="6"/>
        <v>0</v>
      </c>
      <c r="BF59" s="23">
        <f t="shared" si="7"/>
        <v>0</v>
      </c>
      <c r="BG59" s="23">
        <f t="shared" si="8"/>
        <v>0</v>
      </c>
      <c r="BH59" s="23">
        <f t="shared" si="9"/>
        <v>0</v>
      </c>
      <c r="BI59" s="23">
        <f t="shared" si="10"/>
        <v>0</v>
      </c>
      <c r="BJ59" s="23">
        <f t="shared" si="11"/>
        <v>0</v>
      </c>
      <c r="BK59" s="23">
        <f t="shared" si="12"/>
        <v>0</v>
      </c>
      <c r="BL59" s="23">
        <f t="shared" si="13"/>
        <v>0</v>
      </c>
      <c r="BM59" s="23">
        <f t="shared" si="14"/>
        <v>0</v>
      </c>
      <c r="BN59" s="23">
        <f t="shared" si="15"/>
        <v>0</v>
      </c>
    </row>
    <row r="60" spans="1:66" s="19" customFormat="1" ht="21" customHeight="1">
      <c r="B60" s="120">
        <v>5</v>
      </c>
      <c r="C60" s="270"/>
      <c r="D60" s="271"/>
      <c r="E60" s="117"/>
      <c r="F60" s="108"/>
      <c r="G60" s="101"/>
      <c r="H60" s="102"/>
      <c r="I60" s="103"/>
      <c r="J60" s="101"/>
      <c r="K60" s="104"/>
      <c r="L60" s="103"/>
      <c r="M60" s="105"/>
      <c r="N60" s="104"/>
      <c r="O60" s="103"/>
      <c r="P60" s="105"/>
      <c r="Q60" s="104"/>
      <c r="R60" s="103"/>
      <c r="S60" s="101"/>
      <c r="T60" s="104"/>
      <c r="U60" s="103"/>
      <c r="V60" s="101"/>
      <c r="W60" s="104"/>
      <c r="X60" s="103"/>
      <c r="Y60" s="101"/>
      <c r="Z60" s="104"/>
      <c r="AA60" s="103"/>
      <c r="AB60" s="101"/>
      <c r="AC60" s="104"/>
      <c r="AD60" s="103"/>
      <c r="AE60" s="101"/>
      <c r="AF60" s="104"/>
      <c r="AG60" s="103"/>
      <c r="AH60" s="101"/>
      <c r="AI60" s="104"/>
      <c r="AJ60" s="103"/>
      <c r="AK60" s="101"/>
      <c r="AL60" s="104"/>
      <c r="AM60" s="103"/>
      <c r="AN60" s="101"/>
      <c r="AO60" s="102"/>
      <c r="AP60" s="106"/>
      <c r="AQ60" s="49">
        <f t="shared" si="0"/>
        <v>0</v>
      </c>
      <c r="AR60" s="48">
        <f t="shared" si="0"/>
        <v>0</v>
      </c>
      <c r="AS60" s="47">
        <f t="shared" si="1"/>
        <v>0</v>
      </c>
      <c r="AT60" s="43">
        <f t="shared" si="2"/>
        <v>0</v>
      </c>
      <c r="BB60" s="23">
        <f t="shared" si="3"/>
        <v>0</v>
      </c>
      <c r="BC60" s="23">
        <f t="shared" si="4"/>
        <v>0</v>
      </c>
      <c r="BD60" s="23">
        <f t="shared" si="5"/>
        <v>0</v>
      </c>
      <c r="BE60" s="23">
        <f t="shared" si="6"/>
        <v>0</v>
      </c>
      <c r="BF60" s="23">
        <f t="shared" si="7"/>
        <v>0</v>
      </c>
      <c r="BG60" s="23">
        <f t="shared" si="8"/>
        <v>0</v>
      </c>
      <c r="BH60" s="23">
        <f t="shared" si="9"/>
        <v>0</v>
      </c>
      <c r="BI60" s="23">
        <f t="shared" si="10"/>
        <v>0</v>
      </c>
      <c r="BJ60" s="23">
        <f t="shared" si="11"/>
        <v>0</v>
      </c>
      <c r="BK60" s="23">
        <f t="shared" si="12"/>
        <v>0</v>
      </c>
      <c r="BL60" s="23">
        <f t="shared" si="13"/>
        <v>0</v>
      </c>
      <c r="BM60" s="23">
        <f t="shared" si="14"/>
        <v>0</v>
      </c>
      <c r="BN60" s="23">
        <f t="shared" si="15"/>
        <v>0</v>
      </c>
    </row>
    <row r="61" spans="1:66" s="19" customFormat="1" ht="21" customHeight="1">
      <c r="B61" s="120">
        <v>6</v>
      </c>
      <c r="C61" s="270"/>
      <c r="D61" s="271"/>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0"/>
        <v>0</v>
      </c>
      <c r="AR61" s="48">
        <f t="shared" si="0"/>
        <v>0</v>
      </c>
      <c r="AS61" s="47">
        <f t="shared" si="1"/>
        <v>0</v>
      </c>
      <c r="AT61" s="43">
        <f t="shared" si="2"/>
        <v>0</v>
      </c>
      <c r="BB61" s="23">
        <f t="shared" si="3"/>
        <v>0</v>
      </c>
      <c r="BC61" s="23">
        <f t="shared" si="4"/>
        <v>0</v>
      </c>
      <c r="BD61" s="23">
        <f t="shared" si="5"/>
        <v>0</v>
      </c>
      <c r="BE61" s="23">
        <f t="shared" si="6"/>
        <v>0</v>
      </c>
      <c r="BF61" s="23">
        <f t="shared" si="7"/>
        <v>0</v>
      </c>
      <c r="BG61" s="23">
        <f t="shared" si="8"/>
        <v>0</v>
      </c>
      <c r="BH61" s="23">
        <f t="shared" si="9"/>
        <v>0</v>
      </c>
      <c r="BI61" s="23">
        <f t="shared" si="10"/>
        <v>0</v>
      </c>
      <c r="BJ61" s="23">
        <f t="shared" si="11"/>
        <v>0</v>
      </c>
      <c r="BK61" s="23">
        <f t="shared" si="12"/>
        <v>0</v>
      </c>
      <c r="BL61" s="23">
        <f t="shared" si="13"/>
        <v>0</v>
      </c>
      <c r="BM61" s="23">
        <f t="shared" si="14"/>
        <v>0</v>
      </c>
      <c r="BN61" s="23">
        <f t="shared" si="15"/>
        <v>0</v>
      </c>
    </row>
    <row r="62" spans="1:66" s="19" customFormat="1" ht="21" customHeight="1">
      <c r="B62" s="120">
        <v>7</v>
      </c>
      <c r="C62" s="270"/>
      <c r="D62" s="271"/>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0"/>
        <v>0</v>
      </c>
      <c r="AR62" s="48">
        <f t="shared" si="0"/>
        <v>0</v>
      </c>
      <c r="AS62" s="47">
        <f t="shared" si="1"/>
        <v>0</v>
      </c>
      <c r="AT62" s="43">
        <f t="shared" si="2"/>
        <v>0</v>
      </c>
      <c r="BB62" s="23">
        <f t="shared" si="3"/>
        <v>0</v>
      </c>
      <c r="BC62" s="23">
        <f t="shared" si="4"/>
        <v>0</v>
      </c>
      <c r="BD62" s="23">
        <f t="shared" si="5"/>
        <v>0</v>
      </c>
      <c r="BE62" s="23">
        <f t="shared" si="6"/>
        <v>0</v>
      </c>
      <c r="BF62" s="23">
        <f t="shared" si="7"/>
        <v>0</v>
      </c>
      <c r="BG62" s="23">
        <f t="shared" si="8"/>
        <v>0</v>
      </c>
      <c r="BH62" s="23">
        <f t="shared" si="9"/>
        <v>0</v>
      </c>
      <c r="BI62" s="23">
        <f t="shared" si="10"/>
        <v>0</v>
      </c>
      <c r="BJ62" s="23">
        <f t="shared" si="11"/>
        <v>0</v>
      </c>
      <c r="BK62" s="23">
        <f t="shared" si="12"/>
        <v>0</v>
      </c>
      <c r="BL62" s="23">
        <f t="shared" si="13"/>
        <v>0</v>
      </c>
      <c r="BM62" s="23">
        <f t="shared" si="14"/>
        <v>0</v>
      </c>
      <c r="BN62" s="23">
        <f t="shared" si="15"/>
        <v>0</v>
      </c>
    </row>
    <row r="63" spans="1:66" s="19" customFormat="1" ht="21" customHeight="1">
      <c r="B63" s="120">
        <v>8</v>
      </c>
      <c r="C63" s="270"/>
      <c r="D63" s="271"/>
      <c r="E63" s="117"/>
      <c r="F63" s="100"/>
      <c r="G63" s="101"/>
      <c r="H63" s="102"/>
      <c r="I63" s="103"/>
      <c r="J63" s="101"/>
      <c r="K63" s="104"/>
      <c r="L63" s="103"/>
      <c r="M63" s="105"/>
      <c r="N63" s="104"/>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c r="AQ63" s="49">
        <f t="shared" si="0"/>
        <v>0</v>
      </c>
      <c r="AR63" s="48">
        <f t="shared" si="0"/>
        <v>0</v>
      </c>
      <c r="AS63" s="47">
        <f t="shared" si="1"/>
        <v>0</v>
      </c>
      <c r="AT63" s="43">
        <f t="shared" si="2"/>
        <v>0</v>
      </c>
      <c r="BB63" s="23">
        <f t="shared" si="3"/>
        <v>0</v>
      </c>
      <c r="BC63" s="23">
        <f t="shared" si="4"/>
        <v>0</v>
      </c>
      <c r="BD63" s="23">
        <f t="shared" si="5"/>
        <v>0</v>
      </c>
      <c r="BE63" s="23">
        <f t="shared" si="6"/>
        <v>0</v>
      </c>
      <c r="BF63" s="23">
        <f t="shared" si="7"/>
        <v>0</v>
      </c>
      <c r="BG63" s="23">
        <f t="shared" si="8"/>
        <v>0</v>
      </c>
      <c r="BH63" s="23">
        <f t="shared" si="9"/>
        <v>0</v>
      </c>
      <c r="BI63" s="23">
        <f t="shared" si="10"/>
        <v>0</v>
      </c>
      <c r="BJ63" s="23">
        <f t="shared" si="11"/>
        <v>0</v>
      </c>
      <c r="BK63" s="23">
        <f t="shared" si="12"/>
        <v>0</v>
      </c>
      <c r="BL63" s="23">
        <f t="shared" si="13"/>
        <v>0</v>
      </c>
      <c r="BM63" s="23">
        <f t="shared" si="14"/>
        <v>0</v>
      </c>
      <c r="BN63" s="23">
        <f t="shared" si="15"/>
        <v>0</v>
      </c>
    </row>
    <row r="64" spans="1:66" s="19" customFormat="1" ht="21" customHeight="1">
      <c r="B64" s="120">
        <v>9</v>
      </c>
      <c r="C64" s="270"/>
      <c r="D64" s="271"/>
      <c r="E64" s="117"/>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c r="AE64" s="101"/>
      <c r="AF64" s="104"/>
      <c r="AG64" s="103"/>
      <c r="AH64" s="101"/>
      <c r="AI64" s="104"/>
      <c r="AJ64" s="103"/>
      <c r="AK64" s="101"/>
      <c r="AL64" s="104"/>
      <c r="AM64" s="103"/>
      <c r="AN64" s="101"/>
      <c r="AO64" s="102"/>
      <c r="AP64" s="106"/>
      <c r="AQ64" s="49">
        <f t="shared" si="0"/>
        <v>0</v>
      </c>
      <c r="AR64" s="48">
        <f t="shared" si="0"/>
        <v>0</v>
      </c>
      <c r="AS64" s="47">
        <f t="shared" si="1"/>
        <v>0</v>
      </c>
      <c r="AT64" s="43">
        <f t="shared" si="2"/>
        <v>0</v>
      </c>
      <c r="BB64" s="23">
        <f t="shared" si="3"/>
        <v>0</v>
      </c>
      <c r="BC64" s="23">
        <f t="shared" si="4"/>
        <v>0</v>
      </c>
      <c r="BD64" s="23">
        <f t="shared" si="5"/>
        <v>0</v>
      </c>
      <c r="BE64" s="23">
        <f t="shared" si="6"/>
        <v>0</v>
      </c>
      <c r="BF64" s="23">
        <f t="shared" si="7"/>
        <v>0</v>
      </c>
      <c r="BG64" s="23">
        <f t="shared" si="8"/>
        <v>0</v>
      </c>
      <c r="BH64" s="23">
        <f t="shared" si="9"/>
        <v>0</v>
      </c>
      <c r="BI64" s="23">
        <f t="shared" si="10"/>
        <v>0</v>
      </c>
      <c r="BJ64" s="23">
        <f t="shared" si="11"/>
        <v>0</v>
      </c>
      <c r="BK64" s="23">
        <f t="shared" si="12"/>
        <v>0</v>
      </c>
      <c r="BL64" s="23">
        <f t="shared" si="13"/>
        <v>0</v>
      </c>
      <c r="BM64" s="23">
        <f t="shared" si="14"/>
        <v>0</v>
      </c>
      <c r="BN64" s="23">
        <f t="shared" si="15"/>
        <v>0</v>
      </c>
    </row>
    <row r="65" spans="2:66" s="19" customFormat="1" ht="21" customHeight="1">
      <c r="B65" s="120">
        <v>10</v>
      </c>
      <c r="C65" s="270"/>
      <c r="D65" s="271"/>
      <c r="E65" s="117"/>
      <c r="F65" s="100"/>
      <c r="G65" s="101"/>
      <c r="H65" s="102"/>
      <c r="I65" s="103"/>
      <c r="J65" s="101"/>
      <c r="K65" s="104"/>
      <c r="L65" s="103"/>
      <c r="M65" s="105"/>
      <c r="N65" s="104"/>
      <c r="O65" s="103"/>
      <c r="P65" s="105"/>
      <c r="Q65" s="104"/>
      <c r="R65" s="103"/>
      <c r="S65" s="101"/>
      <c r="T65" s="104"/>
      <c r="U65" s="103"/>
      <c r="V65" s="101"/>
      <c r="W65" s="104"/>
      <c r="X65" s="103"/>
      <c r="Y65" s="101"/>
      <c r="Z65" s="104"/>
      <c r="AA65" s="103"/>
      <c r="AB65" s="101"/>
      <c r="AC65" s="104"/>
      <c r="AD65" s="103"/>
      <c r="AE65" s="101"/>
      <c r="AF65" s="104"/>
      <c r="AG65" s="103"/>
      <c r="AH65" s="101"/>
      <c r="AI65" s="104"/>
      <c r="AJ65" s="103"/>
      <c r="AK65" s="101"/>
      <c r="AL65" s="104"/>
      <c r="AM65" s="103"/>
      <c r="AN65" s="101"/>
      <c r="AO65" s="102"/>
      <c r="AP65" s="106"/>
      <c r="AQ65" s="49">
        <f t="shared" si="0"/>
        <v>0</v>
      </c>
      <c r="AR65" s="48">
        <f t="shared" si="0"/>
        <v>0</v>
      </c>
      <c r="AS65" s="47">
        <f t="shared" si="1"/>
        <v>0</v>
      </c>
      <c r="AT65" s="43">
        <f t="shared" si="2"/>
        <v>0</v>
      </c>
      <c r="BB65" s="23">
        <f t="shared" si="3"/>
        <v>0</v>
      </c>
      <c r="BC65" s="23">
        <f t="shared" si="4"/>
        <v>0</v>
      </c>
      <c r="BD65" s="23">
        <f t="shared" si="5"/>
        <v>0</v>
      </c>
      <c r="BE65" s="23">
        <f t="shared" si="6"/>
        <v>0</v>
      </c>
      <c r="BF65" s="23">
        <f t="shared" si="7"/>
        <v>0</v>
      </c>
      <c r="BG65" s="23">
        <f t="shared" si="8"/>
        <v>0</v>
      </c>
      <c r="BH65" s="23">
        <f t="shared" si="9"/>
        <v>0</v>
      </c>
      <c r="BI65" s="23">
        <f t="shared" si="10"/>
        <v>0</v>
      </c>
      <c r="BJ65" s="23">
        <f t="shared" si="11"/>
        <v>0</v>
      </c>
      <c r="BK65" s="23">
        <f t="shared" si="12"/>
        <v>0</v>
      </c>
      <c r="BL65" s="23">
        <f t="shared" si="13"/>
        <v>0</v>
      </c>
      <c r="BM65" s="23">
        <f t="shared" si="14"/>
        <v>0</v>
      </c>
      <c r="BN65" s="23">
        <f t="shared" si="15"/>
        <v>0</v>
      </c>
    </row>
    <row r="66" spans="2:66" s="19" customFormat="1" ht="21" customHeight="1">
      <c r="B66" s="120">
        <v>11</v>
      </c>
      <c r="C66" s="270"/>
      <c r="D66" s="271"/>
      <c r="E66" s="117"/>
      <c r="F66" s="100"/>
      <c r="G66" s="101"/>
      <c r="H66" s="102"/>
      <c r="I66" s="103"/>
      <c r="J66" s="101"/>
      <c r="K66" s="104"/>
      <c r="L66" s="103"/>
      <c r="M66" s="105"/>
      <c r="N66" s="104"/>
      <c r="O66" s="103"/>
      <c r="P66" s="105"/>
      <c r="Q66" s="104"/>
      <c r="R66" s="103"/>
      <c r="S66" s="101"/>
      <c r="T66" s="104"/>
      <c r="U66" s="103"/>
      <c r="V66" s="101"/>
      <c r="W66" s="104"/>
      <c r="X66" s="103"/>
      <c r="Y66" s="101"/>
      <c r="Z66" s="104"/>
      <c r="AA66" s="103"/>
      <c r="AB66" s="101"/>
      <c r="AC66" s="104"/>
      <c r="AD66" s="103"/>
      <c r="AE66" s="101"/>
      <c r="AF66" s="104"/>
      <c r="AG66" s="103"/>
      <c r="AH66" s="101"/>
      <c r="AI66" s="104"/>
      <c r="AJ66" s="103"/>
      <c r="AK66" s="101"/>
      <c r="AL66" s="104"/>
      <c r="AM66" s="103"/>
      <c r="AN66" s="101"/>
      <c r="AO66" s="102"/>
      <c r="AP66" s="106"/>
      <c r="AQ66" s="49">
        <f t="shared" si="0"/>
        <v>0</v>
      </c>
      <c r="AR66" s="48">
        <f t="shared" si="0"/>
        <v>0</v>
      </c>
      <c r="AS66" s="47">
        <f t="shared" si="1"/>
        <v>0</v>
      </c>
      <c r="AT66" s="43">
        <f t="shared" si="2"/>
        <v>0</v>
      </c>
      <c r="BB66" s="23">
        <f t="shared" si="3"/>
        <v>0</v>
      </c>
      <c r="BC66" s="23">
        <f t="shared" si="4"/>
        <v>0</v>
      </c>
      <c r="BD66" s="23">
        <f t="shared" si="5"/>
        <v>0</v>
      </c>
      <c r="BE66" s="23">
        <f t="shared" si="6"/>
        <v>0</v>
      </c>
      <c r="BF66" s="23">
        <f t="shared" si="7"/>
        <v>0</v>
      </c>
      <c r="BG66" s="23">
        <f t="shared" si="8"/>
        <v>0</v>
      </c>
      <c r="BH66" s="23">
        <f t="shared" si="9"/>
        <v>0</v>
      </c>
      <c r="BI66" s="23">
        <f t="shared" si="10"/>
        <v>0</v>
      </c>
      <c r="BJ66" s="23">
        <f t="shared" si="11"/>
        <v>0</v>
      </c>
      <c r="BK66" s="23">
        <f t="shared" si="12"/>
        <v>0</v>
      </c>
      <c r="BL66" s="23">
        <f t="shared" si="13"/>
        <v>0</v>
      </c>
      <c r="BM66" s="23">
        <f t="shared" si="14"/>
        <v>0</v>
      </c>
      <c r="BN66" s="23">
        <f t="shared" si="15"/>
        <v>0</v>
      </c>
    </row>
    <row r="67" spans="2:66" s="19" customFormat="1" ht="21" customHeight="1">
      <c r="B67" s="120">
        <v>12</v>
      </c>
      <c r="C67" s="270"/>
      <c r="D67" s="271"/>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0"/>
        <v>0</v>
      </c>
      <c r="AR67" s="48">
        <f t="shared" si="0"/>
        <v>0</v>
      </c>
      <c r="AS67" s="47">
        <f t="shared" si="1"/>
        <v>0</v>
      </c>
      <c r="AT67" s="43">
        <f t="shared" si="2"/>
        <v>0</v>
      </c>
      <c r="BB67" s="23">
        <f t="shared" si="3"/>
        <v>0</v>
      </c>
      <c r="BC67" s="23">
        <f t="shared" si="4"/>
        <v>0</v>
      </c>
      <c r="BD67" s="23">
        <f t="shared" si="5"/>
        <v>0</v>
      </c>
      <c r="BE67" s="23">
        <f t="shared" si="6"/>
        <v>0</v>
      </c>
      <c r="BF67" s="23">
        <f t="shared" si="7"/>
        <v>0</v>
      </c>
      <c r="BG67" s="23">
        <f t="shared" si="8"/>
        <v>0</v>
      </c>
      <c r="BH67" s="23">
        <f t="shared" si="9"/>
        <v>0</v>
      </c>
      <c r="BI67" s="23">
        <f t="shared" si="10"/>
        <v>0</v>
      </c>
      <c r="BJ67" s="23">
        <f t="shared" si="11"/>
        <v>0</v>
      </c>
      <c r="BK67" s="23">
        <f t="shared" si="12"/>
        <v>0</v>
      </c>
      <c r="BL67" s="23">
        <f t="shared" si="13"/>
        <v>0</v>
      </c>
      <c r="BM67" s="23">
        <f t="shared" si="14"/>
        <v>0</v>
      </c>
      <c r="BN67" s="23">
        <f t="shared" si="15"/>
        <v>0</v>
      </c>
    </row>
    <row r="68" spans="2:66" s="19" customFormat="1" ht="21" customHeight="1">
      <c r="B68" s="120">
        <v>13</v>
      </c>
      <c r="C68" s="270"/>
      <c r="D68" s="271"/>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0"/>
        <v>0</v>
      </c>
      <c r="AR68" s="48">
        <f t="shared" si="0"/>
        <v>0</v>
      </c>
      <c r="AS68" s="47">
        <f t="shared" si="1"/>
        <v>0</v>
      </c>
      <c r="AT68" s="43">
        <f t="shared" si="2"/>
        <v>0</v>
      </c>
      <c r="BB68" s="23">
        <f t="shared" si="3"/>
        <v>0</v>
      </c>
      <c r="BC68" s="23">
        <f t="shared" si="4"/>
        <v>0</v>
      </c>
      <c r="BD68" s="23">
        <f t="shared" si="5"/>
        <v>0</v>
      </c>
      <c r="BE68" s="23">
        <f t="shared" si="6"/>
        <v>0</v>
      </c>
      <c r="BF68" s="23">
        <f t="shared" si="7"/>
        <v>0</v>
      </c>
      <c r="BG68" s="23">
        <f t="shared" si="8"/>
        <v>0</v>
      </c>
      <c r="BH68" s="23">
        <f t="shared" si="9"/>
        <v>0</v>
      </c>
      <c r="BI68" s="23">
        <f t="shared" si="10"/>
        <v>0</v>
      </c>
      <c r="BJ68" s="23">
        <f t="shared" si="11"/>
        <v>0</v>
      </c>
      <c r="BK68" s="23">
        <f t="shared" si="12"/>
        <v>0</v>
      </c>
      <c r="BL68" s="23">
        <f t="shared" si="13"/>
        <v>0</v>
      </c>
      <c r="BM68" s="23">
        <f t="shared" si="14"/>
        <v>0</v>
      </c>
      <c r="BN68" s="23">
        <f t="shared" si="15"/>
        <v>0</v>
      </c>
    </row>
    <row r="69" spans="2:66" s="19" customFormat="1" ht="21" customHeight="1">
      <c r="B69" s="120">
        <v>14</v>
      </c>
      <c r="C69" s="270"/>
      <c r="D69" s="271"/>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0"/>
        <v>0</v>
      </c>
      <c r="AR69" s="48">
        <f t="shared" si="0"/>
        <v>0</v>
      </c>
      <c r="AS69" s="47">
        <f t="shared" si="1"/>
        <v>0</v>
      </c>
      <c r="AT69" s="43">
        <f t="shared" si="2"/>
        <v>0</v>
      </c>
      <c r="BB69" s="23">
        <f t="shared" si="3"/>
        <v>0</v>
      </c>
      <c r="BC69" s="23">
        <f t="shared" si="4"/>
        <v>0</v>
      </c>
      <c r="BD69" s="23">
        <f t="shared" si="5"/>
        <v>0</v>
      </c>
      <c r="BE69" s="23">
        <f t="shared" si="6"/>
        <v>0</v>
      </c>
      <c r="BF69" s="23">
        <f t="shared" si="7"/>
        <v>0</v>
      </c>
      <c r="BG69" s="23">
        <f t="shared" si="8"/>
        <v>0</v>
      </c>
      <c r="BH69" s="23">
        <f t="shared" si="9"/>
        <v>0</v>
      </c>
      <c r="BI69" s="23">
        <f t="shared" si="10"/>
        <v>0</v>
      </c>
      <c r="BJ69" s="23">
        <f t="shared" si="11"/>
        <v>0</v>
      </c>
      <c r="BK69" s="23">
        <f t="shared" si="12"/>
        <v>0</v>
      </c>
      <c r="BL69" s="23">
        <f t="shared" si="13"/>
        <v>0</v>
      </c>
      <c r="BM69" s="23">
        <f t="shared" si="14"/>
        <v>0</v>
      </c>
      <c r="BN69" s="23">
        <f t="shared" si="15"/>
        <v>0</v>
      </c>
    </row>
    <row r="70" spans="2:66" s="19" customFormat="1" ht="21" customHeight="1">
      <c r="B70" s="120">
        <v>15</v>
      </c>
      <c r="C70" s="270"/>
      <c r="D70" s="271"/>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0"/>
        <v>0</v>
      </c>
      <c r="AR70" s="48">
        <f t="shared" si="0"/>
        <v>0</v>
      </c>
      <c r="AS70" s="47">
        <f t="shared" si="1"/>
        <v>0</v>
      </c>
      <c r="AT70" s="43">
        <f t="shared" si="2"/>
        <v>0</v>
      </c>
      <c r="BB70" s="23">
        <f t="shared" si="3"/>
        <v>0</v>
      </c>
      <c r="BC70" s="23">
        <f t="shared" si="4"/>
        <v>0</v>
      </c>
      <c r="BD70" s="23">
        <f t="shared" si="5"/>
        <v>0</v>
      </c>
      <c r="BE70" s="23">
        <f t="shared" si="6"/>
        <v>0</v>
      </c>
      <c r="BF70" s="23">
        <f t="shared" si="7"/>
        <v>0</v>
      </c>
      <c r="BG70" s="23">
        <f t="shared" si="8"/>
        <v>0</v>
      </c>
      <c r="BH70" s="23">
        <f t="shared" si="9"/>
        <v>0</v>
      </c>
      <c r="BI70" s="23">
        <f t="shared" si="10"/>
        <v>0</v>
      </c>
      <c r="BJ70" s="23">
        <f t="shared" si="11"/>
        <v>0</v>
      </c>
      <c r="BK70" s="23">
        <f t="shared" si="12"/>
        <v>0</v>
      </c>
      <c r="BL70" s="23">
        <f t="shared" si="13"/>
        <v>0</v>
      </c>
      <c r="BM70" s="23">
        <f t="shared" si="14"/>
        <v>0</v>
      </c>
      <c r="BN70" s="23">
        <f t="shared" si="15"/>
        <v>0</v>
      </c>
    </row>
    <row r="71" spans="2:66" s="19" customFormat="1" ht="21" customHeight="1">
      <c r="B71" s="120">
        <v>16</v>
      </c>
      <c r="C71" s="270"/>
      <c r="D71" s="271"/>
      <c r="E71" s="117"/>
      <c r="F71" s="100"/>
      <c r="G71" s="101"/>
      <c r="H71" s="102"/>
      <c r="I71" s="103"/>
      <c r="J71" s="101"/>
      <c r="K71" s="104"/>
      <c r="L71" s="103"/>
      <c r="M71" s="105"/>
      <c r="N71" s="104"/>
      <c r="O71" s="103"/>
      <c r="P71" s="105"/>
      <c r="Q71" s="104"/>
      <c r="R71" s="103"/>
      <c r="S71" s="101"/>
      <c r="T71" s="104"/>
      <c r="U71" s="103"/>
      <c r="V71" s="101"/>
      <c r="W71" s="104"/>
      <c r="X71" s="103"/>
      <c r="Y71" s="101"/>
      <c r="Z71" s="104"/>
      <c r="AA71" s="103"/>
      <c r="AB71" s="101"/>
      <c r="AC71" s="104"/>
      <c r="AD71" s="103"/>
      <c r="AE71" s="101"/>
      <c r="AF71" s="104"/>
      <c r="AG71" s="103"/>
      <c r="AH71" s="101"/>
      <c r="AI71" s="104"/>
      <c r="AJ71" s="103"/>
      <c r="AK71" s="101"/>
      <c r="AL71" s="104"/>
      <c r="AM71" s="103"/>
      <c r="AN71" s="101"/>
      <c r="AO71" s="102"/>
      <c r="AP71" s="106"/>
      <c r="AQ71" s="49">
        <f t="shared" si="0"/>
        <v>0</v>
      </c>
      <c r="AR71" s="48">
        <f t="shared" si="0"/>
        <v>0</v>
      </c>
      <c r="AS71" s="47">
        <f t="shared" si="1"/>
        <v>0</v>
      </c>
      <c r="AT71" s="43">
        <f t="shared" si="2"/>
        <v>0</v>
      </c>
      <c r="BB71" s="23">
        <f t="shared" si="3"/>
        <v>0</v>
      </c>
      <c r="BC71" s="23">
        <f t="shared" si="4"/>
        <v>0</v>
      </c>
      <c r="BD71" s="23">
        <f t="shared" si="5"/>
        <v>0</v>
      </c>
      <c r="BE71" s="23">
        <f t="shared" si="6"/>
        <v>0</v>
      </c>
      <c r="BF71" s="23">
        <f t="shared" si="7"/>
        <v>0</v>
      </c>
      <c r="BG71" s="23">
        <f t="shared" si="8"/>
        <v>0</v>
      </c>
      <c r="BH71" s="23">
        <f t="shared" si="9"/>
        <v>0</v>
      </c>
      <c r="BI71" s="23">
        <f t="shared" si="10"/>
        <v>0</v>
      </c>
      <c r="BJ71" s="23">
        <f t="shared" si="11"/>
        <v>0</v>
      </c>
      <c r="BK71" s="23">
        <f t="shared" si="12"/>
        <v>0</v>
      </c>
      <c r="BL71" s="23">
        <f t="shared" si="13"/>
        <v>0</v>
      </c>
      <c r="BM71" s="23">
        <f t="shared" si="14"/>
        <v>0</v>
      </c>
      <c r="BN71" s="23">
        <f t="shared" si="15"/>
        <v>0</v>
      </c>
    </row>
    <row r="72" spans="2:66" s="19" customFormat="1" ht="21" customHeight="1">
      <c r="B72" s="120">
        <v>17</v>
      </c>
      <c r="C72" s="270"/>
      <c r="D72" s="271"/>
      <c r="E72" s="117"/>
      <c r="F72" s="100"/>
      <c r="G72" s="101"/>
      <c r="H72" s="102"/>
      <c r="I72" s="103"/>
      <c r="J72" s="101"/>
      <c r="K72" s="104"/>
      <c r="L72" s="103"/>
      <c r="M72" s="105"/>
      <c r="N72" s="104"/>
      <c r="O72" s="103"/>
      <c r="P72" s="105"/>
      <c r="Q72" s="104"/>
      <c r="R72" s="103"/>
      <c r="S72" s="101"/>
      <c r="T72" s="104"/>
      <c r="U72" s="103"/>
      <c r="V72" s="101"/>
      <c r="W72" s="104"/>
      <c r="X72" s="103"/>
      <c r="Y72" s="101"/>
      <c r="Z72" s="104"/>
      <c r="AA72" s="103"/>
      <c r="AB72" s="101"/>
      <c r="AC72" s="104"/>
      <c r="AD72" s="103"/>
      <c r="AE72" s="101"/>
      <c r="AF72" s="104"/>
      <c r="AG72" s="103"/>
      <c r="AH72" s="101"/>
      <c r="AI72" s="104"/>
      <c r="AJ72" s="103"/>
      <c r="AK72" s="101"/>
      <c r="AL72" s="104"/>
      <c r="AM72" s="103"/>
      <c r="AN72" s="101"/>
      <c r="AO72" s="102"/>
      <c r="AP72" s="106"/>
      <c r="AQ72" s="49">
        <f t="shared" si="0"/>
        <v>0</v>
      </c>
      <c r="AR72" s="48">
        <f t="shared" si="0"/>
        <v>0</v>
      </c>
      <c r="AS72" s="47">
        <f t="shared" si="1"/>
        <v>0</v>
      </c>
      <c r="AT72" s="43">
        <f t="shared" si="2"/>
        <v>0</v>
      </c>
      <c r="BB72" s="23">
        <f t="shared" si="3"/>
        <v>0</v>
      </c>
      <c r="BC72" s="23">
        <f t="shared" si="4"/>
        <v>0</v>
      </c>
      <c r="BD72" s="23">
        <f t="shared" si="5"/>
        <v>0</v>
      </c>
      <c r="BE72" s="23">
        <f t="shared" si="6"/>
        <v>0</v>
      </c>
      <c r="BF72" s="23">
        <f t="shared" si="7"/>
        <v>0</v>
      </c>
      <c r="BG72" s="23">
        <f t="shared" si="8"/>
        <v>0</v>
      </c>
      <c r="BH72" s="23">
        <f t="shared" si="9"/>
        <v>0</v>
      </c>
      <c r="BI72" s="23">
        <f t="shared" si="10"/>
        <v>0</v>
      </c>
      <c r="BJ72" s="23">
        <f t="shared" si="11"/>
        <v>0</v>
      </c>
      <c r="BK72" s="23">
        <f t="shared" si="12"/>
        <v>0</v>
      </c>
      <c r="BL72" s="23">
        <f t="shared" si="13"/>
        <v>0</v>
      </c>
      <c r="BM72" s="23">
        <f t="shared" si="14"/>
        <v>0</v>
      </c>
      <c r="BN72" s="23">
        <f t="shared" si="15"/>
        <v>0</v>
      </c>
    </row>
    <row r="73" spans="2:66" s="19" customFormat="1" ht="21" customHeight="1">
      <c r="B73" s="120">
        <v>18</v>
      </c>
      <c r="C73" s="270"/>
      <c r="D73" s="271"/>
      <c r="E73" s="117"/>
      <c r="F73" s="100"/>
      <c r="G73" s="101"/>
      <c r="H73" s="102"/>
      <c r="I73" s="103"/>
      <c r="J73" s="101"/>
      <c r="K73" s="104"/>
      <c r="L73" s="103"/>
      <c r="M73" s="105"/>
      <c r="N73" s="104"/>
      <c r="O73" s="103"/>
      <c r="P73" s="105"/>
      <c r="Q73" s="104"/>
      <c r="R73" s="103"/>
      <c r="S73" s="101"/>
      <c r="T73" s="104"/>
      <c r="U73" s="103"/>
      <c r="V73" s="101"/>
      <c r="W73" s="104"/>
      <c r="X73" s="103"/>
      <c r="Y73" s="101"/>
      <c r="Z73" s="104"/>
      <c r="AA73" s="103"/>
      <c r="AB73" s="101"/>
      <c r="AC73" s="104"/>
      <c r="AD73" s="103"/>
      <c r="AE73" s="101"/>
      <c r="AF73" s="104"/>
      <c r="AG73" s="103"/>
      <c r="AH73" s="101"/>
      <c r="AI73" s="104"/>
      <c r="AJ73" s="103"/>
      <c r="AK73" s="101"/>
      <c r="AL73" s="104"/>
      <c r="AM73" s="103"/>
      <c r="AN73" s="101"/>
      <c r="AO73" s="102"/>
      <c r="AP73" s="106"/>
      <c r="AQ73" s="49">
        <f t="shared" si="0"/>
        <v>0</v>
      </c>
      <c r="AR73" s="48">
        <f t="shared" si="0"/>
        <v>0</v>
      </c>
      <c r="AS73" s="47">
        <f t="shared" si="1"/>
        <v>0</v>
      </c>
      <c r="AT73" s="43">
        <f t="shared" si="2"/>
        <v>0</v>
      </c>
      <c r="BB73" s="23">
        <f t="shared" si="3"/>
        <v>0</v>
      </c>
      <c r="BC73" s="23">
        <f t="shared" si="4"/>
        <v>0</v>
      </c>
      <c r="BD73" s="23">
        <f t="shared" si="5"/>
        <v>0</v>
      </c>
      <c r="BE73" s="23">
        <f t="shared" si="6"/>
        <v>0</v>
      </c>
      <c r="BF73" s="23">
        <f t="shared" si="7"/>
        <v>0</v>
      </c>
      <c r="BG73" s="23">
        <f t="shared" si="8"/>
        <v>0</v>
      </c>
      <c r="BH73" s="23">
        <f t="shared" si="9"/>
        <v>0</v>
      </c>
      <c r="BI73" s="23">
        <f t="shared" si="10"/>
        <v>0</v>
      </c>
      <c r="BJ73" s="23">
        <f t="shared" si="11"/>
        <v>0</v>
      </c>
      <c r="BK73" s="23">
        <f t="shared" si="12"/>
        <v>0</v>
      </c>
      <c r="BL73" s="23">
        <f t="shared" si="13"/>
        <v>0</v>
      </c>
      <c r="BM73" s="23">
        <f t="shared" si="14"/>
        <v>0</v>
      </c>
      <c r="BN73" s="23">
        <f t="shared" si="15"/>
        <v>0</v>
      </c>
    </row>
    <row r="74" spans="2:66" s="19" customFormat="1" ht="21" customHeight="1">
      <c r="B74" s="120">
        <v>19</v>
      </c>
      <c r="C74" s="270"/>
      <c r="D74" s="271"/>
      <c r="E74" s="117"/>
      <c r="F74" s="100"/>
      <c r="G74" s="101"/>
      <c r="H74" s="102"/>
      <c r="I74" s="103"/>
      <c r="J74" s="101"/>
      <c r="K74" s="104"/>
      <c r="L74" s="103"/>
      <c r="M74" s="105"/>
      <c r="N74" s="104"/>
      <c r="O74" s="103"/>
      <c r="P74" s="105"/>
      <c r="Q74" s="104"/>
      <c r="R74" s="103"/>
      <c r="S74" s="101"/>
      <c r="T74" s="104"/>
      <c r="U74" s="103"/>
      <c r="V74" s="101"/>
      <c r="W74" s="104"/>
      <c r="X74" s="103"/>
      <c r="Y74" s="101"/>
      <c r="Z74" s="104"/>
      <c r="AA74" s="103"/>
      <c r="AB74" s="101"/>
      <c r="AC74" s="104"/>
      <c r="AD74" s="103"/>
      <c r="AE74" s="101"/>
      <c r="AF74" s="104"/>
      <c r="AG74" s="103"/>
      <c r="AH74" s="101"/>
      <c r="AI74" s="104"/>
      <c r="AJ74" s="103"/>
      <c r="AK74" s="101"/>
      <c r="AL74" s="104"/>
      <c r="AM74" s="103"/>
      <c r="AN74" s="101"/>
      <c r="AO74" s="102"/>
      <c r="AP74" s="106"/>
      <c r="AQ74" s="49">
        <f t="shared" si="0"/>
        <v>0</v>
      </c>
      <c r="AR74" s="48">
        <f t="shared" si="0"/>
        <v>0</v>
      </c>
      <c r="AS74" s="47">
        <f t="shared" si="1"/>
        <v>0</v>
      </c>
      <c r="AT74" s="43">
        <f t="shared" si="2"/>
        <v>0</v>
      </c>
      <c r="BB74" s="23">
        <f t="shared" si="3"/>
        <v>0</v>
      </c>
      <c r="BC74" s="23">
        <f t="shared" si="4"/>
        <v>0</v>
      </c>
      <c r="BD74" s="23">
        <f t="shared" si="5"/>
        <v>0</v>
      </c>
      <c r="BE74" s="23">
        <f t="shared" si="6"/>
        <v>0</v>
      </c>
      <c r="BF74" s="23">
        <f t="shared" si="7"/>
        <v>0</v>
      </c>
      <c r="BG74" s="23">
        <f t="shared" si="8"/>
        <v>0</v>
      </c>
      <c r="BH74" s="23">
        <f t="shared" si="9"/>
        <v>0</v>
      </c>
      <c r="BI74" s="23">
        <f t="shared" si="10"/>
        <v>0</v>
      </c>
      <c r="BJ74" s="23">
        <f t="shared" si="11"/>
        <v>0</v>
      </c>
      <c r="BK74" s="23">
        <f t="shared" si="12"/>
        <v>0</v>
      </c>
      <c r="BL74" s="23">
        <f t="shared" si="13"/>
        <v>0</v>
      </c>
      <c r="BM74" s="23">
        <f t="shared" si="14"/>
        <v>0</v>
      </c>
      <c r="BN74" s="23">
        <f t="shared" si="15"/>
        <v>0</v>
      </c>
    </row>
    <row r="75" spans="2:66" s="19" customFormat="1" ht="21" customHeight="1">
      <c r="B75" s="120">
        <v>20</v>
      </c>
      <c r="C75" s="270"/>
      <c r="D75" s="271"/>
      <c r="E75" s="117"/>
      <c r="F75" s="100"/>
      <c r="G75" s="101"/>
      <c r="H75" s="102"/>
      <c r="I75" s="103"/>
      <c r="J75" s="101"/>
      <c r="K75" s="104"/>
      <c r="L75" s="103"/>
      <c r="M75" s="105"/>
      <c r="N75" s="104"/>
      <c r="O75" s="103"/>
      <c r="P75" s="105"/>
      <c r="Q75" s="104"/>
      <c r="R75" s="103"/>
      <c r="S75" s="101"/>
      <c r="T75" s="104"/>
      <c r="U75" s="103"/>
      <c r="V75" s="101"/>
      <c r="W75" s="104"/>
      <c r="X75" s="103"/>
      <c r="Y75" s="101"/>
      <c r="Z75" s="104"/>
      <c r="AA75" s="103"/>
      <c r="AB75" s="101"/>
      <c r="AC75" s="104"/>
      <c r="AD75" s="103"/>
      <c r="AE75" s="101"/>
      <c r="AF75" s="104"/>
      <c r="AG75" s="103"/>
      <c r="AH75" s="101"/>
      <c r="AI75" s="104"/>
      <c r="AJ75" s="103"/>
      <c r="AK75" s="101"/>
      <c r="AL75" s="104"/>
      <c r="AM75" s="103"/>
      <c r="AN75" s="101"/>
      <c r="AO75" s="102"/>
      <c r="AP75" s="106"/>
      <c r="AQ75" s="49">
        <f t="shared" si="0"/>
        <v>0</v>
      </c>
      <c r="AR75" s="48">
        <f t="shared" si="0"/>
        <v>0</v>
      </c>
      <c r="AS75" s="47">
        <f t="shared" si="1"/>
        <v>0</v>
      </c>
      <c r="AT75" s="43">
        <f t="shared" si="2"/>
        <v>0</v>
      </c>
      <c r="BB75" s="23">
        <f t="shared" si="3"/>
        <v>0</v>
      </c>
      <c r="BC75" s="23">
        <f t="shared" si="4"/>
        <v>0</v>
      </c>
      <c r="BD75" s="23">
        <f t="shared" si="5"/>
        <v>0</v>
      </c>
      <c r="BE75" s="23">
        <f t="shared" si="6"/>
        <v>0</v>
      </c>
      <c r="BF75" s="23">
        <f t="shared" si="7"/>
        <v>0</v>
      </c>
      <c r="BG75" s="23">
        <f t="shared" si="8"/>
        <v>0</v>
      </c>
      <c r="BH75" s="23">
        <f t="shared" si="9"/>
        <v>0</v>
      </c>
      <c r="BI75" s="23">
        <f t="shared" si="10"/>
        <v>0</v>
      </c>
      <c r="BJ75" s="23">
        <f t="shared" si="11"/>
        <v>0</v>
      </c>
      <c r="BK75" s="23">
        <f t="shared" si="12"/>
        <v>0</v>
      </c>
      <c r="BL75" s="23">
        <f t="shared" si="13"/>
        <v>0</v>
      </c>
      <c r="BM75" s="23">
        <f t="shared" si="14"/>
        <v>0</v>
      </c>
      <c r="BN75" s="23">
        <f t="shared" si="15"/>
        <v>0</v>
      </c>
    </row>
    <row r="76" spans="2:66" s="19" customFormat="1" ht="21" customHeight="1">
      <c r="B76" s="120">
        <v>21</v>
      </c>
      <c r="C76" s="270"/>
      <c r="D76" s="271"/>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0"/>
        <v>0</v>
      </c>
      <c r="AR76" s="48">
        <f t="shared" si="0"/>
        <v>0</v>
      </c>
      <c r="AS76" s="47">
        <f t="shared" si="1"/>
        <v>0</v>
      </c>
      <c r="AT76" s="43">
        <f t="shared" si="2"/>
        <v>0</v>
      </c>
      <c r="BB76" s="23">
        <f t="shared" si="3"/>
        <v>0</v>
      </c>
      <c r="BC76" s="23">
        <f t="shared" si="4"/>
        <v>0</v>
      </c>
      <c r="BD76" s="23">
        <f t="shared" si="5"/>
        <v>0</v>
      </c>
      <c r="BE76" s="23">
        <f t="shared" si="6"/>
        <v>0</v>
      </c>
      <c r="BF76" s="23">
        <f t="shared" si="7"/>
        <v>0</v>
      </c>
      <c r="BG76" s="23">
        <f t="shared" si="8"/>
        <v>0</v>
      </c>
      <c r="BH76" s="23">
        <f t="shared" si="9"/>
        <v>0</v>
      </c>
      <c r="BI76" s="23">
        <f t="shared" si="10"/>
        <v>0</v>
      </c>
      <c r="BJ76" s="23">
        <f t="shared" si="11"/>
        <v>0</v>
      </c>
      <c r="BK76" s="23">
        <f t="shared" si="12"/>
        <v>0</v>
      </c>
      <c r="BL76" s="23">
        <f t="shared" si="13"/>
        <v>0</v>
      </c>
      <c r="BM76" s="23">
        <f t="shared" si="14"/>
        <v>0</v>
      </c>
      <c r="BN76" s="23">
        <f t="shared" si="15"/>
        <v>0</v>
      </c>
    </row>
    <row r="77" spans="2:66" s="19" customFormat="1" ht="21" customHeight="1">
      <c r="B77" s="120">
        <v>22</v>
      </c>
      <c r="C77" s="270"/>
      <c r="D77" s="271"/>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0"/>
        <v>0</v>
      </c>
      <c r="AR77" s="48">
        <f t="shared" si="0"/>
        <v>0</v>
      </c>
      <c r="AS77" s="47">
        <f t="shared" si="1"/>
        <v>0</v>
      </c>
      <c r="AT77" s="43">
        <f t="shared" si="2"/>
        <v>0</v>
      </c>
      <c r="BB77" s="23">
        <f t="shared" si="3"/>
        <v>0</v>
      </c>
      <c r="BC77" s="23">
        <f t="shared" si="4"/>
        <v>0</v>
      </c>
      <c r="BD77" s="23">
        <f t="shared" si="5"/>
        <v>0</v>
      </c>
      <c r="BE77" s="23">
        <f t="shared" si="6"/>
        <v>0</v>
      </c>
      <c r="BF77" s="23">
        <f t="shared" si="7"/>
        <v>0</v>
      </c>
      <c r="BG77" s="23">
        <f t="shared" si="8"/>
        <v>0</v>
      </c>
      <c r="BH77" s="23">
        <f t="shared" si="9"/>
        <v>0</v>
      </c>
      <c r="BI77" s="23">
        <f t="shared" si="10"/>
        <v>0</v>
      </c>
      <c r="BJ77" s="23">
        <f t="shared" si="11"/>
        <v>0</v>
      </c>
      <c r="BK77" s="23">
        <f t="shared" si="12"/>
        <v>0</v>
      </c>
      <c r="BL77" s="23">
        <f t="shared" si="13"/>
        <v>0</v>
      </c>
      <c r="BM77" s="23">
        <f t="shared" si="14"/>
        <v>0</v>
      </c>
      <c r="BN77" s="23">
        <f t="shared" si="15"/>
        <v>0</v>
      </c>
    </row>
    <row r="78" spans="2:66" s="19" customFormat="1" ht="21" customHeight="1">
      <c r="B78" s="120">
        <v>23</v>
      </c>
      <c r="C78" s="270"/>
      <c r="D78" s="271"/>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0"/>
        <v>0</v>
      </c>
      <c r="AR78" s="48">
        <f t="shared" si="0"/>
        <v>0</v>
      </c>
      <c r="AS78" s="47">
        <f t="shared" si="1"/>
        <v>0</v>
      </c>
      <c r="AT78" s="43">
        <f t="shared" si="2"/>
        <v>0</v>
      </c>
      <c r="BB78" s="23">
        <f t="shared" si="3"/>
        <v>0</v>
      </c>
      <c r="BC78" s="23">
        <f t="shared" si="4"/>
        <v>0</v>
      </c>
      <c r="BD78" s="23">
        <f t="shared" si="5"/>
        <v>0</v>
      </c>
      <c r="BE78" s="23">
        <f t="shared" si="6"/>
        <v>0</v>
      </c>
      <c r="BF78" s="23">
        <f t="shared" si="7"/>
        <v>0</v>
      </c>
      <c r="BG78" s="23">
        <f t="shared" si="8"/>
        <v>0</v>
      </c>
      <c r="BH78" s="23">
        <f t="shared" si="9"/>
        <v>0</v>
      </c>
      <c r="BI78" s="23">
        <f t="shared" si="10"/>
        <v>0</v>
      </c>
      <c r="BJ78" s="23">
        <f t="shared" si="11"/>
        <v>0</v>
      </c>
      <c r="BK78" s="23">
        <f t="shared" si="12"/>
        <v>0</v>
      </c>
      <c r="BL78" s="23">
        <f t="shared" si="13"/>
        <v>0</v>
      </c>
      <c r="BM78" s="23">
        <f t="shared" si="14"/>
        <v>0</v>
      </c>
      <c r="BN78" s="23">
        <f t="shared" si="15"/>
        <v>0</v>
      </c>
    </row>
    <row r="79" spans="2:66" s="19" customFormat="1" ht="21" customHeight="1">
      <c r="B79" s="120">
        <v>24</v>
      </c>
      <c r="C79" s="270"/>
      <c r="D79" s="271"/>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0"/>
        <v>0</v>
      </c>
      <c r="AR79" s="48">
        <f t="shared" si="0"/>
        <v>0</v>
      </c>
      <c r="AS79" s="47">
        <f t="shared" si="1"/>
        <v>0</v>
      </c>
      <c r="AT79" s="43">
        <f t="shared" si="2"/>
        <v>0</v>
      </c>
      <c r="BB79" s="23">
        <f t="shared" si="3"/>
        <v>0</v>
      </c>
      <c r="BC79" s="23">
        <f t="shared" si="4"/>
        <v>0</v>
      </c>
      <c r="BD79" s="23">
        <f t="shared" si="5"/>
        <v>0</v>
      </c>
      <c r="BE79" s="23">
        <f t="shared" si="6"/>
        <v>0</v>
      </c>
      <c r="BF79" s="23">
        <f t="shared" si="7"/>
        <v>0</v>
      </c>
      <c r="BG79" s="23">
        <f t="shared" si="8"/>
        <v>0</v>
      </c>
      <c r="BH79" s="23">
        <f t="shared" si="9"/>
        <v>0</v>
      </c>
      <c r="BI79" s="23">
        <f t="shared" si="10"/>
        <v>0</v>
      </c>
      <c r="BJ79" s="23">
        <f t="shared" si="11"/>
        <v>0</v>
      </c>
      <c r="BK79" s="23">
        <f t="shared" si="12"/>
        <v>0</v>
      </c>
      <c r="BL79" s="23">
        <f t="shared" si="13"/>
        <v>0</v>
      </c>
      <c r="BM79" s="23">
        <f t="shared" si="14"/>
        <v>0</v>
      </c>
      <c r="BN79" s="23">
        <f t="shared" si="15"/>
        <v>0</v>
      </c>
    </row>
    <row r="80" spans="2:66" s="19" customFormat="1" ht="21" customHeight="1">
      <c r="B80" s="120">
        <v>25</v>
      </c>
      <c r="C80" s="270"/>
      <c r="D80" s="271"/>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0"/>
        <v>0</v>
      </c>
      <c r="AR80" s="48">
        <f t="shared" si="0"/>
        <v>0</v>
      </c>
      <c r="AS80" s="47">
        <f t="shared" si="1"/>
        <v>0</v>
      </c>
      <c r="AT80" s="43">
        <f t="shared" si="2"/>
        <v>0</v>
      </c>
      <c r="BB80" s="23">
        <f t="shared" si="3"/>
        <v>0</v>
      </c>
      <c r="BC80" s="23">
        <f t="shared" si="4"/>
        <v>0</v>
      </c>
      <c r="BD80" s="23">
        <f t="shared" si="5"/>
        <v>0</v>
      </c>
      <c r="BE80" s="23">
        <f t="shared" si="6"/>
        <v>0</v>
      </c>
      <c r="BF80" s="23">
        <f t="shared" si="7"/>
        <v>0</v>
      </c>
      <c r="BG80" s="23">
        <f t="shared" si="8"/>
        <v>0</v>
      </c>
      <c r="BH80" s="23">
        <f t="shared" si="9"/>
        <v>0</v>
      </c>
      <c r="BI80" s="23">
        <f t="shared" si="10"/>
        <v>0</v>
      </c>
      <c r="BJ80" s="23">
        <f t="shared" si="11"/>
        <v>0</v>
      </c>
      <c r="BK80" s="23">
        <f t="shared" si="12"/>
        <v>0</v>
      </c>
      <c r="BL80" s="23">
        <f t="shared" si="13"/>
        <v>0</v>
      </c>
      <c r="BM80" s="23">
        <f t="shared" si="14"/>
        <v>0</v>
      </c>
      <c r="BN80" s="23">
        <f t="shared" si="15"/>
        <v>0</v>
      </c>
    </row>
    <row r="81" spans="2:67" s="19" customFormat="1" ht="21" customHeight="1">
      <c r="B81" s="120">
        <v>26</v>
      </c>
      <c r="C81" s="270"/>
      <c r="D81" s="271"/>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0"/>
        <v>0</v>
      </c>
      <c r="AR81" s="48">
        <f t="shared" si="0"/>
        <v>0</v>
      </c>
      <c r="AS81" s="47">
        <f t="shared" si="1"/>
        <v>0</v>
      </c>
      <c r="AT81" s="43">
        <f t="shared" si="2"/>
        <v>0</v>
      </c>
      <c r="BB81" s="23">
        <f t="shared" si="3"/>
        <v>0</v>
      </c>
      <c r="BC81" s="23">
        <f t="shared" si="4"/>
        <v>0</v>
      </c>
      <c r="BD81" s="23">
        <f t="shared" si="5"/>
        <v>0</v>
      </c>
      <c r="BE81" s="23">
        <f t="shared" si="6"/>
        <v>0</v>
      </c>
      <c r="BF81" s="23">
        <f t="shared" si="7"/>
        <v>0</v>
      </c>
      <c r="BG81" s="23">
        <f t="shared" si="8"/>
        <v>0</v>
      </c>
      <c r="BH81" s="23">
        <f t="shared" si="9"/>
        <v>0</v>
      </c>
      <c r="BI81" s="23">
        <f t="shared" si="10"/>
        <v>0</v>
      </c>
      <c r="BJ81" s="23">
        <f t="shared" si="11"/>
        <v>0</v>
      </c>
      <c r="BK81" s="23">
        <f t="shared" si="12"/>
        <v>0</v>
      </c>
      <c r="BL81" s="23">
        <f t="shared" si="13"/>
        <v>0</v>
      </c>
      <c r="BM81" s="23">
        <f t="shared" si="14"/>
        <v>0</v>
      </c>
      <c r="BN81" s="23">
        <f t="shared" si="15"/>
        <v>0</v>
      </c>
    </row>
    <row r="82" spans="2:67" s="19" customFormat="1" ht="21" customHeight="1">
      <c r="B82" s="120">
        <v>27</v>
      </c>
      <c r="C82" s="270"/>
      <c r="D82" s="271"/>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0"/>
        <v>0</v>
      </c>
      <c r="AR82" s="48">
        <f t="shared" si="0"/>
        <v>0</v>
      </c>
      <c r="AS82" s="47">
        <f t="shared" si="1"/>
        <v>0</v>
      </c>
      <c r="AT82" s="43">
        <f t="shared" si="2"/>
        <v>0</v>
      </c>
      <c r="BB82" s="23">
        <f t="shared" si="3"/>
        <v>0</v>
      </c>
      <c r="BC82" s="23">
        <f t="shared" si="4"/>
        <v>0</v>
      </c>
      <c r="BD82" s="23">
        <f t="shared" si="5"/>
        <v>0</v>
      </c>
      <c r="BE82" s="23">
        <f t="shared" si="6"/>
        <v>0</v>
      </c>
      <c r="BF82" s="23">
        <f t="shared" si="7"/>
        <v>0</v>
      </c>
      <c r="BG82" s="23">
        <f t="shared" si="8"/>
        <v>0</v>
      </c>
      <c r="BH82" s="23">
        <f t="shared" si="9"/>
        <v>0</v>
      </c>
      <c r="BI82" s="23">
        <f t="shared" si="10"/>
        <v>0</v>
      </c>
      <c r="BJ82" s="23">
        <f t="shared" si="11"/>
        <v>0</v>
      </c>
      <c r="BK82" s="23">
        <f t="shared" si="12"/>
        <v>0</v>
      </c>
      <c r="BL82" s="23">
        <f t="shared" si="13"/>
        <v>0</v>
      </c>
      <c r="BM82" s="23">
        <f t="shared" si="14"/>
        <v>0</v>
      </c>
      <c r="BN82" s="23">
        <f t="shared" si="15"/>
        <v>0</v>
      </c>
    </row>
    <row r="83" spans="2:67" s="19" customFormat="1" ht="21" customHeight="1">
      <c r="B83" s="120">
        <v>28</v>
      </c>
      <c r="C83" s="270"/>
      <c r="D83" s="271"/>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0"/>
        <v>0</v>
      </c>
      <c r="AR83" s="48">
        <f t="shared" si="0"/>
        <v>0</v>
      </c>
      <c r="AS83" s="47">
        <f t="shared" si="1"/>
        <v>0</v>
      </c>
      <c r="AT83" s="43">
        <f t="shared" si="2"/>
        <v>0</v>
      </c>
      <c r="BB83" s="23">
        <f t="shared" si="3"/>
        <v>0</v>
      </c>
      <c r="BC83" s="23">
        <f t="shared" si="4"/>
        <v>0</v>
      </c>
      <c r="BD83" s="23">
        <f t="shared" si="5"/>
        <v>0</v>
      </c>
      <c r="BE83" s="23">
        <f t="shared" si="6"/>
        <v>0</v>
      </c>
      <c r="BF83" s="23">
        <f t="shared" si="7"/>
        <v>0</v>
      </c>
      <c r="BG83" s="23">
        <f t="shared" si="8"/>
        <v>0</v>
      </c>
      <c r="BH83" s="23">
        <f t="shared" si="9"/>
        <v>0</v>
      </c>
      <c r="BI83" s="23">
        <f t="shared" si="10"/>
        <v>0</v>
      </c>
      <c r="BJ83" s="23">
        <f t="shared" si="11"/>
        <v>0</v>
      </c>
      <c r="BK83" s="23">
        <f t="shared" si="12"/>
        <v>0</v>
      </c>
      <c r="BL83" s="23">
        <f t="shared" si="13"/>
        <v>0</v>
      </c>
      <c r="BM83" s="23">
        <f t="shared" si="14"/>
        <v>0</v>
      </c>
      <c r="BN83" s="23">
        <f t="shared" si="15"/>
        <v>0</v>
      </c>
    </row>
    <row r="84" spans="2:67" s="19" customFormat="1" ht="21" customHeight="1">
      <c r="B84" s="120">
        <v>29</v>
      </c>
      <c r="C84" s="270"/>
      <c r="D84" s="271"/>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0"/>
        <v>0</v>
      </c>
      <c r="AR84" s="48">
        <f t="shared" si="0"/>
        <v>0</v>
      </c>
      <c r="AS84" s="47">
        <f t="shared" si="1"/>
        <v>0</v>
      </c>
      <c r="AT84" s="43">
        <f t="shared" si="2"/>
        <v>0</v>
      </c>
      <c r="BB84" s="23">
        <f t="shared" si="3"/>
        <v>0</v>
      </c>
      <c r="BC84" s="23">
        <f t="shared" si="4"/>
        <v>0</v>
      </c>
      <c r="BD84" s="23">
        <f t="shared" si="5"/>
        <v>0</v>
      </c>
      <c r="BE84" s="23">
        <f t="shared" si="6"/>
        <v>0</v>
      </c>
      <c r="BF84" s="23">
        <f t="shared" si="7"/>
        <v>0</v>
      </c>
      <c r="BG84" s="23">
        <f t="shared" si="8"/>
        <v>0</v>
      </c>
      <c r="BH84" s="23">
        <f t="shared" si="9"/>
        <v>0</v>
      </c>
      <c r="BI84" s="23">
        <f t="shared" si="10"/>
        <v>0</v>
      </c>
      <c r="BJ84" s="23">
        <f t="shared" si="11"/>
        <v>0</v>
      </c>
      <c r="BK84" s="23">
        <f t="shared" si="12"/>
        <v>0</v>
      </c>
      <c r="BL84" s="23">
        <f t="shared" si="13"/>
        <v>0</v>
      </c>
      <c r="BM84" s="23">
        <f t="shared" si="14"/>
        <v>0</v>
      </c>
      <c r="BN84" s="23">
        <f t="shared" si="15"/>
        <v>0</v>
      </c>
    </row>
    <row r="85" spans="2:67" s="19" customFormat="1" ht="21" customHeight="1">
      <c r="B85" s="120">
        <v>30</v>
      </c>
      <c r="C85" s="270"/>
      <c r="D85" s="271"/>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0"/>
        <v>0</v>
      </c>
      <c r="AR85" s="48">
        <f t="shared" si="0"/>
        <v>0</v>
      </c>
      <c r="AS85" s="47">
        <f t="shared" si="1"/>
        <v>0</v>
      </c>
      <c r="AT85" s="43">
        <f t="shared" si="2"/>
        <v>0</v>
      </c>
      <c r="BB85" s="23">
        <f t="shared" si="3"/>
        <v>0</v>
      </c>
      <c r="BC85" s="23">
        <f t="shared" si="4"/>
        <v>0</v>
      </c>
      <c r="BD85" s="23">
        <f t="shared" si="5"/>
        <v>0</v>
      </c>
      <c r="BE85" s="23">
        <f t="shared" si="6"/>
        <v>0</v>
      </c>
      <c r="BF85" s="23">
        <f t="shared" si="7"/>
        <v>0</v>
      </c>
      <c r="BG85" s="23">
        <f t="shared" si="8"/>
        <v>0</v>
      </c>
      <c r="BH85" s="23">
        <f t="shared" si="9"/>
        <v>0</v>
      </c>
      <c r="BI85" s="23">
        <f t="shared" si="10"/>
        <v>0</v>
      </c>
      <c r="BJ85" s="23">
        <f t="shared" si="11"/>
        <v>0</v>
      </c>
      <c r="BK85" s="23">
        <f t="shared" si="12"/>
        <v>0</v>
      </c>
      <c r="BL85" s="23">
        <f t="shared" si="13"/>
        <v>0</v>
      </c>
      <c r="BM85" s="23">
        <f t="shared" si="14"/>
        <v>0</v>
      </c>
      <c r="BN85" s="23">
        <f t="shared" si="15"/>
        <v>0</v>
      </c>
    </row>
    <row r="86" spans="2:67" s="19" customFormat="1" ht="21" customHeight="1">
      <c r="B86" s="120">
        <v>31</v>
      </c>
      <c r="C86" s="270"/>
      <c r="D86" s="271"/>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0"/>
        <v>0</v>
      </c>
      <c r="AR86" s="48">
        <f t="shared" si="0"/>
        <v>0</v>
      </c>
      <c r="AS86" s="47">
        <f t="shared" si="1"/>
        <v>0</v>
      </c>
      <c r="AT86" s="43">
        <f t="shared" si="2"/>
        <v>0</v>
      </c>
      <c r="BB86" s="23">
        <f t="shared" si="3"/>
        <v>0</v>
      </c>
      <c r="BC86" s="23">
        <f t="shared" si="4"/>
        <v>0</v>
      </c>
      <c r="BD86" s="23">
        <f t="shared" si="5"/>
        <v>0</v>
      </c>
      <c r="BE86" s="23">
        <f t="shared" si="6"/>
        <v>0</v>
      </c>
      <c r="BF86" s="23">
        <f t="shared" si="7"/>
        <v>0</v>
      </c>
      <c r="BG86" s="23">
        <f t="shared" si="8"/>
        <v>0</v>
      </c>
      <c r="BH86" s="23">
        <f t="shared" si="9"/>
        <v>0</v>
      </c>
      <c r="BI86" s="23">
        <f t="shared" si="10"/>
        <v>0</v>
      </c>
      <c r="BJ86" s="23">
        <f t="shared" si="11"/>
        <v>0</v>
      </c>
      <c r="BK86" s="23">
        <f t="shared" si="12"/>
        <v>0</v>
      </c>
      <c r="BL86" s="23">
        <f t="shared" si="13"/>
        <v>0</v>
      </c>
      <c r="BM86" s="23">
        <f t="shared" si="14"/>
        <v>0</v>
      </c>
      <c r="BN86" s="23">
        <f t="shared" si="15"/>
        <v>0</v>
      </c>
      <c r="BO86" s="18"/>
    </row>
    <row r="87" spans="2:67" s="19" customFormat="1" ht="21" customHeight="1">
      <c r="B87" s="120">
        <v>32</v>
      </c>
      <c r="C87" s="270"/>
      <c r="D87" s="271"/>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0"/>
        <v>0</v>
      </c>
      <c r="AR87" s="48">
        <f t="shared" si="0"/>
        <v>0</v>
      </c>
      <c r="AS87" s="47">
        <f t="shared" si="1"/>
        <v>0</v>
      </c>
      <c r="AT87" s="43">
        <f t="shared" si="2"/>
        <v>0</v>
      </c>
      <c r="BB87" s="23">
        <f t="shared" si="3"/>
        <v>0</v>
      </c>
      <c r="BC87" s="23">
        <f t="shared" si="4"/>
        <v>0</v>
      </c>
      <c r="BD87" s="23">
        <f t="shared" si="5"/>
        <v>0</v>
      </c>
      <c r="BE87" s="23">
        <f t="shared" si="6"/>
        <v>0</v>
      </c>
      <c r="BF87" s="23">
        <f t="shared" si="7"/>
        <v>0</v>
      </c>
      <c r="BG87" s="23">
        <f t="shared" si="8"/>
        <v>0</v>
      </c>
      <c r="BH87" s="23">
        <f t="shared" si="9"/>
        <v>0</v>
      </c>
      <c r="BI87" s="23">
        <f t="shared" si="10"/>
        <v>0</v>
      </c>
      <c r="BJ87" s="23">
        <f t="shared" si="11"/>
        <v>0</v>
      </c>
      <c r="BK87" s="23">
        <f t="shared" si="12"/>
        <v>0</v>
      </c>
      <c r="BL87" s="23">
        <f t="shared" si="13"/>
        <v>0</v>
      </c>
      <c r="BM87" s="23">
        <f t="shared" si="14"/>
        <v>0</v>
      </c>
      <c r="BN87" s="23">
        <f t="shared" si="15"/>
        <v>0</v>
      </c>
      <c r="BO87" s="6"/>
    </row>
    <row r="88" spans="2:67" s="19" customFormat="1" ht="21" customHeight="1">
      <c r="B88" s="120">
        <f>B87+1</f>
        <v>33</v>
      </c>
      <c r="C88" s="270"/>
      <c r="D88" s="271"/>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0"/>
        <v>0</v>
      </c>
      <c r="AR88" s="48">
        <f t="shared" si="0"/>
        <v>0</v>
      </c>
      <c r="AS88" s="47">
        <f t="shared" si="1"/>
        <v>0</v>
      </c>
      <c r="AT88" s="43">
        <f t="shared" si="2"/>
        <v>0</v>
      </c>
      <c r="BB88" s="23">
        <f t="shared" si="3"/>
        <v>0</v>
      </c>
      <c r="BC88" s="23">
        <f t="shared" si="4"/>
        <v>0</v>
      </c>
      <c r="BD88" s="23">
        <f t="shared" si="5"/>
        <v>0</v>
      </c>
      <c r="BE88" s="23">
        <f t="shared" si="6"/>
        <v>0</v>
      </c>
      <c r="BF88" s="23">
        <f t="shared" si="7"/>
        <v>0</v>
      </c>
      <c r="BG88" s="23">
        <f t="shared" si="8"/>
        <v>0</v>
      </c>
      <c r="BH88" s="23">
        <f t="shared" si="9"/>
        <v>0</v>
      </c>
      <c r="BI88" s="23">
        <f t="shared" si="10"/>
        <v>0</v>
      </c>
      <c r="BJ88" s="23">
        <f t="shared" si="11"/>
        <v>0</v>
      </c>
      <c r="BK88" s="23">
        <f t="shared" si="12"/>
        <v>0</v>
      </c>
      <c r="BL88" s="23">
        <f t="shared" si="13"/>
        <v>0</v>
      </c>
      <c r="BM88" s="23">
        <f t="shared" si="14"/>
        <v>0</v>
      </c>
      <c r="BN88" s="23">
        <f t="shared" si="15"/>
        <v>0</v>
      </c>
      <c r="BO88" s="6"/>
    </row>
    <row r="89" spans="2:67" s="19" customFormat="1" ht="21" customHeight="1">
      <c r="B89" s="120">
        <f>B88+1</f>
        <v>34</v>
      </c>
      <c r="C89" s="270"/>
      <c r="D89" s="271"/>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0"/>
        <v>0</v>
      </c>
      <c r="AR89" s="48">
        <f t="shared" si="0"/>
        <v>0</v>
      </c>
      <c r="AS89" s="47">
        <f t="shared" si="1"/>
        <v>0</v>
      </c>
      <c r="AT89" s="43">
        <f t="shared" si="2"/>
        <v>0</v>
      </c>
      <c r="BB89" s="23">
        <f t="shared" si="3"/>
        <v>0</v>
      </c>
      <c r="BC89" s="23">
        <f t="shared" si="4"/>
        <v>0</v>
      </c>
      <c r="BD89" s="23">
        <f t="shared" si="5"/>
        <v>0</v>
      </c>
      <c r="BE89" s="23">
        <f t="shared" si="6"/>
        <v>0</v>
      </c>
      <c r="BF89" s="23">
        <f t="shared" si="7"/>
        <v>0</v>
      </c>
      <c r="BG89" s="23">
        <f t="shared" si="8"/>
        <v>0</v>
      </c>
      <c r="BH89" s="23">
        <f t="shared" si="9"/>
        <v>0</v>
      </c>
      <c r="BI89" s="23">
        <f t="shared" si="10"/>
        <v>0</v>
      </c>
      <c r="BJ89" s="23">
        <f t="shared" si="11"/>
        <v>0</v>
      </c>
      <c r="BK89" s="23">
        <f t="shared" si="12"/>
        <v>0</v>
      </c>
      <c r="BL89" s="23">
        <f t="shared" si="13"/>
        <v>0</v>
      </c>
      <c r="BM89" s="23">
        <f t="shared" si="14"/>
        <v>0</v>
      </c>
      <c r="BN89" s="23">
        <f t="shared" si="15"/>
        <v>0</v>
      </c>
      <c r="BO89" s="6"/>
    </row>
    <row r="90" spans="2:67" s="19" customFormat="1" ht="21" customHeight="1">
      <c r="B90" s="120">
        <f>B89+1</f>
        <v>35</v>
      </c>
      <c r="C90" s="270"/>
      <c r="D90" s="271"/>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0"/>
        <v>0</v>
      </c>
      <c r="AR90" s="48">
        <f t="shared" si="0"/>
        <v>0</v>
      </c>
      <c r="AS90" s="47">
        <f t="shared" si="1"/>
        <v>0</v>
      </c>
      <c r="AT90" s="43">
        <f t="shared" si="2"/>
        <v>0</v>
      </c>
      <c r="BB90" s="23">
        <f t="shared" si="3"/>
        <v>0</v>
      </c>
      <c r="BC90" s="23">
        <f t="shared" si="4"/>
        <v>0</v>
      </c>
      <c r="BD90" s="23">
        <f t="shared" si="5"/>
        <v>0</v>
      </c>
      <c r="BE90" s="23">
        <f t="shared" si="6"/>
        <v>0</v>
      </c>
      <c r="BF90" s="23">
        <f t="shared" si="7"/>
        <v>0</v>
      </c>
      <c r="BG90" s="23">
        <f t="shared" si="8"/>
        <v>0</v>
      </c>
      <c r="BH90" s="23">
        <f t="shared" si="9"/>
        <v>0</v>
      </c>
      <c r="BI90" s="23">
        <f t="shared" si="10"/>
        <v>0</v>
      </c>
      <c r="BJ90" s="23">
        <f t="shared" si="11"/>
        <v>0</v>
      </c>
      <c r="BK90" s="23">
        <f t="shared" si="12"/>
        <v>0</v>
      </c>
      <c r="BL90" s="23">
        <f t="shared" si="13"/>
        <v>0</v>
      </c>
      <c r="BM90" s="23">
        <f t="shared" si="14"/>
        <v>0</v>
      </c>
      <c r="BN90" s="23">
        <f t="shared" si="15"/>
        <v>0</v>
      </c>
      <c r="BO90" s="6"/>
    </row>
    <row r="91" spans="2:67" s="19" customFormat="1" ht="21" customHeight="1">
      <c r="B91" s="120">
        <v>36</v>
      </c>
      <c r="C91" s="270"/>
      <c r="D91" s="271"/>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0"/>
        <v>0</v>
      </c>
      <c r="AR91" s="48">
        <f t="shared" si="0"/>
        <v>0</v>
      </c>
      <c r="AS91" s="47">
        <f t="shared" si="1"/>
        <v>0</v>
      </c>
      <c r="AT91" s="43">
        <f t="shared" si="2"/>
        <v>0</v>
      </c>
      <c r="BB91" s="23">
        <f t="shared" si="3"/>
        <v>0</v>
      </c>
      <c r="BC91" s="23">
        <f t="shared" si="4"/>
        <v>0</v>
      </c>
      <c r="BD91" s="23">
        <f t="shared" si="5"/>
        <v>0</v>
      </c>
      <c r="BE91" s="23">
        <f t="shared" si="6"/>
        <v>0</v>
      </c>
      <c r="BF91" s="23">
        <f t="shared" si="7"/>
        <v>0</v>
      </c>
      <c r="BG91" s="23">
        <f t="shared" si="8"/>
        <v>0</v>
      </c>
      <c r="BH91" s="23">
        <f t="shared" si="9"/>
        <v>0</v>
      </c>
      <c r="BI91" s="23">
        <f t="shared" si="10"/>
        <v>0</v>
      </c>
      <c r="BJ91" s="23">
        <f t="shared" si="11"/>
        <v>0</v>
      </c>
      <c r="BK91" s="23">
        <f t="shared" si="12"/>
        <v>0</v>
      </c>
      <c r="BL91" s="23">
        <f t="shared" si="13"/>
        <v>0</v>
      </c>
      <c r="BM91" s="23">
        <f t="shared" si="14"/>
        <v>0</v>
      </c>
      <c r="BN91" s="23">
        <f t="shared" si="15"/>
        <v>0</v>
      </c>
      <c r="BO91" s="6"/>
    </row>
    <row r="92" spans="2:67" s="19" customFormat="1" ht="21" customHeight="1">
      <c r="B92" s="120">
        <f>B91+1</f>
        <v>37</v>
      </c>
      <c r="C92" s="270"/>
      <c r="D92" s="271"/>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0"/>
        <v>0</v>
      </c>
      <c r="AR92" s="48">
        <f t="shared" si="0"/>
        <v>0</v>
      </c>
      <c r="AS92" s="47">
        <f t="shared" si="1"/>
        <v>0</v>
      </c>
      <c r="AT92" s="43">
        <f t="shared" si="2"/>
        <v>0</v>
      </c>
      <c r="BB92" s="23">
        <f t="shared" si="3"/>
        <v>0</v>
      </c>
      <c r="BC92" s="23">
        <f t="shared" si="4"/>
        <v>0</v>
      </c>
      <c r="BD92" s="23">
        <f t="shared" si="5"/>
        <v>0</v>
      </c>
      <c r="BE92" s="23">
        <f t="shared" si="6"/>
        <v>0</v>
      </c>
      <c r="BF92" s="23">
        <f t="shared" si="7"/>
        <v>0</v>
      </c>
      <c r="BG92" s="23">
        <f t="shared" si="8"/>
        <v>0</v>
      </c>
      <c r="BH92" s="23">
        <f t="shared" si="9"/>
        <v>0</v>
      </c>
      <c r="BI92" s="23">
        <f t="shared" si="10"/>
        <v>0</v>
      </c>
      <c r="BJ92" s="23">
        <f t="shared" si="11"/>
        <v>0</v>
      </c>
      <c r="BK92" s="23">
        <f t="shared" si="12"/>
        <v>0</v>
      </c>
      <c r="BL92" s="23">
        <f t="shared" si="13"/>
        <v>0</v>
      </c>
      <c r="BM92" s="23">
        <f t="shared" si="14"/>
        <v>0</v>
      </c>
      <c r="BN92" s="23">
        <f t="shared" si="15"/>
        <v>0</v>
      </c>
      <c r="BO92" s="6"/>
    </row>
    <row r="93" spans="2:67" s="19" customFormat="1" ht="21" customHeight="1">
      <c r="B93" s="120">
        <f>B92+1</f>
        <v>38</v>
      </c>
      <c r="C93" s="270"/>
      <c r="D93" s="271"/>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0"/>
        <v>0</v>
      </c>
      <c r="AR93" s="48">
        <f t="shared" si="0"/>
        <v>0</v>
      </c>
      <c r="AS93" s="47">
        <f t="shared" si="1"/>
        <v>0</v>
      </c>
      <c r="AT93" s="43">
        <f t="shared" si="2"/>
        <v>0</v>
      </c>
      <c r="BB93" s="23">
        <f t="shared" si="3"/>
        <v>0</v>
      </c>
      <c r="BC93" s="23">
        <f t="shared" si="4"/>
        <v>0</v>
      </c>
      <c r="BD93" s="23">
        <f t="shared" si="5"/>
        <v>0</v>
      </c>
      <c r="BE93" s="23">
        <f t="shared" si="6"/>
        <v>0</v>
      </c>
      <c r="BF93" s="23">
        <f t="shared" si="7"/>
        <v>0</v>
      </c>
      <c r="BG93" s="23">
        <f t="shared" si="8"/>
        <v>0</v>
      </c>
      <c r="BH93" s="23">
        <f t="shared" si="9"/>
        <v>0</v>
      </c>
      <c r="BI93" s="23">
        <f t="shared" si="10"/>
        <v>0</v>
      </c>
      <c r="BJ93" s="23">
        <f t="shared" si="11"/>
        <v>0</v>
      </c>
      <c r="BK93" s="23">
        <f t="shared" si="12"/>
        <v>0</v>
      </c>
      <c r="BL93" s="23">
        <f t="shared" si="13"/>
        <v>0</v>
      </c>
      <c r="BM93" s="23">
        <f t="shared" si="14"/>
        <v>0</v>
      </c>
      <c r="BN93" s="23">
        <f t="shared" si="15"/>
        <v>0</v>
      </c>
      <c r="BO93" s="6"/>
    </row>
    <row r="94" spans="2:67" s="19" customFormat="1" ht="21" customHeight="1">
      <c r="B94" s="120">
        <f>B93+1</f>
        <v>39</v>
      </c>
      <c r="C94" s="270"/>
      <c r="D94" s="271"/>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0"/>
        <v>0</v>
      </c>
      <c r="AR94" s="48">
        <f t="shared" si="0"/>
        <v>0</v>
      </c>
      <c r="AS94" s="47">
        <f t="shared" si="1"/>
        <v>0</v>
      </c>
      <c r="AT94" s="43">
        <f t="shared" si="2"/>
        <v>0</v>
      </c>
      <c r="BB94" s="23">
        <f t="shared" si="3"/>
        <v>0</v>
      </c>
      <c r="BC94" s="23">
        <f t="shared" si="4"/>
        <v>0</v>
      </c>
      <c r="BD94" s="23">
        <f t="shared" si="5"/>
        <v>0</v>
      </c>
      <c r="BE94" s="23">
        <f t="shared" si="6"/>
        <v>0</v>
      </c>
      <c r="BF94" s="23">
        <f t="shared" si="7"/>
        <v>0</v>
      </c>
      <c r="BG94" s="23">
        <f t="shared" si="8"/>
        <v>0</v>
      </c>
      <c r="BH94" s="23">
        <f t="shared" si="9"/>
        <v>0</v>
      </c>
      <c r="BI94" s="23">
        <f t="shared" si="10"/>
        <v>0</v>
      </c>
      <c r="BJ94" s="23">
        <f t="shared" si="11"/>
        <v>0</v>
      </c>
      <c r="BK94" s="23">
        <f t="shared" si="12"/>
        <v>0</v>
      </c>
      <c r="BL94" s="23">
        <f t="shared" si="13"/>
        <v>0</v>
      </c>
      <c r="BM94" s="23">
        <f t="shared" si="14"/>
        <v>0</v>
      </c>
      <c r="BN94" s="23">
        <f t="shared" si="15"/>
        <v>0</v>
      </c>
      <c r="BO94" s="6"/>
    </row>
    <row r="95" spans="2:67" s="19" customFormat="1" ht="21" customHeight="1" thickBot="1">
      <c r="B95" s="121">
        <f>B94+1</f>
        <v>40</v>
      </c>
      <c r="C95" s="278"/>
      <c r="D95" s="279"/>
      <c r="E95" s="118"/>
      <c r="F95" s="109"/>
      <c r="G95" s="110"/>
      <c r="H95" s="111"/>
      <c r="I95" s="112"/>
      <c r="J95" s="110"/>
      <c r="K95" s="113"/>
      <c r="L95" s="112"/>
      <c r="M95" s="114"/>
      <c r="N95" s="113"/>
      <c r="O95" s="112"/>
      <c r="P95" s="114"/>
      <c r="Q95" s="113"/>
      <c r="R95" s="112"/>
      <c r="S95" s="110"/>
      <c r="T95" s="113"/>
      <c r="U95" s="112"/>
      <c r="V95" s="110"/>
      <c r="W95" s="113"/>
      <c r="X95" s="112"/>
      <c r="Y95" s="110"/>
      <c r="Z95" s="113"/>
      <c r="AA95" s="112"/>
      <c r="AB95" s="110"/>
      <c r="AC95" s="113"/>
      <c r="AD95" s="112"/>
      <c r="AE95" s="110"/>
      <c r="AF95" s="113"/>
      <c r="AG95" s="112"/>
      <c r="AH95" s="110"/>
      <c r="AI95" s="113"/>
      <c r="AJ95" s="112"/>
      <c r="AK95" s="110"/>
      <c r="AL95" s="113"/>
      <c r="AM95" s="112"/>
      <c r="AN95" s="110"/>
      <c r="AO95" s="111"/>
      <c r="AP95" s="115"/>
      <c r="AQ95" s="46">
        <f t="shared" si="0"/>
        <v>0</v>
      </c>
      <c r="AR95" s="45">
        <f t="shared" si="0"/>
        <v>0</v>
      </c>
      <c r="AS95" s="44">
        <f t="shared" si="1"/>
        <v>0</v>
      </c>
      <c r="AT95" s="43">
        <f t="shared" si="2"/>
        <v>0</v>
      </c>
      <c r="BB95" s="23">
        <f t="shared" si="3"/>
        <v>0</v>
      </c>
      <c r="BC95" s="23">
        <f t="shared" si="4"/>
        <v>0</v>
      </c>
      <c r="BD95" s="23">
        <f t="shared" si="5"/>
        <v>0</v>
      </c>
      <c r="BE95" s="23">
        <f t="shared" si="6"/>
        <v>0</v>
      </c>
      <c r="BF95" s="23">
        <f t="shared" si="7"/>
        <v>0</v>
      </c>
      <c r="BG95" s="23">
        <f t="shared" si="8"/>
        <v>0</v>
      </c>
      <c r="BH95" s="23">
        <f t="shared" si="9"/>
        <v>0</v>
      </c>
      <c r="BI95" s="23">
        <f t="shared" si="10"/>
        <v>0</v>
      </c>
      <c r="BJ95" s="23">
        <f t="shared" si="11"/>
        <v>0</v>
      </c>
      <c r="BK95" s="23">
        <f t="shared" si="12"/>
        <v>0</v>
      </c>
      <c r="BL95" s="23">
        <f t="shared" si="13"/>
        <v>0</v>
      </c>
      <c r="BM95" s="23">
        <f t="shared" si="14"/>
        <v>0</v>
      </c>
      <c r="BN95" s="23">
        <f t="shared" si="15"/>
        <v>0</v>
      </c>
      <c r="BO95" s="6"/>
    </row>
    <row r="96" spans="2:67" s="18" customFormat="1" ht="39" customHeight="1" thickTop="1" thickBot="1">
      <c r="B96" s="280" t="s">
        <v>1</v>
      </c>
      <c r="C96" s="281"/>
      <c r="D96" s="282"/>
      <c r="E96" s="283"/>
      <c r="F96" s="42">
        <f t="shared" ref="F96:AT96" si="16">SUM(F56:F95)</f>
        <v>0</v>
      </c>
      <c r="G96" s="79">
        <f t="shared" si="16"/>
        <v>0</v>
      </c>
      <c r="H96" s="36">
        <f t="shared" si="16"/>
        <v>0</v>
      </c>
      <c r="I96" s="40">
        <f t="shared" si="16"/>
        <v>0</v>
      </c>
      <c r="J96" s="79">
        <f t="shared" si="16"/>
        <v>0</v>
      </c>
      <c r="K96" s="41">
        <f t="shared" si="16"/>
        <v>0</v>
      </c>
      <c r="L96" s="40">
        <f t="shared" si="16"/>
        <v>0</v>
      </c>
      <c r="M96" s="80">
        <f t="shared" si="16"/>
        <v>0</v>
      </c>
      <c r="N96" s="41">
        <f t="shared" si="16"/>
        <v>0</v>
      </c>
      <c r="O96" s="40">
        <f t="shared" si="16"/>
        <v>0</v>
      </c>
      <c r="P96" s="80">
        <f t="shared" si="16"/>
        <v>0</v>
      </c>
      <c r="Q96" s="41">
        <f t="shared" si="16"/>
        <v>0</v>
      </c>
      <c r="R96" s="40">
        <f t="shared" si="16"/>
        <v>0</v>
      </c>
      <c r="S96" s="79">
        <f t="shared" si="16"/>
        <v>0</v>
      </c>
      <c r="T96" s="41">
        <f t="shared" si="16"/>
        <v>0</v>
      </c>
      <c r="U96" s="40">
        <f t="shared" si="16"/>
        <v>0</v>
      </c>
      <c r="V96" s="79">
        <f t="shared" si="16"/>
        <v>0</v>
      </c>
      <c r="W96" s="41">
        <f t="shared" si="16"/>
        <v>0</v>
      </c>
      <c r="X96" s="40">
        <f t="shared" si="16"/>
        <v>0</v>
      </c>
      <c r="Y96" s="79">
        <f t="shared" si="16"/>
        <v>0</v>
      </c>
      <c r="Z96" s="41">
        <f t="shared" si="16"/>
        <v>0</v>
      </c>
      <c r="AA96" s="40">
        <f t="shared" si="16"/>
        <v>0</v>
      </c>
      <c r="AB96" s="79">
        <f t="shared" si="16"/>
        <v>0</v>
      </c>
      <c r="AC96" s="41">
        <f t="shared" si="16"/>
        <v>0</v>
      </c>
      <c r="AD96" s="40">
        <f t="shared" si="16"/>
        <v>0</v>
      </c>
      <c r="AE96" s="79">
        <f t="shared" si="16"/>
        <v>0</v>
      </c>
      <c r="AF96" s="41">
        <f t="shared" si="16"/>
        <v>0</v>
      </c>
      <c r="AG96" s="40">
        <f t="shared" si="16"/>
        <v>0</v>
      </c>
      <c r="AH96" s="79">
        <f t="shared" si="16"/>
        <v>0</v>
      </c>
      <c r="AI96" s="41">
        <f t="shared" si="16"/>
        <v>0</v>
      </c>
      <c r="AJ96" s="40">
        <f t="shared" si="16"/>
        <v>0</v>
      </c>
      <c r="AK96" s="79">
        <f t="shared" si="16"/>
        <v>0</v>
      </c>
      <c r="AL96" s="41">
        <f t="shared" si="16"/>
        <v>0</v>
      </c>
      <c r="AM96" s="40">
        <f t="shared" si="16"/>
        <v>0</v>
      </c>
      <c r="AN96" s="79">
        <f t="shared" si="16"/>
        <v>0</v>
      </c>
      <c r="AO96" s="36">
        <f t="shared" si="16"/>
        <v>0</v>
      </c>
      <c r="AP96" s="39">
        <f t="shared" si="16"/>
        <v>0</v>
      </c>
      <c r="AQ96" s="38">
        <f t="shared" si="16"/>
        <v>0</v>
      </c>
      <c r="AR96" s="37">
        <f t="shared" si="16"/>
        <v>0</v>
      </c>
      <c r="AS96" s="36">
        <f t="shared" si="16"/>
        <v>0</v>
      </c>
      <c r="AT96" s="35">
        <f t="shared" si="16"/>
        <v>0</v>
      </c>
      <c r="AU96" s="19"/>
      <c r="AV96" s="19"/>
      <c r="BB96" s="6"/>
      <c r="BC96" s="6"/>
      <c r="BD96" s="6"/>
      <c r="BE96" s="6"/>
      <c r="BF96" s="6"/>
      <c r="BG96" s="6"/>
      <c r="BH96" s="6"/>
      <c r="BI96" s="6"/>
      <c r="BJ96" s="6"/>
      <c r="BK96" s="6"/>
      <c r="BL96" s="6"/>
      <c r="BM96" s="6"/>
      <c r="BN96" s="6"/>
      <c r="BO96" s="6"/>
    </row>
    <row r="97" spans="1:67" s="6" customFormat="1">
      <c r="A97" s="5"/>
      <c r="B97" s="90" t="s">
        <v>32</v>
      </c>
      <c r="C97" s="34" t="s">
        <v>44</v>
      </c>
      <c r="D97" s="28"/>
      <c r="E97" s="29"/>
      <c r="F97" s="29"/>
      <c r="G97" s="29"/>
      <c r="H97" s="29"/>
      <c r="I97" s="29"/>
      <c r="J97" s="29"/>
      <c r="K97" s="29"/>
      <c r="L97" s="29"/>
      <c r="M97" s="29"/>
      <c r="N97" s="29"/>
      <c r="O97" s="29"/>
      <c r="P97" s="29"/>
      <c r="Q97" s="29"/>
      <c r="R97" s="29"/>
      <c r="S97" s="29"/>
      <c r="T97" s="29"/>
      <c r="U97" s="29"/>
      <c r="V97" s="27"/>
      <c r="W97" s="27"/>
      <c r="X97" s="27"/>
      <c r="Y97" s="27"/>
      <c r="Z97" s="15"/>
      <c r="AA97" s="15"/>
      <c r="AB97" s="15"/>
      <c r="AC97" s="15"/>
      <c r="AD97" s="15"/>
      <c r="AE97" s="15"/>
      <c r="AF97" s="15"/>
      <c r="AG97" s="15"/>
      <c r="AH97" s="15"/>
      <c r="AI97" s="15"/>
      <c r="AJ97" s="15"/>
      <c r="AK97" s="15"/>
      <c r="AL97" s="15"/>
      <c r="AM97" s="15"/>
      <c r="AN97" s="15"/>
      <c r="AO97" s="15"/>
      <c r="AP97" s="15"/>
      <c r="AQ97" s="15"/>
      <c r="AR97" s="15"/>
      <c r="AS97" s="15"/>
      <c r="AT97" s="5"/>
      <c r="AU97" s="5"/>
      <c r="AV97" s="5"/>
      <c r="AW97" s="5"/>
      <c r="AX97" s="5"/>
    </row>
    <row r="98" spans="1:67" s="6" customFormat="1">
      <c r="A98" s="5"/>
      <c r="B98" s="90" t="s">
        <v>33</v>
      </c>
      <c r="C98" s="67" t="s">
        <v>525</v>
      </c>
      <c r="D98" s="28"/>
      <c r="E98" s="29"/>
      <c r="F98" s="29"/>
      <c r="G98" s="29"/>
      <c r="H98" s="29"/>
      <c r="I98" s="29"/>
      <c r="J98" s="29"/>
      <c r="K98" s="29"/>
      <c r="L98" s="29"/>
      <c r="M98" s="29"/>
      <c r="N98" s="29"/>
      <c r="O98" s="29"/>
      <c r="P98" s="29"/>
      <c r="Q98" s="29"/>
      <c r="R98" s="29"/>
      <c r="S98" s="29"/>
      <c r="T98" s="29"/>
      <c r="U98" s="29"/>
      <c r="V98" s="27"/>
      <c r="W98" s="27"/>
      <c r="X98" s="27"/>
      <c r="Y98" s="27"/>
      <c r="Z98" s="15"/>
      <c r="AA98" s="15"/>
      <c r="AB98" s="15"/>
      <c r="AC98" s="15"/>
      <c r="AD98" s="15"/>
      <c r="AE98" s="15"/>
      <c r="AF98" s="15"/>
      <c r="AG98" s="15"/>
      <c r="AH98" s="15"/>
      <c r="AI98" s="15"/>
      <c r="AJ98" s="15"/>
      <c r="AK98" s="15"/>
      <c r="AL98" s="15"/>
      <c r="AM98" s="15"/>
      <c r="AN98" s="15"/>
      <c r="AO98" s="15"/>
      <c r="AP98" s="15"/>
      <c r="AQ98" s="15"/>
      <c r="AR98" s="15"/>
      <c r="AS98" s="15"/>
      <c r="AT98" s="5"/>
      <c r="AU98" s="5"/>
      <c r="AV98" s="5"/>
      <c r="AW98" s="5"/>
      <c r="AX98" s="5"/>
    </row>
    <row r="99" spans="1:67" s="6" customFormat="1">
      <c r="A99" s="5"/>
      <c r="B99" s="90" t="s">
        <v>34</v>
      </c>
      <c r="C99" s="34" t="s">
        <v>43</v>
      </c>
      <c r="D99" s="28"/>
      <c r="E99" s="29"/>
      <c r="F99" s="29"/>
      <c r="G99" s="29"/>
      <c r="H99" s="29"/>
      <c r="I99" s="29"/>
      <c r="J99" s="29"/>
      <c r="K99" s="29"/>
      <c r="L99" s="29"/>
      <c r="M99" s="29"/>
      <c r="N99" s="29"/>
      <c r="O99" s="29"/>
      <c r="P99" s="29"/>
      <c r="Q99" s="29"/>
      <c r="R99" s="29"/>
      <c r="S99" s="29"/>
      <c r="T99" s="29"/>
      <c r="U99" s="29"/>
      <c r="V99" s="27"/>
      <c r="W99" s="27"/>
      <c r="X99" s="27"/>
      <c r="Y99" s="27"/>
      <c r="Z99" s="15"/>
      <c r="AA99" s="15"/>
      <c r="AB99" s="15"/>
      <c r="AC99" s="15"/>
      <c r="AD99" s="15"/>
      <c r="AE99" s="15"/>
      <c r="AF99" s="15"/>
      <c r="AG99" s="15"/>
      <c r="AH99" s="15"/>
      <c r="AI99" s="15"/>
      <c r="AJ99" s="15"/>
      <c r="AK99" s="15"/>
      <c r="AL99" s="15"/>
      <c r="AM99" s="15"/>
      <c r="AN99" s="15"/>
      <c r="AO99" s="15"/>
      <c r="AP99" s="15"/>
      <c r="AQ99" s="15"/>
      <c r="AR99" s="15"/>
      <c r="AS99" s="15"/>
      <c r="AT99" s="5"/>
      <c r="AU99" s="5"/>
      <c r="AV99" s="5"/>
      <c r="AW99" s="5"/>
      <c r="AX99" s="5"/>
    </row>
    <row r="100" spans="1:67" s="6" customFormat="1">
      <c r="A100" s="5"/>
      <c r="B100" s="90" t="s">
        <v>35</v>
      </c>
      <c r="C100" s="34" t="s">
        <v>42</v>
      </c>
      <c r="D100" s="28"/>
      <c r="E100" s="29"/>
      <c r="F100" s="29"/>
      <c r="G100" s="29"/>
      <c r="H100" s="29"/>
      <c r="I100" s="29"/>
      <c r="J100" s="29"/>
      <c r="K100" s="29"/>
      <c r="L100" s="29"/>
      <c r="M100" s="29"/>
      <c r="N100" s="29"/>
      <c r="O100" s="29"/>
      <c r="P100" s="29"/>
      <c r="Q100" s="29"/>
      <c r="R100" s="29"/>
      <c r="S100" s="29"/>
      <c r="T100" s="29"/>
      <c r="U100" s="29"/>
      <c r="V100" s="27"/>
      <c r="W100" s="27"/>
      <c r="X100" s="27"/>
      <c r="Y100" s="27"/>
      <c r="Z100" s="15"/>
      <c r="AA100" s="15"/>
      <c r="AB100" s="15"/>
      <c r="AC100" s="15"/>
      <c r="AD100" s="15"/>
      <c r="AE100" s="15"/>
      <c r="AF100" s="15"/>
      <c r="AG100" s="15"/>
      <c r="AH100" s="15"/>
      <c r="AI100" s="15"/>
      <c r="AJ100" s="15"/>
      <c r="AK100" s="15"/>
      <c r="AL100" s="15"/>
      <c r="AM100" s="15"/>
      <c r="AN100" s="15"/>
      <c r="AO100" s="15"/>
      <c r="AP100" s="15"/>
      <c r="AQ100" s="15"/>
      <c r="AR100" s="15"/>
      <c r="AS100" s="15"/>
      <c r="AT100" s="5"/>
      <c r="AU100" s="5"/>
      <c r="AV100" s="5"/>
      <c r="AW100" s="5"/>
      <c r="AX100" s="5"/>
    </row>
    <row r="101" spans="1:67" s="6" customFormat="1">
      <c r="A101" s="5"/>
      <c r="B101" s="90" t="s">
        <v>36</v>
      </c>
      <c r="C101" s="67" t="s">
        <v>471</v>
      </c>
      <c r="D101" s="28"/>
      <c r="E101" s="29"/>
      <c r="F101" s="29"/>
      <c r="G101" s="29"/>
      <c r="H101" s="29"/>
      <c r="I101" s="29"/>
      <c r="J101" s="29"/>
      <c r="K101" s="29"/>
      <c r="L101" s="29"/>
      <c r="M101" s="29"/>
      <c r="N101" s="29"/>
      <c r="O101" s="29"/>
      <c r="P101" s="29"/>
      <c r="Q101" s="29"/>
      <c r="R101" s="29"/>
      <c r="S101" s="29"/>
      <c r="T101" s="29"/>
      <c r="U101" s="29"/>
      <c r="V101" s="27"/>
      <c r="W101" s="27"/>
      <c r="X101" s="27"/>
      <c r="Y101" s="27"/>
      <c r="Z101" s="15"/>
      <c r="AA101" s="15"/>
      <c r="AB101" s="15"/>
      <c r="AC101" s="15"/>
      <c r="AD101" s="15"/>
      <c r="AE101" s="15"/>
      <c r="AF101" s="15"/>
      <c r="AG101" s="15"/>
      <c r="AH101" s="15"/>
      <c r="AI101" s="15"/>
      <c r="AJ101" s="15"/>
      <c r="AK101" s="15"/>
      <c r="AL101" s="15"/>
      <c r="AM101" s="15"/>
      <c r="AN101" s="15"/>
      <c r="AO101" s="15"/>
      <c r="AP101" s="15"/>
      <c r="AQ101" s="15"/>
      <c r="AR101" s="15"/>
      <c r="AS101" s="15"/>
      <c r="AT101" s="5"/>
      <c r="AU101" s="5"/>
      <c r="AV101" s="5"/>
      <c r="AW101" s="5"/>
      <c r="AX101" s="5"/>
      <c r="BA101" s="1"/>
      <c r="BB101" s="1"/>
      <c r="BC101" s="1"/>
      <c r="BD101" s="1"/>
      <c r="BE101" s="1"/>
      <c r="BF101" s="1"/>
      <c r="BG101" s="1"/>
      <c r="BH101" s="1"/>
      <c r="BI101" s="1"/>
      <c r="BJ101" s="1"/>
      <c r="BK101" s="1"/>
      <c r="BL101" s="1"/>
      <c r="BM101" s="1"/>
      <c r="BN101" s="1"/>
    </row>
    <row r="102" spans="1:67" s="6" customFormat="1">
      <c r="A102" s="5"/>
      <c r="B102" s="90" t="s">
        <v>37</v>
      </c>
      <c r="C102" s="67" t="s">
        <v>522</v>
      </c>
      <c r="D102" s="28"/>
      <c r="E102" s="29"/>
      <c r="F102" s="29"/>
      <c r="G102" s="29"/>
      <c r="H102" s="29"/>
      <c r="I102" s="29"/>
      <c r="J102" s="29"/>
      <c r="K102" s="29"/>
      <c r="L102" s="29"/>
      <c r="M102" s="29"/>
      <c r="N102" s="29"/>
      <c r="O102" s="29"/>
      <c r="P102" s="29"/>
      <c r="Q102" s="29"/>
      <c r="R102" s="29"/>
      <c r="S102" s="29"/>
      <c r="T102" s="29"/>
      <c r="U102" s="29"/>
      <c r="V102" s="27"/>
      <c r="W102" s="27"/>
      <c r="X102" s="27"/>
      <c r="Y102" s="27"/>
      <c r="Z102" s="15"/>
      <c r="AA102" s="15"/>
      <c r="AB102" s="15"/>
      <c r="AC102" s="15"/>
      <c r="AD102" s="15"/>
      <c r="AE102" s="15"/>
      <c r="AF102" s="15"/>
      <c r="AG102" s="15"/>
      <c r="AH102" s="15"/>
      <c r="AI102" s="15"/>
      <c r="AJ102" s="15"/>
      <c r="AK102" s="15"/>
      <c r="AL102" s="15"/>
      <c r="AM102" s="15"/>
      <c r="AN102" s="15"/>
      <c r="AO102" s="15"/>
      <c r="AP102" s="15"/>
      <c r="AQ102" s="15"/>
      <c r="AR102" s="15"/>
      <c r="AS102" s="15"/>
      <c r="AT102" s="5"/>
      <c r="AU102" s="5"/>
      <c r="AV102" s="5"/>
      <c r="AW102" s="5"/>
      <c r="AX102" s="5"/>
      <c r="BA102" s="1"/>
      <c r="BB102" s="1"/>
      <c r="BC102" s="1"/>
      <c r="BD102" s="1"/>
      <c r="BE102" s="1"/>
      <c r="BF102" s="1"/>
      <c r="BG102" s="1"/>
      <c r="BH102" s="1"/>
      <c r="BI102" s="1"/>
      <c r="BJ102" s="1"/>
      <c r="BK102" s="1"/>
      <c r="BL102" s="1"/>
      <c r="BM102" s="1"/>
      <c r="BN102" s="1"/>
    </row>
    <row r="103" spans="1:67" s="6" customFormat="1">
      <c r="A103" s="5"/>
      <c r="B103" s="90" t="s">
        <v>38</v>
      </c>
      <c r="C103" s="34" t="s">
        <v>472</v>
      </c>
      <c r="D103" s="28"/>
      <c r="E103" s="29"/>
      <c r="F103" s="29"/>
      <c r="G103" s="29"/>
      <c r="H103" s="29"/>
      <c r="I103" s="29"/>
      <c r="J103" s="29"/>
      <c r="K103" s="29"/>
      <c r="L103" s="29"/>
      <c r="M103" s="29"/>
      <c r="N103" s="29"/>
      <c r="O103" s="29"/>
      <c r="P103" s="29"/>
      <c r="Q103" s="29"/>
      <c r="R103" s="29"/>
      <c r="S103" s="29"/>
      <c r="T103" s="29"/>
      <c r="U103" s="29"/>
      <c r="V103" s="27"/>
      <c r="W103" s="27"/>
      <c r="X103" s="27"/>
      <c r="Y103" s="27"/>
      <c r="Z103" s="15"/>
      <c r="AA103" s="15"/>
      <c r="AB103" s="15"/>
      <c r="AC103" s="15"/>
      <c r="AD103" s="15"/>
      <c r="AE103" s="15"/>
      <c r="AF103" s="15"/>
      <c r="AG103" s="15"/>
      <c r="AH103" s="15"/>
      <c r="AI103" s="15"/>
      <c r="AJ103" s="15"/>
      <c r="AK103" s="15"/>
      <c r="AL103" s="15"/>
      <c r="AM103" s="15"/>
      <c r="AN103" s="15"/>
      <c r="AO103" s="15"/>
      <c r="AP103" s="15"/>
      <c r="AQ103" s="15"/>
      <c r="AR103" s="15"/>
      <c r="AS103" s="15"/>
      <c r="AT103" s="5"/>
      <c r="AU103" s="5"/>
      <c r="AV103" s="5"/>
      <c r="AW103" s="5"/>
      <c r="AX103" s="5"/>
      <c r="BA103" s="1"/>
      <c r="BB103" s="1"/>
      <c r="BC103" s="1"/>
      <c r="BD103" s="1"/>
      <c r="BE103" s="1"/>
      <c r="BF103" s="1"/>
      <c r="BG103" s="1"/>
      <c r="BH103" s="1"/>
      <c r="BI103" s="1"/>
      <c r="BJ103" s="1"/>
      <c r="BK103" s="1"/>
      <c r="BL103" s="1"/>
      <c r="BM103" s="1"/>
      <c r="BN103" s="1"/>
    </row>
    <row r="104" spans="1:67" s="6" customFormat="1">
      <c r="A104" s="5"/>
      <c r="B104" s="90" t="s">
        <v>39</v>
      </c>
      <c r="C104" s="34" t="s">
        <v>473</v>
      </c>
      <c r="D104" s="28"/>
      <c r="E104" s="29"/>
      <c r="F104" s="29"/>
      <c r="G104" s="29"/>
      <c r="H104" s="29"/>
      <c r="I104" s="29"/>
      <c r="J104" s="29"/>
      <c r="K104" s="29"/>
      <c r="L104" s="29"/>
      <c r="M104" s="29"/>
      <c r="N104" s="29"/>
      <c r="O104" s="29"/>
      <c r="P104" s="29"/>
      <c r="Q104" s="29"/>
      <c r="R104" s="29"/>
      <c r="S104" s="29"/>
      <c r="T104" s="29"/>
      <c r="U104" s="29"/>
      <c r="V104" s="27"/>
      <c r="W104" s="27"/>
      <c r="X104" s="27"/>
      <c r="Y104" s="27"/>
      <c r="Z104" s="15"/>
      <c r="AA104" s="15"/>
      <c r="AB104" s="15"/>
      <c r="AC104" s="15"/>
      <c r="AD104" s="15"/>
      <c r="AE104" s="15"/>
      <c r="AF104" s="15"/>
      <c r="AG104" s="15"/>
      <c r="AH104" s="15"/>
      <c r="AI104" s="15"/>
      <c r="AJ104" s="15"/>
      <c r="AK104" s="15"/>
      <c r="AL104" s="15"/>
      <c r="AM104" s="15"/>
      <c r="AN104" s="15"/>
      <c r="AO104" s="15"/>
      <c r="AP104" s="15"/>
      <c r="AQ104" s="15"/>
      <c r="AR104" s="15"/>
      <c r="AS104" s="15"/>
      <c r="AT104" s="5"/>
      <c r="AU104" s="5"/>
      <c r="AV104" s="5"/>
      <c r="AW104" s="5"/>
      <c r="AX104" s="5"/>
      <c r="BA104" s="1"/>
      <c r="BB104" s="1"/>
      <c r="BC104" s="1"/>
      <c r="BD104" s="1"/>
      <c r="BE104" s="1"/>
      <c r="BF104" s="1"/>
      <c r="BG104" s="1"/>
      <c r="BH104" s="1"/>
      <c r="BI104" s="1"/>
      <c r="BJ104" s="1"/>
      <c r="BK104" s="1"/>
      <c r="BL104" s="1"/>
      <c r="BM104" s="1"/>
      <c r="BN104" s="1"/>
    </row>
    <row r="105" spans="1:67" s="6" customFormat="1">
      <c r="A105" s="5"/>
      <c r="B105" s="33"/>
      <c r="C105" s="33"/>
      <c r="D105" s="32"/>
      <c r="E105" s="31"/>
      <c r="F105" s="30"/>
      <c r="G105" s="30"/>
      <c r="H105" s="30"/>
      <c r="I105" s="30"/>
      <c r="J105" s="30"/>
      <c r="K105" s="30"/>
      <c r="L105" s="30"/>
      <c r="M105" s="30"/>
      <c r="N105" s="30"/>
      <c r="O105" s="30"/>
      <c r="P105" s="30"/>
      <c r="Q105" s="30"/>
      <c r="R105" s="29"/>
      <c r="S105" s="29"/>
      <c r="T105" s="29"/>
      <c r="U105" s="29"/>
      <c r="V105" s="29"/>
      <c r="W105" s="27"/>
      <c r="X105" s="27"/>
      <c r="Y105" s="27"/>
      <c r="Z105" s="27"/>
      <c r="AA105" s="15"/>
      <c r="AB105" s="15"/>
      <c r="AC105" s="15"/>
      <c r="AD105" s="15"/>
      <c r="AE105" s="15"/>
      <c r="AF105" s="15"/>
      <c r="AG105" s="15"/>
      <c r="AH105" s="15"/>
      <c r="AI105" s="15"/>
      <c r="AJ105" s="15"/>
      <c r="AK105" s="15"/>
      <c r="AL105" s="15"/>
      <c r="AM105" s="15"/>
      <c r="AN105" s="15"/>
      <c r="AO105" s="15"/>
      <c r="AP105" s="15"/>
      <c r="AQ105" s="15"/>
      <c r="AR105" s="15"/>
      <c r="AS105" s="15"/>
      <c r="AT105" s="15"/>
      <c r="AU105" s="5"/>
      <c r="AV105" s="5"/>
      <c r="AW105" s="5"/>
      <c r="AX105" s="5"/>
      <c r="AY105" s="5"/>
      <c r="BB105" s="1"/>
      <c r="BC105" s="1"/>
      <c r="BD105" s="1"/>
      <c r="BE105" s="1"/>
      <c r="BF105" s="1"/>
      <c r="BG105" s="1"/>
      <c r="BH105" s="1"/>
      <c r="BI105" s="1"/>
      <c r="BJ105" s="1"/>
      <c r="BK105" s="1"/>
      <c r="BL105" s="1"/>
      <c r="BM105" s="1"/>
      <c r="BN105" s="1"/>
      <c r="BO105" s="1"/>
    </row>
    <row r="106" spans="1:67" s="6" customFormat="1" ht="24" customHeight="1">
      <c r="A106" s="5"/>
      <c r="B106" s="21"/>
      <c r="C106" s="21"/>
      <c r="D106" s="17"/>
      <c r="E106" s="28"/>
      <c r="F106" s="16"/>
      <c r="G106" s="16"/>
      <c r="H106" s="16"/>
      <c r="I106" s="16"/>
      <c r="J106" s="16"/>
      <c r="K106" s="16"/>
      <c r="L106" s="16"/>
      <c r="M106" s="16"/>
      <c r="N106" s="16"/>
      <c r="O106" s="16"/>
      <c r="P106" s="16"/>
      <c r="Q106" s="16"/>
      <c r="R106" s="16"/>
      <c r="S106" s="16"/>
      <c r="T106" s="16"/>
      <c r="U106" s="16"/>
      <c r="V106" s="16"/>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5"/>
      <c r="AV106" s="5"/>
      <c r="AW106" s="5"/>
      <c r="AX106" s="5"/>
      <c r="AY106" s="5"/>
      <c r="BB106" s="1"/>
      <c r="BC106" s="1"/>
      <c r="BD106" s="1"/>
      <c r="BE106" s="1"/>
      <c r="BF106" s="1"/>
      <c r="BG106" s="1"/>
      <c r="BH106" s="1"/>
      <c r="BI106" s="1"/>
      <c r="BJ106" s="1"/>
      <c r="BK106" s="1"/>
      <c r="BL106" s="1"/>
      <c r="BM106" s="1"/>
      <c r="BN106" s="1"/>
      <c r="BO106" s="1"/>
    </row>
    <row r="107" spans="1:67" s="6" customFormat="1" ht="33" customHeight="1" thickBot="1">
      <c r="A107" s="5"/>
      <c r="B107" s="21"/>
      <c r="C107" s="21"/>
      <c r="D107" s="17"/>
      <c r="E107" s="28"/>
      <c r="F107" s="16"/>
      <c r="G107" s="16"/>
      <c r="H107" s="16"/>
      <c r="I107" s="16"/>
      <c r="J107" s="16"/>
      <c r="K107" s="16"/>
      <c r="L107" s="16"/>
      <c r="M107" s="16"/>
      <c r="N107" s="16"/>
      <c r="O107" s="16"/>
      <c r="P107" s="16"/>
      <c r="Q107" s="16"/>
      <c r="R107" s="16"/>
      <c r="S107" s="16"/>
      <c r="T107" s="16"/>
      <c r="U107" s="16"/>
      <c r="V107" s="16"/>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5"/>
      <c r="AV107" s="5"/>
      <c r="AW107" s="5"/>
      <c r="AX107" s="5"/>
      <c r="AY107" s="5"/>
      <c r="BB107" s="1"/>
      <c r="BC107" s="1"/>
      <c r="BD107" s="1"/>
      <c r="BE107" s="1"/>
      <c r="BF107" s="1"/>
      <c r="BG107" s="1"/>
      <c r="BH107" s="1"/>
      <c r="BI107" s="1"/>
      <c r="BJ107" s="1"/>
      <c r="BK107" s="1"/>
      <c r="BL107" s="1"/>
      <c r="BM107" s="1"/>
      <c r="BN107" s="1"/>
      <c r="BO107" s="1"/>
    </row>
    <row r="108" spans="1:67" s="6" customFormat="1">
      <c r="B108" s="284" t="s">
        <v>327</v>
      </c>
      <c r="C108" s="285"/>
      <c r="D108" s="286"/>
      <c r="E108" s="286"/>
      <c r="F108" s="286"/>
      <c r="G108" s="286"/>
      <c r="H108" s="286"/>
      <c r="I108" s="286"/>
      <c r="J108" s="286"/>
      <c r="K108" s="286"/>
      <c r="L108" s="286"/>
      <c r="M108" s="287"/>
      <c r="N108" s="288" t="s">
        <v>330</v>
      </c>
      <c r="O108" s="289"/>
      <c r="P108" s="289"/>
      <c r="Q108" s="289"/>
      <c r="R108" s="289"/>
      <c r="S108" s="289"/>
      <c r="T108" s="289"/>
      <c r="U108" s="289"/>
      <c r="V108" s="289"/>
      <c r="W108" s="289"/>
      <c r="X108" s="290"/>
      <c r="Y108" s="291"/>
      <c r="Z108" s="284" t="s">
        <v>333</v>
      </c>
      <c r="AA108" s="292"/>
      <c r="AB108" s="292"/>
      <c r="AC108" s="292"/>
      <c r="AD108" s="292"/>
      <c r="AE108" s="292"/>
      <c r="AF108" s="292"/>
      <c r="AG108" s="292"/>
      <c r="AH108" s="292"/>
      <c r="AI108" s="292"/>
      <c r="AJ108" s="292"/>
      <c r="AK108" s="293"/>
      <c r="AL108" s="284" t="s">
        <v>336</v>
      </c>
      <c r="AM108" s="292"/>
      <c r="AN108" s="292"/>
      <c r="AO108" s="292"/>
      <c r="AP108" s="293"/>
      <c r="BB108" s="1"/>
      <c r="BC108" s="1"/>
      <c r="BD108" s="1"/>
      <c r="BE108" s="1"/>
      <c r="BF108" s="1"/>
      <c r="BG108" s="1"/>
      <c r="BH108" s="1"/>
      <c r="BI108" s="1"/>
      <c r="BJ108" s="1"/>
      <c r="BK108" s="1"/>
      <c r="BL108" s="1"/>
      <c r="BM108" s="1"/>
      <c r="BN108" s="1"/>
      <c r="BO108" s="1"/>
    </row>
    <row r="109" spans="1:67" s="6" customFormat="1" ht="17.25" customHeight="1">
      <c r="B109" s="294" t="s">
        <v>9</v>
      </c>
      <c r="C109" s="274"/>
      <c r="D109" s="295"/>
      <c r="E109" s="299" t="s">
        <v>10</v>
      </c>
      <c r="F109" s="299"/>
      <c r="G109" s="300"/>
      <c r="H109" s="301" t="s">
        <v>329</v>
      </c>
      <c r="I109" s="299"/>
      <c r="J109" s="300"/>
      <c r="K109" s="299" t="s">
        <v>11</v>
      </c>
      <c r="L109" s="302"/>
      <c r="M109" s="303"/>
      <c r="N109" s="304" t="s">
        <v>12</v>
      </c>
      <c r="O109" s="299"/>
      <c r="P109" s="300"/>
      <c r="Q109" s="299" t="s">
        <v>13</v>
      </c>
      <c r="R109" s="299"/>
      <c r="S109" s="300"/>
      <c r="T109" s="301" t="s">
        <v>331</v>
      </c>
      <c r="U109" s="299"/>
      <c r="V109" s="300"/>
      <c r="W109" s="299" t="s">
        <v>14</v>
      </c>
      <c r="X109" s="302"/>
      <c r="Y109" s="303"/>
      <c r="Z109" s="304" t="s">
        <v>41</v>
      </c>
      <c r="AA109" s="299"/>
      <c r="AB109" s="306"/>
      <c r="AC109" s="307" t="s">
        <v>28</v>
      </c>
      <c r="AD109" s="308"/>
      <c r="AE109" s="309"/>
      <c r="AF109" s="313" t="s">
        <v>334</v>
      </c>
      <c r="AG109" s="274"/>
      <c r="AH109" s="314"/>
      <c r="AI109" s="318" t="s">
        <v>15</v>
      </c>
      <c r="AJ109" s="274"/>
      <c r="AK109" s="319"/>
      <c r="AL109" s="321" t="s">
        <v>27</v>
      </c>
      <c r="AM109" s="322"/>
      <c r="AN109" s="322"/>
      <c r="AO109" s="322"/>
      <c r="AP109" s="323"/>
      <c r="BB109" s="1"/>
      <c r="BC109" s="1"/>
      <c r="BD109" s="1"/>
      <c r="BE109" s="1"/>
      <c r="BF109" s="1"/>
      <c r="BG109" s="1"/>
      <c r="BH109" s="1"/>
      <c r="BI109" s="1"/>
      <c r="BJ109" s="1"/>
      <c r="BK109" s="1"/>
      <c r="BL109" s="1"/>
      <c r="BM109" s="1"/>
      <c r="BN109" s="1"/>
      <c r="BO109" s="1"/>
    </row>
    <row r="110" spans="1:67" s="6" customFormat="1" ht="27.75" customHeight="1">
      <c r="B110" s="296"/>
      <c r="C110" s="297"/>
      <c r="D110" s="298"/>
      <c r="E110" s="300"/>
      <c r="F110" s="300"/>
      <c r="G110" s="300"/>
      <c r="H110" s="300"/>
      <c r="I110" s="300"/>
      <c r="J110" s="300"/>
      <c r="K110" s="302"/>
      <c r="L110" s="302"/>
      <c r="M110" s="303"/>
      <c r="N110" s="305"/>
      <c r="O110" s="300"/>
      <c r="P110" s="300"/>
      <c r="Q110" s="300"/>
      <c r="R110" s="300"/>
      <c r="S110" s="300"/>
      <c r="T110" s="300"/>
      <c r="U110" s="300"/>
      <c r="V110" s="300"/>
      <c r="W110" s="302"/>
      <c r="X110" s="302"/>
      <c r="Y110" s="303"/>
      <c r="Z110" s="305"/>
      <c r="AA110" s="300"/>
      <c r="AB110" s="306"/>
      <c r="AC110" s="310"/>
      <c r="AD110" s="311"/>
      <c r="AE110" s="312"/>
      <c r="AF110" s="315"/>
      <c r="AG110" s="316"/>
      <c r="AH110" s="317"/>
      <c r="AI110" s="315"/>
      <c r="AJ110" s="316"/>
      <c r="AK110" s="320"/>
      <c r="AL110" s="324"/>
      <c r="AM110" s="325"/>
      <c r="AN110" s="325"/>
      <c r="AO110" s="325"/>
      <c r="AP110" s="326"/>
      <c r="BB110" s="1"/>
      <c r="BC110" s="1"/>
      <c r="BD110" s="1"/>
      <c r="BE110" s="1"/>
      <c r="BF110" s="1"/>
      <c r="BG110" s="1"/>
      <c r="BH110" s="1"/>
      <c r="BI110" s="1"/>
      <c r="BJ110" s="1"/>
      <c r="BK110" s="1"/>
      <c r="BL110" s="1"/>
      <c r="BM110" s="1"/>
      <c r="BN110" s="1"/>
      <c r="BO110" s="1"/>
    </row>
    <row r="111" spans="1:67" ht="17.25" customHeight="1">
      <c r="A111" s="1"/>
      <c r="B111" s="364">
        <f>SUMIF($E$56:$E$95,$AX$57,$AT$56:$AT$95)</f>
        <v>0</v>
      </c>
      <c r="C111" s="365"/>
      <c r="D111" s="366"/>
      <c r="E111" s="346">
        <f>SUMIF($E$56:$E$95,$AX$57,$AR$56:$AR$95)</f>
        <v>0</v>
      </c>
      <c r="F111" s="346"/>
      <c r="G111" s="370"/>
      <c r="H111" s="346">
        <f>SUMIF($E$56:$E$95,$AX$57,$AS$56:$AS$95)</f>
        <v>0</v>
      </c>
      <c r="I111" s="346"/>
      <c r="J111" s="370"/>
      <c r="K111" s="346" t="e">
        <f>ROUND(H111/E111,0)</f>
        <v>#DIV/0!</v>
      </c>
      <c r="L111" s="347"/>
      <c r="M111" s="348"/>
      <c r="N111" s="351">
        <f ca="1">SUMIF($E$56:$E$96,$AX$56,$AQ$56:$AQ$95)</f>
        <v>0</v>
      </c>
      <c r="O111" s="346"/>
      <c r="P111" s="370"/>
      <c r="Q111" s="346">
        <f ca="1">SUMIF($E$56:$E$96,$AX$56,$AR$56:$AR$95)</f>
        <v>0</v>
      </c>
      <c r="R111" s="346"/>
      <c r="S111" s="370"/>
      <c r="T111" s="343">
        <f ca="1">SUMIF($E$56:$E$96,$AX$56,$AS$56:$AS$95)</f>
        <v>0</v>
      </c>
      <c r="U111" s="343"/>
      <c r="V111" s="344"/>
      <c r="W111" s="346" t="e">
        <f ca="1">ROUND(T111/Q111,0)</f>
        <v>#DIV/0!</v>
      </c>
      <c r="X111" s="347"/>
      <c r="Y111" s="348"/>
      <c r="Z111" s="351">
        <f ca="1">SUMIF($E$56:$E$96,$AX$55,$AQ$56:$AQ$95)</f>
        <v>0</v>
      </c>
      <c r="AA111" s="346"/>
      <c r="AB111" s="352"/>
      <c r="AC111" s="356">
        <f ca="1">SUMIF($E$56:$E$96,$AX$55,$AR$56:$AR$95)</f>
        <v>0</v>
      </c>
      <c r="AD111" s="357"/>
      <c r="AE111" s="358"/>
      <c r="AF111" s="356">
        <f ca="1">SUMIF($E$56:$E$96,$AX$55,$AS$56:$AS$95)</f>
        <v>0</v>
      </c>
      <c r="AG111" s="357"/>
      <c r="AH111" s="358"/>
      <c r="AI111" s="356" t="e">
        <f ca="1">ROUND(AF111/AC111,0)</f>
        <v>#DIV/0!</v>
      </c>
      <c r="AJ111" s="357"/>
      <c r="AK111" s="362"/>
      <c r="AL111" s="330" t="e">
        <f ca="1">ROUND((H111+T111+AF111)/(E111+Q111+AC111),0)</f>
        <v>#DIV/0!</v>
      </c>
      <c r="AM111" s="331"/>
      <c r="AN111" s="331"/>
      <c r="AO111" s="331"/>
      <c r="AP111" s="332"/>
      <c r="AQ111" s="1"/>
      <c r="AR111" s="1"/>
      <c r="AS111" s="1"/>
      <c r="AT111" s="1"/>
      <c r="AU111" s="1"/>
      <c r="AV111" s="1"/>
      <c r="AW111" s="1"/>
      <c r="AX111" s="1"/>
      <c r="AY111" s="1"/>
    </row>
    <row r="112" spans="1:67" ht="17.25" customHeight="1" thickBot="1">
      <c r="A112" s="1"/>
      <c r="B112" s="367"/>
      <c r="C112" s="368"/>
      <c r="D112" s="369"/>
      <c r="E112" s="354"/>
      <c r="F112" s="354"/>
      <c r="G112" s="354"/>
      <c r="H112" s="354"/>
      <c r="I112" s="354"/>
      <c r="J112" s="354"/>
      <c r="K112" s="349"/>
      <c r="L112" s="349"/>
      <c r="M112" s="350"/>
      <c r="N112" s="353"/>
      <c r="O112" s="354"/>
      <c r="P112" s="354"/>
      <c r="Q112" s="354"/>
      <c r="R112" s="354"/>
      <c r="S112" s="354"/>
      <c r="T112" s="345"/>
      <c r="U112" s="345"/>
      <c r="V112" s="345"/>
      <c r="W112" s="349"/>
      <c r="X112" s="349"/>
      <c r="Y112" s="350"/>
      <c r="Z112" s="353"/>
      <c r="AA112" s="354"/>
      <c r="AB112" s="355"/>
      <c r="AC112" s="359"/>
      <c r="AD112" s="360"/>
      <c r="AE112" s="361"/>
      <c r="AF112" s="359"/>
      <c r="AG112" s="360"/>
      <c r="AH112" s="361"/>
      <c r="AI112" s="359"/>
      <c r="AJ112" s="360"/>
      <c r="AK112" s="363"/>
      <c r="AL112" s="333"/>
      <c r="AM112" s="334"/>
      <c r="AN112" s="334"/>
      <c r="AO112" s="334"/>
      <c r="AP112" s="335"/>
      <c r="AQ112" s="1"/>
      <c r="AR112" s="1"/>
      <c r="AS112" s="1"/>
      <c r="AT112" s="1"/>
      <c r="AU112" s="1"/>
      <c r="AV112" s="1"/>
      <c r="AW112" s="1"/>
      <c r="AX112" s="1"/>
      <c r="AY112" s="1"/>
    </row>
    <row r="113" spans="1:51" ht="30" customHeight="1" thickBot="1">
      <c r="A113" s="1"/>
      <c r="B113" s="336" t="s">
        <v>328</v>
      </c>
      <c r="C113" s="337"/>
      <c r="D113" s="338"/>
      <c r="E113" s="338"/>
      <c r="F113" s="338"/>
      <c r="G113" s="338"/>
      <c r="H113" s="339" t="e">
        <f>ROUND(H111/B111,0)</f>
        <v>#DIV/0!</v>
      </c>
      <c r="I113" s="339"/>
      <c r="J113" s="340"/>
      <c r="K113" s="341" t="s">
        <v>6</v>
      </c>
      <c r="L113" s="338"/>
      <c r="M113" s="342"/>
      <c r="N113" s="337" t="s">
        <v>332</v>
      </c>
      <c r="O113" s="338"/>
      <c r="P113" s="338"/>
      <c r="Q113" s="338"/>
      <c r="R113" s="338"/>
      <c r="S113" s="338"/>
      <c r="T113" s="339" t="e">
        <f ca="1">ROUND(T111/N111,0)</f>
        <v>#DIV/0!</v>
      </c>
      <c r="U113" s="339"/>
      <c r="V113" s="340"/>
      <c r="W113" s="341" t="s">
        <v>6</v>
      </c>
      <c r="X113" s="338"/>
      <c r="Y113" s="342"/>
      <c r="Z113" s="337" t="s">
        <v>335</v>
      </c>
      <c r="AA113" s="338"/>
      <c r="AB113" s="338"/>
      <c r="AC113" s="338"/>
      <c r="AD113" s="338"/>
      <c r="AE113" s="338"/>
      <c r="AF113" s="339" t="e">
        <f ca="1">ROUND(AF111/Z111,0)</f>
        <v>#DIV/0!</v>
      </c>
      <c r="AG113" s="339"/>
      <c r="AH113" s="340"/>
      <c r="AI113" s="341" t="s">
        <v>6</v>
      </c>
      <c r="AJ113" s="338"/>
      <c r="AK113" s="342"/>
      <c r="AL113" s="327"/>
      <c r="AM113" s="328"/>
      <c r="AN113" s="328"/>
      <c r="AO113" s="328"/>
      <c r="AP113" s="328"/>
      <c r="AQ113" s="1"/>
      <c r="AR113" s="1"/>
      <c r="AS113" s="1"/>
      <c r="AT113" s="1"/>
      <c r="AU113" s="4"/>
      <c r="AV113" s="1"/>
      <c r="AW113" s="1"/>
      <c r="AX113" s="1"/>
      <c r="AY113" s="1"/>
    </row>
    <row r="114" spans="1:51">
      <c r="AL114" s="329"/>
      <c r="AM114" s="329"/>
      <c r="AN114" s="329"/>
      <c r="AO114" s="329"/>
      <c r="AP114" s="329"/>
    </row>
    <row r="115" spans="1:51">
      <c r="AG115" s="24"/>
    </row>
  </sheetData>
  <sheetProtection formatCells="0" formatColumns="0" formatRows="0" insertColumns="0" insertRows="0" insertHyperlinks="0" deleteColumns="0" deleteRows="0"/>
  <mergeCells count="219">
    <mergeCell ref="AL113:AP113"/>
    <mergeCell ref="AL114:AP114"/>
    <mergeCell ref="AL111:AP112"/>
    <mergeCell ref="B113:G113"/>
    <mergeCell ref="H113:J113"/>
    <mergeCell ref="K113:M113"/>
    <mergeCell ref="N113:S113"/>
    <mergeCell ref="T113:V113"/>
    <mergeCell ref="W113:Y113"/>
    <mergeCell ref="Z113:AE113"/>
    <mergeCell ref="AF113:AH113"/>
    <mergeCell ref="AI113:AK113"/>
    <mergeCell ref="T111:V112"/>
    <mergeCell ref="W111:Y112"/>
    <mergeCell ref="Z111:AB112"/>
    <mergeCell ref="AC111:AE112"/>
    <mergeCell ref="AF111:AH112"/>
    <mergeCell ref="AI111:AK112"/>
    <mergeCell ref="B111:D112"/>
    <mergeCell ref="E111:G112"/>
    <mergeCell ref="H111:J112"/>
    <mergeCell ref="K111:M112"/>
    <mergeCell ref="N111:P112"/>
    <mergeCell ref="Q111:S112"/>
    <mergeCell ref="AL108:AP108"/>
    <mergeCell ref="B109:D110"/>
    <mergeCell ref="E109:G110"/>
    <mergeCell ref="H109:J110"/>
    <mergeCell ref="K109:M110"/>
    <mergeCell ref="N109:P110"/>
    <mergeCell ref="Q109:S110"/>
    <mergeCell ref="T109:V110"/>
    <mergeCell ref="W109:Y110"/>
    <mergeCell ref="Z109:AB110"/>
    <mergeCell ref="AC109:AE110"/>
    <mergeCell ref="AF109:AH110"/>
    <mergeCell ref="AI109:AK110"/>
    <mergeCell ref="AL109:AP110"/>
    <mergeCell ref="C94:D94"/>
    <mergeCell ref="C95:D95"/>
    <mergeCell ref="B96:E96"/>
    <mergeCell ref="B108:M108"/>
    <mergeCell ref="N108:Y108"/>
    <mergeCell ref="Z108:AK108"/>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AO54:AO55"/>
    <mergeCell ref="AQ54:AR54"/>
    <mergeCell ref="AS54:AS55"/>
    <mergeCell ref="C56:D56"/>
    <mergeCell ref="C57:D57"/>
    <mergeCell ref="AF54:AF55"/>
    <mergeCell ref="AG54:AH54"/>
    <mergeCell ref="AI54:AI55"/>
    <mergeCell ref="AJ54:AK54"/>
    <mergeCell ref="AL54:AL55"/>
    <mergeCell ref="AM54:AN54"/>
    <mergeCell ref="W54:W55"/>
    <mergeCell ref="X54:Y54"/>
    <mergeCell ref="Z54:Z55"/>
    <mergeCell ref="AA54:AB54"/>
    <mergeCell ref="AC54:AC55"/>
    <mergeCell ref="AD54:AE54"/>
    <mergeCell ref="N54:N55"/>
    <mergeCell ref="AP53:AP55"/>
    <mergeCell ref="AQ53:AT53"/>
    <mergeCell ref="F54:G54"/>
    <mergeCell ref="H54:H55"/>
    <mergeCell ref="I54:J54"/>
    <mergeCell ref="K54:K55"/>
    <mergeCell ref="L54:M54"/>
    <mergeCell ref="O53:Q53"/>
    <mergeCell ref="R53:T53"/>
    <mergeCell ref="U53:W53"/>
    <mergeCell ref="X53:Z53"/>
    <mergeCell ref="AA53:AC53"/>
    <mergeCell ref="AD53:AF53"/>
    <mergeCell ref="AT54:AT55"/>
    <mergeCell ref="D50:I50"/>
    <mergeCell ref="J50:P50"/>
    <mergeCell ref="Q50:W50"/>
    <mergeCell ref="X50:AF50"/>
    <mergeCell ref="AG50:AO50"/>
    <mergeCell ref="B53:D55"/>
    <mergeCell ref="E53:E55"/>
    <mergeCell ref="F53:H53"/>
    <mergeCell ref="I53:K53"/>
    <mergeCell ref="L53:N53"/>
    <mergeCell ref="AG53:AI53"/>
    <mergeCell ref="AJ53:AL53"/>
    <mergeCell ref="AM53:AO53"/>
    <mergeCell ref="O54:P54"/>
    <mergeCell ref="Q54:Q55"/>
    <mergeCell ref="R54:S54"/>
    <mergeCell ref="T54:T55"/>
    <mergeCell ref="U54:V54"/>
    <mergeCell ref="D46:J46"/>
    <mergeCell ref="K46:L46"/>
    <mergeCell ref="N46:AP46"/>
    <mergeCell ref="D49:I49"/>
    <mergeCell ref="J49:P49"/>
    <mergeCell ref="Q49:W49"/>
    <mergeCell ref="X49:AF49"/>
    <mergeCell ref="AG49:AO49"/>
    <mergeCell ref="D44:J44"/>
    <mergeCell ref="K44:L44"/>
    <mergeCell ref="N44:AP44"/>
    <mergeCell ref="D45:J45"/>
    <mergeCell ref="K45:L45"/>
    <mergeCell ref="N45:AP45"/>
    <mergeCell ref="K47:L47"/>
    <mergeCell ref="N47:AF47"/>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AI26:AT27"/>
    <mergeCell ref="AI30:AT31"/>
    <mergeCell ref="D35:J35"/>
    <mergeCell ref="K35:M35"/>
    <mergeCell ref="N35:AP35"/>
    <mergeCell ref="U14:X14"/>
    <mergeCell ref="AJ14:AM14"/>
    <mergeCell ref="Y17:AA17"/>
    <mergeCell ref="I19:K19"/>
    <mergeCell ref="AM19:AN19"/>
    <mergeCell ref="AS19:AT19"/>
    <mergeCell ref="C17:W17"/>
    <mergeCell ref="Q20:Y20"/>
    <mergeCell ref="Z20:AB20"/>
    <mergeCell ref="AC20:AT20"/>
    <mergeCell ref="Q21:Y21"/>
    <mergeCell ref="Z21:AA21"/>
    <mergeCell ref="AC21:AT21"/>
    <mergeCell ref="Q22:Y22"/>
    <mergeCell ref="Z22:AA22"/>
    <mergeCell ref="AC22:AT22"/>
    <mergeCell ref="Q23:Y23"/>
    <mergeCell ref="Z23:AA23"/>
    <mergeCell ref="AC23:AT23"/>
    <mergeCell ref="C9:D9"/>
    <mergeCell ref="E9:K9"/>
    <mergeCell ref="M9:P9"/>
    <mergeCell ref="Q9:Z9"/>
    <mergeCell ref="AG9:AK9"/>
    <mergeCell ref="S13:U13"/>
    <mergeCell ref="C7:D7"/>
    <mergeCell ref="E7:L7"/>
    <mergeCell ref="M7:P7"/>
    <mergeCell ref="Q7:Z7"/>
    <mergeCell ref="AG7:AK7"/>
    <mergeCell ref="C8:D8"/>
    <mergeCell ref="E8:L8"/>
    <mergeCell ref="M8:P8"/>
    <mergeCell ref="Q8:Z8"/>
    <mergeCell ref="AG8:AK8"/>
    <mergeCell ref="C5:D5"/>
    <mergeCell ref="E5:L5"/>
    <mergeCell ref="M5:P5"/>
    <mergeCell ref="Q5:Z5"/>
    <mergeCell ref="C6:D6"/>
    <mergeCell ref="E6:L6"/>
    <mergeCell ref="M6:P6"/>
    <mergeCell ref="Q6:Z6"/>
    <mergeCell ref="A2:AU2"/>
  </mergeCells>
  <phoneticPr fontId="2"/>
  <conditionalFormatting sqref="O56:O76 O87:O95 R56:R95 U56:U95 X56:X95 AA56:AA95 AD56:AD95 AG56:AG95 AJ56:AJ95 AM56:AM95 F56:F95 I56:I95 L56:L95">
    <cfRule type="expression" dxfId="17" priority="7" stopIfTrue="1">
      <formula>$E56=$AX$57</formula>
    </cfRule>
    <cfRule type="expression" dxfId="16" priority="8" stopIfTrue="1">
      <formula>$E56=$AX$55</formula>
    </cfRule>
  </conditionalFormatting>
  <conditionalFormatting sqref="B111:C111 N111:V112 E111:J112 AC112:AE112 AC111:AF111">
    <cfRule type="cellIs" dxfId="15" priority="5" stopIfTrue="1" operator="equal">
      <formula>0</formula>
    </cfRule>
  </conditionalFormatting>
  <conditionalFormatting sqref="K111 W111 AF111">
    <cfRule type="expression" dxfId="14" priority="6" stopIfTrue="1">
      <formula>ISERROR(K111)</formula>
    </cfRule>
  </conditionalFormatting>
  <conditionalFormatting sqref="AI111">
    <cfRule type="expression" dxfId="13" priority="4" stopIfTrue="1">
      <formula>ISERROR(AI111)</formula>
    </cfRule>
  </conditionalFormatting>
  <conditionalFormatting sqref="Z111:AB112">
    <cfRule type="cellIs" dxfId="12" priority="3" stopIfTrue="1" operator="equal">
      <formula>0</formula>
    </cfRule>
  </conditionalFormatting>
  <conditionalFormatting sqref="O77:O86">
    <cfRule type="expression" dxfId="11" priority="1" stopIfTrue="1">
      <formula>$E77=$AX$57</formula>
    </cfRule>
    <cfRule type="expression" dxfId="10" priority="2" stopIfTrue="1">
      <formula>$E77=$AX$55</formula>
    </cfRule>
  </conditionalFormatting>
  <dataValidations count="6">
    <dataValidation type="list" allowBlank="1" showInputMessage="1" showErrorMessage="1" sqref="D25:D27 Q25:Q27 D29:D31 Q29:Q31 AD25:AD26 AD29:AD30">
      <formula1>"〇"</formula1>
    </dataValidation>
    <dataValidation type="decimal" operator="greaterThanOrEqual" allowBlank="1" showInputMessage="1" showErrorMessage="1" promptTitle="就労実績" prompt="日給者は、「就労日数」及び「就労時間数」を記入。時給者及び月給者は、「就労時間数」を記入。" sqref="I56:J95 L56:M95 O56:P95 R56:S95 U56:V95 X56:Y95 AA56:AB95 AD56:AE95 AG56:AH95 AJ56:AK95 F56:G95 AM56:AN95">
      <formula1>0</formula1>
    </dataValidation>
    <dataValidation type="list" allowBlank="1" showInputMessage="1" showErrorMessage="1" prompt="「時給」「日給」「月給」から選択してください。" sqref="E56:E95">
      <formula1>$AX$54:$AX$57</formula1>
    </dataValidation>
    <dataValidation type="decimal" operator="greaterThanOrEqual" allowBlank="1" showInputMessage="1" showErrorMessage="1" sqref="K56:K95 N56:N95 Q56:Q95 T56:T95 W56:W95 Z56:Z95 AC56:AC95 AF56:AF95 AI56:AI95 AL56:AL95 AO56:AP95 H56:H95">
      <formula1>0</formula1>
    </dataValidation>
    <dataValidation type="list" allowBlank="1" showInputMessage="1" showErrorMessage="1" sqref="E9:K9">
      <formula1>$AW$2:$AW$7</formula1>
    </dataValidation>
    <dataValidation type="list" allowBlank="1" showInputMessage="1" showErrorMessage="1" sqref="S13 Y17">
      <formula1>"〇,×"</formula1>
    </dataValidation>
  </dataValidations>
  <printOptions horizontalCentered="1"/>
  <pageMargins left="0.59055118110236227" right="0.59055118110236227" top="0.59055118110236227" bottom="0.19685039370078741" header="0.31496062992125984" footer="0.51181102362204722"/>
  <pageSetup paperSize="8" scale="55" orientation="portrait" r:id="rId1"/>
  <headerFooter alignWithMargins="0">
    <oddHeader>&amp;R&amp;14（　　　枚目中　　　枚目）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O115"/>
  <sheetViews>
    <sheetView showGridLines="0" view="pageBreakPreview" topLeftCell="A82" zoomScale="85" zoomScaleNormal="85" zoomScaleSheetLayoutView="85" workbookViewId="0">
      <selection activeCell="E106" sqref="E106"/>
    </sheetView>
  </sheetViews>
  <sheetFormatPr defaultColWidth="9" defaultRowHeight="13.5"/>
  <cols>
    <col min="1" max="1" width="0.62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customWidth="1"/>
    <col min="50" max="50" width="5.875" style="2" customWidth="1"/>
    <col min="51" max="51" width="9" style="2"/>
    <col min="52" max="52" width="4.5" style="1" bestFit="1" customWidth="1"/>
    <col min="53" max="53" width="3.375" style="1" bestFit="1" customWidth="1"/>
    <col min="54" max="66" width="1.5" style="1" customWidth="1"/>
    <col min="67" max="16384" width="9" style="1"/>
  </cols>
  <sheetData>
    <row r="1" spans="3:51" ht="35.450000000000003" customHeight="1">
      <c r="D1" s="22"/>
      <c r="K1" s="8"/>
      <c r="L1" s="148" t="s">
        <v>514</v>
      </c>
      <c r="M1" s="148"/>
      <c r="N1" s="148"/>
      <c r="O1" s="148"/>
      <c r="P1" s="148"/>
      <c r="Q1" s="148"/>
      <c r="R1" s="148"/>
      <c r="S1" s="148"/>
      <c r="T1" s="148"/>
      <c r="U1" s="148"/>
      <c r="V1" s="148"/>
      <c r="W1" s="148"/>
      <c r="X1" s="148"/>
      <c r="Y1" s="148"/>
      <c r="Z1" s="148"/>
      <c r="AA1" s="148"/>
      <c r="AB1" s="148"/>
      <c r="AC1" s="148"/>
      <c r="AD1" s="148"/>
      <c r="AE1" s="148"/>
      <c r="AF1" s="148"/>
      <c r="AG1" s="148"/>
      <c r="AH1" s="148"/>
      <c r="AI1" s="148"/>
      <c r="AW1" s="2" t="s">
        <v>70</v>
      </c>
      <c r="AY1" s="2">
        <v>1</v>
      </c>
    </row>
    <row r="2" spans="3:51" ht="21" customHeight="1">
      <c r="D2" s="22"/>
      <c r="K2" s="8"/>
      <c r="L2" s="71"/>
      <c r="M2" s="71"/>
      <c r="N2" s="71"/>
      <c r="O2" s="71"/>
      <c r="P2" s="71"/>
      <c r="Q2" s="71"/>
      <c r="R2" s="71"/>
      <c r="S2" s="71"/>
      <c r="T2" s="71"/>
      <c r="U2" s="71"/>
      <c r="V2" s="71"/>
      <c r="W2" s="71"/>
      <c r="X2" s="71"/>
      <c r="Y2" s="71"/>
      <c r="Z2" s="71"/>
      <c r="AA2" s="71"/>
      <c r="AB2" s="71"/>
      <c r="AC2" s="71"/>
      <c r="AD2" s="71"/>
      <c r="AE2" s="71"/>
      <c r="AF2" s="71"/>
      <c r="AG2" s="71"/>
      <c r="AH2" s="71"/>
      <c r="AI2" s="71"/>
      <c r="AW2" s="2" t="s">
        <v>69</v>
      </c>
      <c r="AY2" s="2">
        <v>2</v>
      </c>
    </row>
    <row r="3" spans="3:51" ht="21" customHeight="1">
      <c r="C3" s="20" t="s">
        <v>68</v>
      </c>
      <c r="D3" s="20"/>
      <c r="K3" s="8"/>
      <c r="L3" s="71"/>
      <c r="M3" s="71"/>
      <c r="N3" s="71"/>
      <c r="O3" s="71"/>
      <c r="P3" s="71"/>
      <c r="Q3" s="71"/>
      <c r="R3" s="71"/>
      <c r="S3" s="71"/>
      <c r="T3" s="71"/>
      <c r="U3" s="71"/>
      <c r="V3" s="71"/>
      <c r="W3" s="71"/>
      <c r="X3" s="71"/>
      <c r="Y3" s="71"/>
      <c r="Z3" s="71"/>
      <c r="AA3" s="71"/>
      <c r="AB3" s="61" t="s">
        <v>516</v>
      </c>
      <c r="AC3" s="71"/>
      <c r="AD3" s="71"/>
      <c r="AE3" s="71"/>
      <c r="AF3" s="71"/>
      <c r="AG3" s="71"/>
      <c r="AH3" s="71"/>
      <c r="AI3" s="71"/>
      <c r="AJ3" s="7"/>
      <c r="AK3" s="7"/>
      <c r="AL3" s="7"/>
      <c r="AM3" s="7"/>
      <c r="AN3" s="7"/>
      <c r="AO3" s="7"/>
      <c r="AP3" s="7"/>
      <c r="AQ3" s="7"/>
      <c r="AR3" s="7"/>
      <c r="AS3" s="7"/>
      <c r="AT3" s="7"/>
      <c r="AU3" s="7"/>
      <c r="AW3" s="2" t="s">
        <v>67</v>
      </c>
      <c r="AY3" s="2">
        <v>3</v>
      </c>
    </row>
    <row r="4" spans="3:51" ht="21" customHeight="1">
      <c r="C4" s="149" t="s">
        <v>66</v>
      </c>
      <c r="D4" s="149"/>
      <c r="E4" s="150" t="s">
        <v>324</v>
      </c>
      <c r="F4" s="151"/>
      <c r="G4" s="151"/>
      <c r="H4" s="151"/>
      <c r="I4" s="151"/>
      <c r="J4" s="151"/>
      <c r="K4" s="151"/>
      <c r="L4" s="152"/>
      <c r="M4" s="153" t="s">
        <v>65</v>
      </c>
      <c r="N4" s="153"/>
      <c r="O4" s="153"/>
      <c r="P4" s="153"/>
      <c r="Q4" s="154" t="s">
        <v>419</v>
      </c>
      <c r="R4" s="155"/>
      <c r="S4" s="155"/>
      <c r="T4" s="155"/>
      <c r="U4" s="155"/>
      <c r="V4" s="155"/>
      <c r="W4" s="155"/>
      <c r="X4" s="155"/>
      <c r="Y4" s="155"/>
      <c r="Z4" s="156"/>
      <c r="AA4" s="14"/>
      <c r="AB4" s="73" t="s">
        <v>339</v>
      </c>
      <c r="AC4" s="73"/>
      <c r="AD4" s="73"/>
      <c r="AE4" s="73"/>
      <c r="AF4" s="73"/>
      <c r="AG4" s="73"/>
      <c r="AH4" s="73"/>
      <c r="AI4" s="73"/>
      <c r="AJ4" s="73"/>
      <c r="AK4" s="73"/>
      <c r="AL4" s="73"/>
      <c r="AM4" s="66"/>
      <c r="AN4" s="7"/>
      <c r="AO4" s="7"/>
      <c r="AP4" s="7"/>
      <c r="AQ4" s="7"/>
      <c r="AR4" s="7"/>
      <c r="AS4" s="7"/>
      <c r="AT4" s="7"/>
      <c r="AU4" s="7"/>
      <c r="AW4" s="2" t="s">
        <v>63</v>
      </c>
      <c r="AY4" s="2">
        <v>4</v>
      </c>
    </row>
    <row r="5" spans="3:51" ht="21" customHeight="1">
      <c r="C5" s="157" t="s">
        <v>62</v>
      </c>
      <c r="D5" s="157"/>
      <c r="E5" s="158">
        <v>1234567890123</v>
      </c>
      <c r="F5" s="159"/>
      <c r="G5" s="159"/>
      <c r="H5" s="159"/>
      <c r="I5" s="159"/>
      <c r="J5" s="159"/>
      <c r="K5" s="159"/>
      <c r="L5" s="160"/>
      <c r="M5" s="153" t="s">
        <v>61</v>
      </c>
      <c r="N5" s="153"/>
      <c r="O5" s="153"/>
      <c r="P5" s="153"/>
      <c r="Q5" s="371" t="s">
        <v>325</v>
      </c>
      <c r="R5" s="155"/>
      <c r="S5" s="155"/>
      <c r="T5" s="155"/>
      <c r="U5" s="155"/>
      <c r="V5" s="155"/>
      <c r="W5" s="155"/>
      <c r="X5" s="155"/>
      <c r="Y5" s="155"/>
      <c r="Z5" s="156"/>
      <c r="AA5" s="14"/>
      <c r="AB5" s="77" t="s">
        <v>323</v>
      </c>
      <c r="AC5" s="77"/>
      <c r="AD5" s="77"/>
      <c r="AE5" s="77"/>
      <c r="AF5" s="77"/>
      <c r="AG5" s="78"/>
      <c r="AH5" s="78"/>
      <c r="AI5" s="78"/>
      <c r="AJ5" s="78"/>
      <c r="AK5" s="78"/>
      <c r="AL5" s="75"/>
      <c r="AM5" s="76"/>
      <c r="AN5" s="76"/>
      <c r="AO5" s="76"/>
      <c r="AP5" s="76"/>
      <c r="AQ5" s="7"/>
      <c r="AR5" s="7"/>
      <c r="AS5" s="7"/>
      <c r="AT5" s="7"/>
      <c r="AU5" s="7"/>
      <c r="AW5" s="2" t="s">
        <v>59</v>
      </c>
      <c r="AY5" s="2">
        <v>5</v>
      </c>
    </row>
    <row r="6" spans="3:51" ht="21" customHeight="1">
      <c r="C6" s="157" t="s">
        <v>58</v>
      </c>
      <c r="D6" s="157"/>
      <c r="E6" s="177" t="str">
        <f>IFERROR(VLOOKUP(【記載例】!E4,QK_!B2:E65,2,FALSE),"")</f>
        <v/>
      </c>
      <c r="F6" s="178"/>
      <c r="G6" s="178"/>
      <c r="H6" s="178"/>
      <c r="I6" s="178"/>
      <c r="J6" s="178"/>
      <c r="K6" s="178"/>
      <c r="L6" s="179"/>
      <c r="M6" s="165" t="s">
        <v>57</v>
      </c>
      <c r="N6" s="166"/>
      <c r="O6" s="166"/>
      <c r="P6" s="167"/>
      <c r="Q6" s="154" t="s">
        <v>420</v>
      </c>
      <c r="R6" s="155"/>
      <c r="S6" s="155"/>
      <c r="T6" s="155"/>
      <c r="U6" s="155"/>
      <c r="V6" s="155"/>
      <c r="W6" s="155"/>
      <c r="X6" s="155"/>
      <c r="Y6" s="155"/>
      <c r="Z6" s="156"/>
      <c r="AA6" s="14"/>
      <c r="AB6" s="74" t="s">
        <v>64</v>
      </c>
      <c r="AC6" s="74"/>
      <c r="AD6" s="74"/>
      <c r="AE6" s="74"/>
      <c r="AF6" s="74"/>
      <c r="AG6" s="180">
        <v>12000000</v>
      </c>
      <c r="AH6" s="180"/>
      <c r="AI6" s="180"/>
      <c r="AJ6" s="180"/>
      <c r="AK6" s="180"/>
      <c r="AL6" s="66" t="s">
        <v>6</v>
      </c>
      <c r="AM6" s="66"/>
      <c r="AN6" s="7"/>
      <c r="AO6" s="7"/>
      <c r="AP6" s="7"/>
      <c r="AQ6" s="7"/>
      <c r="AR6" s="7"/>
      <c r="AS6" s="7"/>
      <c r="AT6" s="7"/>
      <c r="AU6" s="7"/>
      <c r="AW6" s="2" t="s">
        <v>55</v>
      </c>
      <c r="AY6" s="2">
        <v>6</v>
      </c>
    </row>
    <row r="7" spans="3:51" ht="21" customHeight="1">
      <c r="C7" s="157" t="s">
        <v>54</v>
      </c>
      <c r="D7" s="157"/>
      <c r="E7" s="181" t="str">
        <f>IFERROR(VLOOKUP(【記載例】!E4,QK_!$B$2:$E$65,3,FALSE),"")</f>
        <v/>
      </c>
      <c r="F7" s="182"/>
      <c r="G7" s="182"/>
      <c r="H7" s="182"/>
      <c r="I7" s="182"/>
      <c r="J7" s="182"/>
      <c r="K7" s="182"/>
      <c r="L7" s="183"/>
      <c r="M7" s="157" t="s">
        <v>53</v>
      </c>
      <c r="N7" s="157"/>
      <c r="O7" s="157"/>
      <c r="P7" s="157"/>
      <c r="Q7" s="184">
        <v>10</v>
      </c>
      <c r="R7" s="184"/>
      <c r="S7" s="184"/>
      <c r="T7" s="184"/>
      <c r="U7" s="184"/>
      <c r="V7" s="184"/>
      <c r="W7" s="184"/>
      <c r="X7" s="184"/>
      <c r="Y7" s="184"/>
      <c r="Z7" s="184"/>
      <c r="AA7" s="14"/>
      <c r="AB7" s="68" t="s">
        <v>60</v>
      </c>
      <c r="AC7" s="69"/>
      <c r="AD7" s="69"/>
      <c r="AE7" s="69"/>
      <c r="AF7" s="70"/>
      <c r="AG7" s="185">
        <v>5500000</v>
      </c>
      <c r="AH7" s="186"/>
      <c r="AI7" s="186"/>
      <c r="AJ7" s="186"/>
      <c r="AK7" s="187"/>
      <c r="AL7" s="66" t="s">
        <v>6</v>
      </c>
      <c r="AM7" s="66"/>
      <c r="AN7" s="7"/>
      <c r="AO7" s="7"/>
      <c r="AP7" s="7"/>
      <c r="AQ7" s="7"/>
      <c r="AR7" s="7"/>
      <c r="AS7" s="7"/>
      <c r="AT7" s="7"/>
      <c r="AU7" s="7"/>
    </row>
    <row r="8" spans="3:51" ht="21" customHeight="1">
      <c r="C8" s="157" t="s">
        <v>52</v>
      </c>
      <c r="D8" s="157"/>
      <c r="E8" s="162" t="s">
        <v>69</v>
      </c>
      <c r="F8" s="163"/>
      <c r="G8" s="163"/>
      <c r="H8" s="163"/>
      <c r="I8" s="163"/>
      <c r="J8" s="163"/>
      <c r="K8" s="164"/>
      <c r="L8" s="88">
        <f>IFERROR(VLOOKUP(E8,AW1:AY6,3,FALSE),"")</f>
        <v>2</v>
      </c>
      <c r="M8" s="165" t="s">
        <v>51</v>
      </c>
      <c r="N8" s="166"/>
      <c r="O8" s="166"/>
      <c r="P8" s="167"/>
      <c r="Q8" s="168" t="str">
        <f>IFERROR(VLOOKUP(【記載例】!E4,QK_!B2:E65,4,FALSE),"")</f>
        <v/>
      </c>
      <c r="R8" s="169"/>
      <c r="S8" s="169"/>
      <c r="T8" s="169"/>
      <c r="U8" s="169"/>
      <c r="V8" s="169"/>
      <c r="W8" s="169"/>
      <c r="X8" s="169"/>
      <c r="Y8" s="169"/>
      <c r="Z8" s="170"/>
      <c r="AA8" s="14"/>
      <c r="AB8" s="68" t="s">
        <v>56</v>
      </c>
      <c r="AC8" s="69"/>
      <c r="AD8" s="69"/>
      <c r="AE8" s="69"/>
      <c r="AF8" s="70"/>
      <c r="AG8" s="171">
        <f>AG6-AG7</f>
        <v>6500000</v>
      </c>
      <c r="AH8" s="172"/>
      <c r="AI8" s="172"/>
      <c r="AJ8" s="172"/>
      <c r="AK8" s="173"/>
      <c r="AL8" s="66" t="s">
        <v>6</v>
      </c>
      <c r="AM8" s="66"/>
      <c r="AN8" s="7"/>
      <c r="AO8" s="7"/>
      <c r="AP8" s="7"/>
      <c r="AQ8" s="7"/>
      <c r="AR8" s="7"/>
      <c r="AS8" s="7"/>
      <c r="AT8" s="7"/>
      <c r="AU8" s="7"/>
    </row>
    <row r="9" spans="3:51" ht="18.75">
      <c r="D9" s="13"/>
      <c r="K9" s="8"/>
      <c r="L9" s="14"/>
      <c r="M9" s="14"/>
      <c r="N9" s="14"/>
      <c r="O9" s="14"/>
      <c r="P9" s="14"/>
      <c r="Q9" s="14"/>
      <c r="R9" s="14"/>
      <c r="S9" s="14"/>
      <c r="T9" s="14"/>
      <c r="U9" s="14"/>
      <c r="V9" s="14"/>
      <c r="W9" s="14"/>
      <c r="X9" s="14"/>
      <c r="Y9" s="14"/>
      <c r="Z9" s="14"/>
      <c r="AA9" s="14"/>
      <c r="AB9" s="14"/>
      <c r="AC9" s="14"/>
      <c r="AD9" s="14"/>
      <c r="AE9" s="14"/>
      <c r="AF9" s="14"/>
      <c r="AG9" s="14"/>
      <c r="AH9" s="14"/>
      <c r="AI9" s="14"/>
      <c r="AJ9" s="7"/>
      <c r="AK9" s="7"/>
      <c r="AL9" s="66"/>
      <c r="AM9" s="66"/>
      <c r="AN9" s="7"/>
      <c r="AO9" s="7"/>
      <c r="AP9" s="7"/>
      <c r="AQ9" s="7"/>
      <c r="AR9" s="7"/>
      <c r="AS9" s="7"/>
      <c r="AT9" s="7"/>
      <c r="AU9" s="7"/>
    </row>
    <row r="10" spans="3:51"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3:51" ht="21" customHeight="1">
      <c r="C11" s="61" t="s">
        <v>47</v>
      </c>
      <c r="J11" s="8"/>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7"/>
      <c r="AJ11" s="7"/>
      <c r="AK11" s="66"/>
      <c r="AL11" s="66"/>
      <c r="AM11" s="7"/>
      <c r="AN11" s="7"/>
      <c r="AO11" s="7"/>
      <c r="AP11" s="7"/>
      <c r="AQ11" s="7"/>
      <c r="AR11" s="7"/>
      <c r="AS11" s="7"/>
      <c r="AT11" s="7"/>
      <c r="AU11" s="7"/>
    </row>
    <row r="12" spans="3:51" ht="21" customHeight="1">
      <c r="C12" s="61" t="s">
        <v>515</v>
      </c>
      <c r="J12" s="8"/>
      <c r="K12" s="14"/>
      <c r="L12" s="14"/>
      <c r="M12" s="14"/>
      <c r="N12" s="14"/>
      <c r="O12" s="14"/>
      <c r="P12" s="14"/>
      <c r="Q12" s="14"/>
      <c r="R12" s="14" t="s">
        <v>50</v>
      </c>
      <c r="S12" s="174" t="s">
        <v>326</v>
      </c>
      <c r="T12" s="175"/>
      <c r="U12" s="176"/>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3:51" ht="21" customHeight="1">
      <c r="C13" s="61" t="s">
        <v>356</v>
      </c>
      <c r="J13" s="8"/>
      <c r="K13" s="14"/>
      <c r="L13" s="14"/>
      <c r="M13" s="14"/>
      <c r="N13" s="14"/>
      <c r="O13" s="14"/>
      <c r="P13" s="14"/>
      <c r="Q13" s="14"/>
      <c r="R13" s="14"/>
      <c r="S13" s="14"/>
      <c r="T13" s="14" t="s">
        <v>50</v>
      </c>
      <c r="U13" s="200">
        <v>3600000</v>
      </c>
      <c r="V13" s="201"/>
      <c r="W13" s="201"/>
      <c r="X13" s="202"/>
      <c r="Y13" s="65" t="s">
        <v>6</v>
      </c>
      <c r="Z13" s="64"/>
      <c r="AA13" s="63" t="s">
        <v>49</v>
      </c>
      <c r="AB13" s="14"/>
      <c r="AC13" s="14"/>
      <c r="AD13" s="14"/>
      <c r="AE13" s="14"/>
      <c r="AF13" s="14"/>
      <c r="AG13" s="14"/>
      <c r="AH13" s="14"/>
      <c r="AI13" s="7"/>
      <c r="AJ13" s="203">
        <f>IFERROR(U13/AG6,"")</f>
        <v>0.3</v>
      </c>
      <c r="AK13" s="203"/>
      <c r="AL13" s="203"/>
      <c r="AM13" s="203"/>
      <c r="AN13" s="7" t="s">
        <v>48</v>
      </c>
      <c r="AO13" s="7"/>
      <c r="AP13" s="7"/>
      <c r="AQ13" s="7"/>
      <c r="AR13" s="7"/>
      <c r="AS13" s="7"/>
      <c r="AT13" s="7"/>
      <c r="AU13" s="7"/>
    </row>
    <row r="14" spans="3:51" ht="18.75">
      <c r="D14" s="61"/>
      <c r="K14" s="8"/>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7"/>
      <c r="AK14" s="7"/>
      <c r="AL14" s="7"/>
      <c r="AM14" s="7"/>
      <c r="AN14" s="7"/>
      <c r="AO14" s="7"/>
      <c r="AP14" s="7"/>
      <c r="AQ14" s="7"/>
      <c r="AR14" s="7"/>
      <c r="AS14" s="7"/>
      <c r="AT14" s="7"/>
      <c r="AU14" s="7"/>
    </row>
    <row r="15" spans="3:51" ht="21" customHeight="1">
      <c r="C15" s="61" t="s">
        <v>338</v>
      </c>
      <c r="J15" s="8"/>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7"/>
      <c r="AJ15" s="7"/>
      <c r="AK15" s="7"/>
      <c r="AL15" s="7"/>
      <c r="AM15" s="7"/>
      <c r="AN15" s="7"/>
      <c r="AO15" s="1"/>
      <c r="AP15" s="7"/>
      <c r="AQ15" s="7"/>
      <c r="AR15" s="7"/>
      <c r="AS15" s="7"/>
      <c r="AT15" s="7"/>
      <c r="AU15" s="7"/>
    </row>
    <row r="16" spans="3:51" ht="21" customHeight="1">
      <c r="C16" s="210" t="s">
        <v>517</v>
      </c>
      <c r="D16" s="210"/>
      <c r="E16" s="210"/>
      <c r="F16" s="210"/>
      <c r="G16" s="210"/>
      <c r="H16" s="210"/>
      <c r="I16" s="210"/>
      <c r="J16" s="210"/>
      <c r="K16" s="210"/>
      <c r="L16" s="210"/>
      <c r="M16" s="210"/>
      <c r="N16" s="210"/>
      <c r="O16" s="210"/>
      <c r="P16" s="210"/>
      <c r="Q16" s="210"/>
      <c r="R16" s="210"/>
      <c r="S16" s="210"/>
      <c r="T16" s="210"/>
      <c r="U16" s="210"/>
      <c r="V16" s="210"/>
      <c r="W16" s="210"/>
      <c r="X16" s="14" t="s">
        <v>50</v>
      </c>
      <c r="Y16" s="174" t="s">
        <v>326</v>
      </c>
      <c r="Z16" s="175"/>
      <c r="AA16" s="176"/>
      <c r="AB16" s="14"/>
      <c r="AC16" s="14"/>
      <c r="AD16" s="14"/>
      <c r="AE16" s="14"/>
      <c r="AF16" s="14"/>
      <c r="AG16" s="14"/>
      <c r="AH16" s="14"/>
      <c r="AI16" s="7"/>
      <c r="AJ16" s="7"/>
      <c r="AK16" s="7"/>
      <c r="AL16" s="7"/>
      <c r="AM16" s="7"/>
      <c r="AN16" s="7"/>
      <c r="AO16" s="1"/>
      <c r="AP16" s="7"/>
      <c r="AQ16" s="7"/>
      <c r="AR16" s="7"/>
      <c r="AS16" s="7"/>
      <c r="AT16" s="7"/>
      <c r="AU16" s="7"/>
    </row>
    <row r="17" spans="1:51" ht="21" customHeight="1">
      <c r="C17" s="61" t="s">
        <v>357</v>
      </c>
      <c r="J17" s="8"/>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524</v>
      </c>
      <c r="I18" s="204">
        <v>10</v>
      </c>
      <c r="J18" s="205"/>
      <c r="K18" s="206"/>
      <c r="L18" s="14" t="s">
        <v>46</v>
      </c>
      <c r="M18" s="14"/>
      <c r="N18" s="61" t="s">
        <v>519</v>
      </c>
      <c r="O18" s="61"/>
      <c r="P18" s="14"/>
      <c r="Q18" s="14"/>
      <c r="R18" s="14"/>
      <c r="S18" s="14"/>
      <c r="T18" s="14"/>
      <c r="U18" s="14"/>
      <c r="V18" s="14"/>
      <c r="W18" s="14"/>
      <c r="X18" s="14"/>
      <c r="Y18" s="14"/>
      <c r="Z18" s="14"/>
      <c r="AA18" s="14"/>
      <c r="AB18" s="14"/>
      <c r="AC18" s="14"/>
      <c r="AD18" s="14"/>
      <c r="AE18" s="14"/>
      <c r="AF18" s="14"/>
      <c r="AG18" s="14"/>
      <c r="AH18" s="14"/>
      <c r="AI18" s="7"/>
      <c r="AJ18" s="7"/>
      <c r="AK18" s="87"/>
      <c r="AL18" s="75"/>
      <c r="AM18" s="207">
        <v>2</v>
      </c>
      <c r="AN18" s="208"/>
      <c r="AO18" s="62" t="s">
        <v>71</v>
      </c>
      <c r="AP18" s="62"/>
      <c r="AQ18" s="7"/>
      <c r="AR18" s="7"/>
      <c r="AS18" s="209">
        <f>IFERROR(AM18/I18,"")</f>
        <v>0.2</v>
      </c>
      <c r="AT18" s="209"/>
      <c r="AU18" s="7" t="s">
        <v>48</v>
      </c>
    </row>
    <row r="19" spans="1:51" ht="21" customHeight="1">
      <c r="C19" s="61" t="s">
        <v>421</v>
      </c>
      <c r="I19" s="82"/>
      <c r="J19" s="82"/>
      <c r="K19" s="75"/>
      <c r="L19" s="75"/>
      <c r="M19" s="75"/>
      <c r="N19" s="91"/>
      <c r="O19" s="91"/>
      <c r="P19" s="91"/>
      <c r="Q19" s="372" t="s">
        <v>468</v>
      </c>
      <c r="R19" s="372"/>
      <c r="S19" s="372"/>
      <c r="T19" s="372"/>
      <c r="U19" s="372"/>
      <c r="V19" s="372"/>
      <c r="W19" s="372"/>
      <c r="X19" s="372"/>
      <c r="Y19" s="372"/>
      <c r="Z19" s="211" t="s">
        <v>463</v>
      </c>
      <c r="AA19" s="212"/>
      <c r="AB19" s="213"/>
      <c r="AC19" s="211" t="s">
        <v>464</v>
      </c>
      <c r="AD19" s="212"/>
      <c r="AE19" s="212"/>
      <c r="AF19" s="212"/>
      <c r="AG19" s="212"/>
      <c r="AH19" s="212"/>
      <c r="AI19" s="212"/>
      <c r="AJ19" s="212"/>
      <c r="AK19" s="212"/>
      <c r="AL19" s="212"/>
      <c r="AM19" s="212"/>
      <c r="AN19" s="212"/>
      <c r="AO19" s="212"/>
      <c r="AP19" s="212"/>
      <c r="AQ19" s="212"/>
      <c r="AR19" s="212"/>
      <c r="AS19" s="212"/>
      <c r="AT19" s="213"/>
      <c r="AU19" s="7"/>
    </row>
    <row r="20" spans="1:51" ht="21" customHeight="1">
      <c r="C20" s="61"/>
      <c r="I20" s="134"/>
      <c r="J20" s="134"/>
      <c r="K20" s="75"/>
      <c r="L20" s="75"/>
      <c r="M20" s="75"/>
      <c r="N20" s="91"/>
      <c r="O20" s="91"/>
      <c r="P20" s="91"/>
      <c r="Q20" s="214" t="s">
        <v>465</v>
      </c>
      <c r="R20" s="214"/>
      <c r="S20" s="214"/>
      <c r="T20" s="214"/>
      <c r="U20" s="214"/>
      <c r="V20" s="214"/>
      <c r="W20" s="214"/>
      <c r="X20" s="214"/>
      <c r="Y20" s="214"/>
      <c r="Z20" s="215">
        <v>1</v>
      </c>
      <c r="AA20" s="216"/>
      <c r="AB20" s="138" t="s">
        <v>46</v>
      </c>
      <c r="AC20" s="217" t="s">
        <v>469</v>
      </c>
      <c r="AD20" s="218"/>
      <c r="AE20" s="218"/>
      <c r="AF20" s="218"/>
      <c r="AG20" s="218"/>
      <c r="AH20" s="218"/>
      <c r="AI20" s="218"/>
      <c r="AJ20" s="218"/>
      <c r="AK20" s="218"/>
      <c r="AL20" s="218"/>
      <c r="AM20" s="218"/>
      <c r="AN20" s="218"/>
      <c r="AO20" s="218"/>
      <c r="AP20" s="218"/>
      <c r="AQ20" s="218"/>
      <c r="AR20" s="218"/>
      <c r="AS20" s="218"/>
      <c r="AT20" s="219"/>
      <c r="AU20" s="7"/>
    </row>
    <row r="21" spans="1:51" ht="21" customHeight="1">
      <c r="C21" s="61"/>
      <c r="I21" s="134"/>
      <c r="J21" s="134"/>
      <c r="K21" s="75"/>
      <c r="L21" s="75"/>
      <c r="M21" s="75"/>
      <c r="N21" s="91"/>
      <c r="O21" s="91"/>
      <c r="P21" s="91"/>
      <c r="Q21" s="214" t="s">
        <v>466</v>
      </c>
      <c r="R21" s="214"/>
      <c r="S21" s="214"/>
      <c r="T21" s="214"/>
      <c r="U21" s="214"/>
      <c r="V21" s="214"/>
      <c r="W21" s="214"/>
      <c r="X21" s="214"/>
      <c r="Y21" s="214"/>
      <c r="Z21" s="215"/>
      <c r="AA21" s="216"/>
      <c r="AB21" s="138" t="s">
        <v>46</v>
      </c>
      <c r="AC21" s="217"/>
      <c r="AD21" s="218"/>
      <c r="AE21" s="218"/>
      <c r="AF21" s="218"/>
      <c r="AG21" s="218"/>
      <c r="AH21" s="218"/>
      <c r="AI21" s="218"/>
      <c r="AJ21" s="218"/>
      <c r="AK21" s="218"/>
      <c r="AL21" s="218"/>
      <c r="AM21" s="218"/>
      <c r="AN21" s="218"/>
      <c r="AO21" s="218"/>
      <c r="AP21" s="218"/>
      <c r="AQ21" s="218"/>
      <c r="AR21" s="218"/>
      <c r="AS21" s="218"/>
      <c r="AT21" s="219"/>
      <c r="AU21" s="7"/>
    </row>
    <row r="22" spans="1:51" ht="21" customHeight="1">
      <c r="C22" s="61"/>
      <c r="I22" s="134"/>
      <c r="J22" s="134"/>
      <c r="K22" s="75"/>
      <c r="L22" s="75"/>
      <c r="M22" s="75"/>
      <c r="N22" s="91"/>
      <c r="O22" s="91"/>
      <c r="P22" s="91"/>
      <c r="Q22" s="214" t="s">
        <v>467</v>
      </c>
      <c r="R22" s="214"/>
      <c r="S22" s="214"/>
      <c r="T22" s="214"/>
      <c r="U22" s="214"/>
      <c r="V22" s="214"/>
      <c r="W22" s="214"/>
      <c r="X22" s="214"/>
      <c r="Y22" s="214"/>
      <c r="Z22" s="215">
        <v>1</v>
      </c>
      <c r="AA22" s="216"/>
      <c r="AB22" s="139" t="s">
        <v>46</v>
      </c>
      <c r="AC22" s="217" t="s">
        <v>470</v>
      </c>
      <c r="AD22" s="218"/>
      <c r="AE22" s="218"/>
      <c r="AF22" s="218"/>
      <c r="AG22" s="218"/>
      <c r="AH22" s="218"/>
      <c r="AI22" s="218"/>
      <c r="AJ22" s="218"/>
      <c r="AK22" s="218"/>
      <c r="AL22" s="218"/>
      <c r="AM22" s="218"/>
      <c r="AN22" s="218"/>
      <c r="AO22" s="218"/>
      <c r="AP22" s="218"/>
      <c r="AQ22" s="218"/>
      <c r="AR22" s="218"/>
      <c r="AS22" s="218"/>
      <c r="AT22" s="219"/>
      <c r="AU22" s="7"/>
    </row>
    <row r="23" spans="1:51" s="128" customFormat="1" ht="21" customHeight="1">
      <c r="A23" s="127"/>
      <c r="B23" s="127"/>
      <c r="C23" s="61" t="s">
        <v>427</v>
      </c>
      <c r="D23" s="127"/>
      <c r="E23" s="127"/>
      <c r="F23" s="127"/>
      <c r="G23" s="127"/>
      <c r="H23" s="127"/>
      <c r="I23" s="82"/>
      <c r="J23" s="82"/>
      <c r="K23" s="75"/>
      <c r="L23" s="75"/>
      <c r="M23" s="75"/>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86"/>
      <c r="AR23" s="7"/>
      <c r="AS23" s="81"/>
      <c r="AT23" s="81"/>
      <c r="AU23" s="7"/>
      <c r="AV23" s="127"/>
      <c r="AW23" s="127"/>
      <c r="AX23" s="127"/>
      <c r="AY23" s="127"/>
    </row>
    <row r="24" spans="1:51" s="128" customFormat="1" ht="21" customHeight="1">
      <c r="A24" s="127"/>
      <c r="B24" s="127"/>
      <c r="C24" s="61"/>
      <c r="D24" s="126" t="s">
        <v>326</v>
      </c>
      <c r="E24" s="20" t="s">
        <v>422</v>
      </c>
      <c r="F24" s="20"/>
      <c r="G24" s="20"/>
      <c r="H24" s="20"/>
      <c r="I24" s="92"/>
      <c r="J24" s="92"/>
      <c r="K24" s="62"/>
      <c r="L24" s="62"/>
      <c r="M24" s="62"/>
      <c r="N24" s="123"/>
      <c r="O24" s="123"/>
      <c r="P24" s="123"/>
      <c r="Q24" s="126" t="s">
        <v>326</v>
      </c>
      <c r="R24" s="20" t="s">
        <v>434</v>
      </c>
      <c r="S24" s="123"/>
      <c r="T24" s="123"/>
      <c r="U24" s="123"/>
      <c r="V24" s="123"/>
      <c r="W24" s="123"/>
      <c r="X24" s="123"/>
      <c r="Y24" s="123"/>
      <c r="Z24" s="123"/>
      <c r="AA24" s="123"/>
      <c r="AB24" s="123"/>
      <c r="AC24" s="123"/>
      <c r="AD24" s="126"/>
      <c r="AE24" s="20" t="s">
        <v>437</v>
      </c>
      <c r="AF24" s="123"/>
      <c r="AG24" s="123"/>
      <c r="AH24" s="123"/>
      <c r="AI24" s="123"/>
      <c r="AJ24" s="123"/>
      <c r="AK24" s="123"/>
      <c r="AL24" s="123"/>
      <c r="AM24" s="123"/>
      <c r="AN24" s="123"/>
      <c r="AO24" s="123"/>
      <c r="AP24" s="123"/>
      <c r="AQ24" s="124"/>
      <c r="AR24" s="13"/>
      <c r="AS24" s="125"/>
      <c r="AT24" s="125"/>
      <c r="AU24" s="13"/>
      <c r="AV24" s="127"/>
      <c r="AW24" s="127"/>
      <c r="AX24" s="127"/>
      <c r="AY24" s="127"/>
    </row>
    <row r="25" spans="1:51" s="128" customFormat="1" ht="21" customHeight="1">
      <c r="A25" s="127"/>
      <c r="B25" s="127"/>
      <c r="C25" s="61"/>
      <c r="D25" s="126"/>
      <c r="E25" s="20" t="s">
        <v>424</v>
      </c>
      <c r="F25" s="20"/>
      <c r="G25" s="20"/>
      <c r="H25" s="20"/>
      <c r="I25" s="92"/>
      <c r="J25" s="92"/>
      <c r="K25" s="62"/>
      <c r="L25" s="62"/>
      <c r="M25" s="62"/>
      <c r="N25" s="123"/>
      <c r="O25" s="123"/>
      <c r="P25" s="123"/>
      <c r="Q25" s="126"/>
      <c r="R25" s="20" t="s">
        <v>435</v>
      </c>
      <c r="S25" s="123"/>
      <c r="T25" s="123"/>
      <c r="U25" s="123"/>
      <c r="V25" s="123"/>
      <c r="W25" s="123"/>
      <c r="X25" s="123"/>
      <c r="Y25" s="123"/>
      <c r="Z25" s="123"/>
      <c r="AA25" s="123"/>
      <c r="AB25" s="123"/>
      <c r="AC25" s="123"/>
      <c r="AD25" s="126"/>
      <c r="AE25" s="20" t="s">
        <v>438</v>
      </c>
      <c r="AF25" s="123"/>
      <c r="AG25" s="123"/>
      <c r="AH25" s="123"/>
      <c r="AI25" s="188"/>
      <c r="AJ25" s="188"/>
      <c r="AK25" s="188"/>
      <c r="AL25" s="188"/>
      <c r="AM25" s="188"/>
      <c r="AN25" s="188"/>
      <c r="AO25" s="188"/>
      <c r="AP25" s="188"/>
      <c r="AQ25" s="188"/>
      <c r="AR25" s="188"/>
      <c r="AS25" s="188"/>
      <c r="AT25" s="188"/>
      <c r="AU25" s="13"/>
      <c r="AV25" s="127"/>
      <c r="AW25" s="127"/>
      <c r="AX25" s="127"/>
      <c r="AY25" s="127"/>
    </row>
    <row r="26" spans="1:51" s="128" customFormat="1" ht="21" customHeight="1">
      <c r="A26" s="127"/>
      <c r="B26" s="127"/>
      <c r="C26" s="61"/>
      <c r="D26" s="126"/>
      <c r="E26" s="20" t="s">
        <v>423</v>
      </c>
      <c r="F26" s="20"/>
      <c r="G26" s="20"/>
      <c r="H26" s="20"/>
      <c r="I26" s="92"/>
      <c r="J26" s="92"/>
      <c r="K26" s="62"/>
      <c r="L26" s="62"/>
      <c r="M26" s="62"/>
      <c r="N26" s="123"/>
      <c r="O26" s="123"/>
      <c r="P26" s="123"/>
      <c r="Q26" s="126"/>
      <c r="R26" s="20" t="s">
        <v>436</v>
      </c>
      <c r="S26" s="123"/>
      <c r="T26" s="123"/>
      <c r="U26" s="123"/>
      <c r="V26" s="123"/>
      <c r="W26" s="123"/>
      <c r="X26" s="123"/>
      <c r="Y26" s="123"/>
      <c r="Z26" s="123"/>
      <c r="AA26" s="123"/>
      <c r="AB26" s="123"/>
      <c r="AC26" s="123"/>
      <c r="AD26" s="62"/>
      <c r="AE26" s="62"/>
      <c r="AF26" s="123"/>
      <c r="AG26" s="123"/>
      <c r="AH26" s="123"/>
      <c r="AI26" s="188"/>
      <c r="AJ26" s="188"/>
      <c r="AK26" s="188"/>
      <c r="AL26" s="188"/>
      <c r="AM26" s="188"/>
      <c r="AN26" s="188"/>
      <c r="AO26" s="188"/>
      <c r="AP26" s="188"/>
      <c r="AQ26" s="188"/>
      <c r="AR26" s="188"/>
      <c r="AS26" s="188"/>
      <c r="AT26" s="188"/>
      <c r="AU26" s="13"/>
      <c r="AV26" s="127"/>
      <c r="AW26" s="127"/>
      <c r="AX26" s="127"/>
      <c r="AY26" s="127"/>
    </row>
    <row r="27" spans="1:51" s="128" customFormat="1" ht="21" customHeight="1">
      <c r="A27" s="127"/>
      <c r="B27" s="127"/>
      <c r="C27" s="61" t="s">
        <v>439</v>
      </c>
      <c r="D27" s="127"/>
      <c r="E27" s="127"/>
      <c r="F27" s="127"/>
      <c r="G27" s="127"/>
      <c r="H27" s="127"/>
      <c r="I27" s="127"/>
      <c r="J27" s="129"/>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7"/>
      <c r="AJ27" s="7"/>
      <c r="AK27" s="7"/>
      <c r="AL27" s="7"/>
      <c r="AM27" s="7"/>
      <c r="AN27" s="7"/>
      <c r="AP27" s="7"/>
      <c r="AQ27" s="7"/>
      <c r="AR27" s="7"/>
      <c r="AS27" s="7"/>
      <c r="AT27" s="7"/>
      <c r="AU27" s="7"/>
      <c r="AV27" s="127"/>
      <c r="AW27" s="127"/>
      <c r="AX27" s="127"/>
      <c r="AY27" s="127"/>
    </row>
    <row r="28" spans="1:51" s="128" customFormat="1" ht="21" customHeight="1">
      <c r="A28" s="127"/>
      <c r="B28" s="127"/>
      <c r="C28" s="61"/>
      <c r="D28" s="126"/>
      <c r="E28" s="20" t="s">
        <v>428</v>
      </c>
      <c r="F28" s="20"/>
      <c r="G28" s="20"/>
      <c r="H28" s="20"/>
      <c r="I28" s="92"/>
      <c r="J28" s="92"/>
      <c r="K28" s="62"/>
      <c r="L28" s="62"/>
      <c r="M28" s="62"/>
      <c r="N28" s="123"/>
      <c r="O28" s="123"/>
      <c r="P28" s="123"/>
      <c r="Q28" s="126"/>
      <c r="R28" s="20" t="s">
        <v>431</v>
      </c>
      <c r="S28" s="123"/>
      <c r="T28" s="123"/>
      <c r="U28" s="123"/>
      <c r="V28" s="123"/>
      <c r="W28" s="123"/>
      <c r="X28" s="123"/>
      <c r="Y28" s="123"/>
      <c r="Z28" s="123"/>
      <c r="AA28" s="123"/>
      <c r="AB28" s="123"/>
      <c r="AC28" s="123"/>
      <c r="AD28" s="126"/>
      <c r="AE28" s="20" t="s">
        <v>433</v>
      </c>
      <c r="AF28" s="123"/>
      <c r="AG28" s="123"/>
      <c r="AH28" s="123"/>
      <c r="AI28" s="123"/>
      <c r="AJ28" s="123"/>
      <c r="AK28" s="123"/>
      <c r="AL28" s="123"/>
      <c r="AM28" s="123"/>
      <c r="AN28" s="123"/>
      <c r="AO28" s="123"/>
      <c r="AP28" s="123"/>
      <c r="AQ28" s="124"/>
      <c r="AR28" s="13"/>
      <c r="AS28" s="125"/>
      <c r="AT28" s="125"/>
      <c r="AU28" s="13"/>
      <c r="AV28" s="127"/>
      <c r="AW28" s="127"/>
      <c r="AX28" s="127"/>
      <c r="AY28" s="127"/>
    </row>
    <row r="29" spans="1:51" s="128" customFormat="1" ht="21" customHeight="1">
      <c r="A29" s="127"/>
      <c r="B29" s="127"/>
      <c r="C29" s="61"/>
      <c r="D29" s="126"/>
      <c r="E29" s="20" t="s">
        <v>429</v>
      </c>
      <c r="F29" s="20"/>
      <c r="G29" s="20"/>
      <c r="H29" s="20"/>
      <c r="I29" s="92"/>
      <c r="J29" s="92"/>
      <c r="K29" s="62"/>
      <c r="L29" s="62"/>
      <c r="M29" s="62"/>
      <c r="N29" s="123"/>
      <c r="O29" s="123"/>
      <c r="P29" s="123"/>
      <c r="Q29" s="126"/>
      <c r="R29" s="20" t="s">
        <v>432</v>
      </c>
      <c r="S29" s="123"/>
      <c r="T29" s="123"/>
      <c r="U29" s="123"/>
      <c r="V29" s="123"/>
      <c r="W29" s="123"/>
      <c r="X29" s="123"/>
      <c r="Y29" s="123"/>
      <c r="Z29" s="123"/>
      <c r="AA29" s="123"/>
      <c r="AB29" s="123"/>
      <c r="AC29" s="123"/>
      <c r="AD29" s="126"/>
      <c r="AE29" s="20" t="s">
        <v>438</v>
      </c>
      <c r="AF29" s="123"/>
      <c r="AG29" s="123"/>
      <c r="AH29" s="123"/>
      <c r="AI29" s="189"/>
      <c r="AJ29" s="190"/>
      <c r="AK29" s="190"/>
      <c r="AL29" s="190"/>
      <c r="AM29" s="190"/>
      <c r="AN29" s="190"/>
      <c r="AO29" s="190"/>
      <c r="AP29" s="190"/>
      <c r="AQ29" s="190"/>
      <c r="AR29" s="190"/>
      <c r="AS29" s="190"/>
      <c r="AT29" s="191"/>
      <c r="AU29" s="13"/>
      <c r="AV29" s="127"/>
      <c r="AW29" s="127"/>
      <c r="AX29" s="127"/>
      <c r="AY29" s="127"/>
    </row>
    <row r="30" spans="1:51" s="128" customFormat="1" ht="21" customHeight="1">
      <c r="A30" s="127"/>
      <c r="B30" s="127"/>
      <c r="C30" s="61"/>
      <c r="D30" s="126"/>
      <c r="E30" s="20" t="s">
        <v>430</v>
      </c>
      <c r="F30" s="20"/>
      <c r="G30" s="20"/>
      <c r="H30" s="20"/>
      <c r="I30" s="92"/>
      <c r="J30" s="92"/>
      <c r="K30" s="62"/>
      <c r="L30" s="62"/>
      <c r="M30" s="62"/>
      <c r="N30" s="123"/>
      <c r="O30" s="123"/>
      <c r="P30" s="123"/>
      <c r="Q30" s="126"/>
      <c r="R30" s="20" t="s">
        <v>461</v>
      </c>
      <c r="S30" s="123"/>
      <c r="T30" s="123"/>
      <c r="U30" s="123"/>
      <c r="V30" s="123"/>
      <c r="W30" s="123"/>
      <c r="X30" s="123"/>
      <c r="Y30" s="123"/>
      <c r="Z30" s="123"/>
      <c r="AA30" s="123"/>
      <c r="AB30" s="123"/>
      <c r="AC30" s="123"/>
      <c r="AD30" s="62"/>
      <c r="AE30" s="62"/>
      <c r="AF30" s="123"/>
      <c r="AG30" s="123"/>
      <c r="AH30" s="123"/>
      <c r="AI30" s="192"/>
      <c r="AJ30" s="193"/>
      <c r="AK30" s="193"/>
      <c r="AL30" s="193"/>
      <c r="AM30" s="193"/>
      <c r="AN30" s="193"/>
      <c r="AO30" s="193"/>
      <c r="AP30" s="193"/>
      <c r="AQ30" s="193"/>
      <c r="AR30" s="193"/>
      <c r="AS30" s="193"/>
      <c r="AT30" s="194"/>
      <c r="AU30" s="92"/>
      <c r="AV30" s="131"/>
      <c r="AW30" s="131"/>
      <c r="AX30" s="127"/>
      <c r="AY30" s="127"/>
    </row>
    <row r="31" spans="1:51" s="128" customFormat="1" ht="21" customHeight="1">
      <c r="A31" s="127"/>
      <c r="B31" s="127"/>
      <c r="C31" s="127"/>
      <c r="D31" s="61"/>
      <c r="E31" s="20"/>
      <c r="F31" s="20"/>
      <c r="G31" s="20"/>
      <c r="H31" s="20"/>
      <c r="I31" s="20"/>
      <c r="J31" s="20"/>
      <c r="K31" s="130"/>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13"/>
      <c r="AK31" s="13"/>
      <c r="AL31" s="13"/>
      <c r="AM31" s="13"/>
      <c r="AN31" s="13"/>
      <c r="AO31" s="13"/>
      <c r="AP31" s="13"/>
      <c r="AQ31" s="13"/>
      <c r="AR31" s="13"/>
      <c r="AS31" s="13"/>
      <c r="AT31" s="13"/>
      <c r="AU31" s="13"/>
      <c r="AV31" s="127"/>
      <c r="AW31" s="127"/>
      <c r="AX31" s="127"/>
      <c r="AY31" s="127"/>
    </row>
    <row r="32" spans="1:51" ht="21" customHeight="1">
      <c r="C32" s="61" t="s">
        <v>340</v>
      </c>
      <c r="K32" s="8"/>
      <c r="L32" s="14"/>
      <c r="M32" s="14"/>
      <c r="N32" s="14"/>
      <c r="O32" s="14"/>
      <c r="P32" s="14"/>
      <c r="Q32" s="14"/>
      <c r="R32" s="14"/>
      <c r="S32" s="14"/>
      <c r="T32" s="14"/>
      <c r="U32" s="14"/>
      <c r="V32" s="14"/>
      <c r="W32" s="14"/>
      <c r="X32" s="14"/>
      <c r="Y32" s="14"/>
      <c r="Z32" s="14"/>
      <c r="AA32" s="14"/>
      <c r="AB32" s="14"/>
      <c r="AC32" s="14"/>
      <c r="AD32" s="14"/>
      <c r="AE32" s="14"/>
      <c r="AF32" s="20"/>
      <c r="AG32" s="14"/>
      <c r="AH32" s="14"/>
      <c r="AI32" s="14"/>
      <c r="AJ32" s="7"/>
      <c r="AK32" s="7"/>
      <c r="AL32" s="7"/>
      <c r="AM32" s="7"/>
      <c r="AN32" s="7"/>
      <c r="AO32" s="7"/>
      <c r="AP32" s="7"/>
      <c r="AQ32" s="7"/>
      <c r="AR32" s="7"/>
      <c r="AS32" s="7"/>
      <c r="AT32" s="7"/>
      <c r="AU32" s="7"/>
    </row>
    <row r="33" spans="3:47" ht="21" customHeight="1">
      <c r="C33" s="61" t="s">
        <v>425</v>
      </c>
      <c r="K33" s="8"/>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7"/>
      <c r="AK33" s="7"/>
      <c r="AL33" s="7"/>
      <c r="AM33" s="7"/>
      <c r="AN33" s="7"/>
      <c r="AO33" s="7"/>
      <c r="AP33" s="7"/>
      <c r="AQ33" s="7"/>
      <c r="AR33" s="7"/>
      <c r="AS33" s="7"/>
      <c r="AT33" s="7"/>
      <c r="AU33" s="7"/>
    </row>
    <row r="34" spans="3:47" ht="21" customHeight="1">
      <c r="C34" s="88" t="s">
        <v>358</v>
      </c>
      <c r="D34" s="195" t="s">
        <v>341</v>
      </c>
      <c r="E34" s="196"/>
      <c r="F34" s="196"/>
      <c r="G34" s="196"/>
      <c r="H34" s="196"/>
      <c r="I34" s="196"/>
      <c r="J34" s="197"/>
      <c r="K34" s="198" t="s">
        <v>342</v>
      </c>
      <c r="L34" s="198"/>
      <c r="M34" s="198"/>
      <c r="N34" s="199" t="s">
        <v>344</v>
      </c>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7"/>
      <c r="AR34" s="7"/>
      <c r="AS34" s="7"/>
      <c r="AT34" s="7"/>
      <c r="AU34" s="7"/>
    </row>
    <row r="35" spans="3:47" ht="21" customHeight="1">
      <c r="C35" s="88" t="s">
        <v>359</v>
      </c>
      <c r="D35" s="220" t="s">
        <v>345</v>
      </c>
      <c r="E35" s="220"/>
      <c r="F35" s="220"/>
      <c r="G35" s="220"/>
      <c r="H35" s="220"/>
      <c r="I35" s="220"/>
      <c r="J35" s="220"/>
      <c r="K35" s="221"/>
      <c r="L35" s="222"/>
      <c r="M35" s="83" t="s">
        <v>343</v>
      </c>
      <c r="N35" s="223"/>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5"/>
      <c r="AQ35" s="7"/>
      <c r="AR35" s="7"/>
      <c r="AS35" s="7"/>
      <c r="AT35" s="7"/>
      <c r="AU35" s="7"/>
    </row>
    <row r="36" spans="3:47" ht="21" customHeight="1">
      <c r="C36" s="88" t="s">
        <v>360</v>
      </c>
      <c r="D36" s="220" t="s">
        <v>346</v>
      </c>
      <c r="E36" s="220"/>
      <c r="F36" s="220"/>
      <c r="G36" s="220"/>
      <c r="H36" s="220"/>
      <c r="I36" s="220"/>
      <c r="J36" s="220"/>
      <c r="K36" s="221"/>
      <c r="L36" s="222"/>
      <c r="M36" s="83" t="s">
        <v>343</v>
      </c>
      <c r="N36" s="223"/>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5"/>
      <c r="AQ36" s="7"/>
      <c r="AR36" s="7"/>
      <c r="AS36" s="7"/>
      <c r="AT36" s="7"/>
      <c r="AU36" s="7"/>
    </row>
    <row r="37" spans="3:47" ht="21" customHeight="1">
      <c r="C37" s="88" t="s">
        <v>361</v>
      </c>
      <c r="D37" s="220" t="s">
        <v>347</v>
      </c>
      <c r="E37" s="220"/>
      <c r="F37" s="220"/>
      <c r="G37" s="220"/>
      <c r="H37" s="220"/>
      <c r="I37" s="220"/>
      <c r="J37" s="220"/>
      <c r="K37" s="221"/>
      <c r="L37" s="222"/>
      <c r="M37" s="83" t="s">
        <v>343</v>
      </c>
      <c r="N37" s="223"/>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5"/>
      <c r="AQ37" s="7"/>
      <c r="AR37" s="7"/>
      <c r="AS37" s="7"/>
      <c r="AT37" s="7"/>
      <c r="AU37" s="7"/>
    </row>
    <row r="38" spans="3:47" ht="21" customHeight="1">
      <c r="C38" s="88" t="s">
        <v>362</v>
      </c>
      <c r="D38" s="220" t="s">
        <v>348</v>
      </c>
      <c r="E38" s="220"/>
      <c r="F38" s="220"/>
      <c r="G38" s="220"/>
      <c r="H38" s="220"/>
      <c r="I38" s="220"/>
      <c r="J38" s="220"/>
      <c r="K38" s="221">
        <v>30</v>
      </c>
      <c r="L38" s="222"/>
      <c r="M38" s="83" t="s">
        <v>343</v>
      </c>
      <c r="N38" s="223" t="s">
        <v>458</v>
      </c>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5"/>
      <c r="AQ38" s="7"/>
      <c r="AR38" s="7"/>
      <c r="AS38" s="7"/>
      <c r="AT38" s="7"/>
      <c r="AU38" s="7"/>
    </row>
    <row r="39" spans="3:47" ht="21" customHeight="1">
      <c r="C39" s="88" t="s">
        <v>363</v>
      </c>
      <c r="D39" s="226" t="s">
        <v>349</v>
      </c>
      <c r="E39" s="227"/>
      <c r="F39" s="227"/>
      <c r="G39" s="227"/>
      <c r="H39" s="227"/>
      <c r="I39" s="227"/>
      <c r="J39" s="228"/>
      <c r="K39" s="221"/>
      <c r="L39" s="222"/>
      <c r="M39" s="83" t="s">
        <v>343</v>
      </c>
      <c r="N39" s="223"/>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5"/>
      <c r="AQ39" s="7"/>
      <c r="AR39" s="7"/>
      <c r="AS39" s="7"/>
      <c r="AT39" s="7"/>
      <c r="AU39" s="7"/>
    </row>
    <row r="40" spans="3:47" ht="21" customHeight="1">
      <c r="C40" s="88" t="s">
        <v>364</v>
      </c>
      <c r="D40" s="231" t="s">
        <v>350</v>
      </c>
      <c r="E40" s="232"/>
      <c r="F40" s="232"/>
      <c r="G40" s="232"/>
      <c r="H40" s="232"/>
      <c r="I40" s="232"/>
      <c r="J40" s="233"/>
      <c r="K40" s="234">
        <v>35</v>
      </c>
      <c r="L40" s="235"/>
      <c r="M40" s="84" t="s">
        <v>343</v>
      </c>
      <c r="N40" s="223" t="s">
        <v>459</v>
      </c>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5"/>
      <c r="AQ40" s="7"/>
      <c r="AR40" s="7"/>
      <c r="AS40" s="7"/>
      <c r="AT40" s="7"/>
      <c r="AU40" s="7"/>
    </row>
    <row r="41" spans="3:47" ht="21" customHeight="1">
      <c r="C41" s="88" t="s">
        <v>365</v>
      </c>
      <c r="D41" s="226" t="s">
        <v>351</v>
      </c>
      <c r="E41" s="227"/>
      <c r="F41" s="227"/>
      <c r="G41" s="227"/>
      <c r="H41" s="227"/>
      <c r="I41" s="227"/>
      <c r="J41" s="228"/>
      <c r="K41" s="229"/>
      <c r="L41" s="230"/>
      <c r="M41" s="85" t="s">
        <v>343</v>
      </c>
      <c r="N41" s="223"/>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5"/>
      <c r="AQ41" s="7"/>
      <c r="AR41" s="7"/>
      <c r="AS41" s="7"/>
      <c r="AT41" s="7"/>
      <c r="AU41" s="7"/>
    </row>
    <row r="42" spans="3:47" ht="21" customHeight="1">
      <c r="C42" s="88" t="s">
        <v>366</v>
      </c>
      <c r="D42" s="226" t="s">
        <v>352</v>
      </c>
      <c r="E42" s="227"/>
      <c r="F42" s="227"/>
      <c r="G42" s="227"/>
      <c r="H42" s="227"/>
      <c r="I42" s="227"/>
      <c r="J42" s="228"/>
      <c r="K42" s="229"/>
      <c r="L42" s="230"/>
      <c r="M42" s="85" t="s">
        <v>343</v>
      </c>
      <c r="N42" s="223"/>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5"/>
      <c r="AQ42" s="7"/>
      <c r="AR42" s="7"/>
      <c r="AS42" s="7"/>
      <c r="AT42" s="7"/>
      <c r="AU42" s="7"/>
    </row>
    <row r="43" spans="3:47" ht="21" customHeight="1">
      <c r="C43" s="88" t="s">
        <v>367</v>
      </c>
      <c r="D43" s="226" t="s">
        <v>353</v>
      </c>
      <c r="E43" s="227"/>
      <c r="F43" s="227"/>
      <c r="G43" s="227"/>
      <c r="H43" s="227"/>
      <c r="I43" s="227"/>
      <c r="J43" s="228"/>
      <c r="K43" s="229"/>
      <c r="L43" s="230"/>
      <c r="M43" s="14" t="s">
        <v>343</v>
      </c>
      <c r="N43" s="223"/>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5"/>
      <c r="AQ43" s="7"/>
      <c r="AR43" s="7"/>
      <c r="AS43" s="7"/>
      <c r="AT43" s="7"/>
      <c r="AU43" s="7"/>
    </row>
    <row r="44" spans="3:47" ht="21" customHeight="1">
      <c r="C44" s="88" t="s">
        <v>368</v>
      </c>
      <c r="D44" s="226" t="s">
        <v>354</v>
      </c>
      <c r="E44" s="227"/>
      <c r="F44" s="227"/>
      <c r="G44" s="227"/>
      <c r="H44" s="227"/>
      <c r="I44" s="227"/>
      <c r="J44" s="228"/>
      <c r="K44" s="229">
        <v>35</v>
      </c>
      <c r="L44" s="230"/>
      <c r="M44" s="83" t="s">
        <v>343</v>
      </c>
      <c r="N44" s="223" t="s">
        <v>460</v>
      </c>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5"/>
      <c r="AQ44" s="7"/>
      <c r="AR44" s="7"/>
      <c r="AS44" s="7"/>
      <c r="AT44" s="7"/>
      <c r="AU44" s="7"/>
    </row>
    <row r="45" spans="3:47" ht="21" customHeight="1">
      <c r="C45" s="88" t="s">
        <v>369</v>
      </c>
      <c r="D45" s="226" t="s">
        <v>355</v>
      </c>
      <c r="E45" s="227"/>
      <c r="F45" s="227"/>
      <c r="G45" s="227"/>
      <c r="H45" s="227"/>
      <c r="I45" s="227"/>
      <c r="J45" s="228"/>
      <c r="K45" s="234"/>
      <c r="L45" s="235"/>
      <c r="M45" s="84" t="s">
        <v>343</v>
      </c>
      <c r="N45" s="223"/>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5"/>
      <c r="AQ45" s="7"/>
      <c r="AR45" s="7"/>
      <c r="AS45" s="7"/>
      <c r="AT45" s="7"/>
      <c r="AU45" s="7"/>
    </row>
    <row r="46" spans="3:47" ht="21" customHeight="1">
      <c r="C46" s="122"/>
      <c r="D46" s="130"/>
      <c r="E46" s="130"/>
      <c r="F46" s="130"/>
      <c r="G46" s="130"/>
      <c r="H46" s="130"/>
      <c r="I46" s="130"/>
      <c r="J46" s="130"/>
      <c r="K46" s="237">
        <f>IF(SUM(K35:L45)=0,"",SUM(K35:L45))</f>
        <v>100</v>
      </c>
      <c r="L46" s="237"/>
      <c r="M46" s="87" t="str">
        <f>IF(K46="","","％")</f>
        <v>％</v>
      </c>
      <c r="N46" s="238" t="str">
        <f>IF(K46&lt;&gt;100,"収入割合の合計が100％ではありません ","")</f>
        <v/>
      </c>
      <c r="O46" s="238"/>
      <c r="P46" s="238"/>
      <c r="Q46" s="238"/>
      <c r="R46" s="238"/>
      <c r="S46" s="238"/>
      <c r="T46" s="238"/>
      <c r="U46" s="238"/>
      <c r="V46" s="238"/>
      <c r="W46" s="238"/>
      <c r="X46" s="238"/>
      <c r="Y46" s="238"/>
      <c r="Z46" s="238"/>
      <c r="AA46" s="238"/>
      <c r="AB46" s="238"/>
      <c r="AC46" s="238"/>
      <c r="AD46" s="238"/>
      <c r="AE46" s="238"/>
      <c r="AF46" s="238"/>
      <c r="AG46" s="133"/>
      <c r="AH46" s="133"/>
      <c r="AI46" s="133"/>
      <c r="AJ46" s="133"/>
      <c r="AK46" s="133"/>
      <c r="AL46" s="133"/>
      <c r="AM46" s="133"/>
      <c r="AN46" s="133"/>
      <c r="AO46" s="133"/>
      <c r="AP46" s="133"/>
      <c r="AQ46" s="86"/>
      <c r="AR46" s="86"/>
      <c r="AS46" s="7"/>
      <c r="AT46" s="7"/>
      <c r="AU46" s="7"/>
    </row>
    <row r="47" spans="3:47" ht="21" customHeight="1">
      <c r="D47" s="61"/>
      <c r="K47" s="373"/>
      <c r="L47" s="373"/>
      <c r="M47" s="373"/>
      <c r="N47" s="373"/>
      <c r="O47" s="87"/>
      <c r="P47" s="87"/>
      <c r="Q47" s="87"/>
      <c r="R47" s="87"/>
      <c r="S47" s="87"/>
      <c r="T47" s="87"/>
      <c r="U47" s="87"/>
      <c r="V47" s="87"/>
      <c r="W47" s="87"/>
      <c r="X47" s="87"/>
      <c r="Y47" s="87"/>
      <c r="Z47" s="87"/>
      <c r="AA47" s="87"/>
      <c r="AB47" s="87"/>
      <c r="AC47" s="87"/>
      <c r="AD47" s="87"/>
      <c r="AE47" s="87"/>
      <c r="AF47" s="87"/>
      <c r="AG47" s="87"/>
      <c r="AH47" s="87"/>
      <c r="AI47" s="87"/>
      <c r="AJ47" s="86"/>
      <c r="AK47" s="86"/>
      <c r="AL47" s="86"/>
      <c r="AM47" s="86"/>
      <c r="AN47" s="86"/>
      <c r="AO47" s="86"/>
      <c r="AP47" s="86"/>
      <c r="AQ47" s="86"/>
      <c r="AR47" s="86"/>
      <c r="AS47" s="7"/>
      <c r="AT47" s="7"/>
      <c r="AU47" s="7"/>
    </row>
    <row r="48" spans="3:47" ht="21" customHeight="1">
      <c r="D48" s="61" t="s">
        <v>520</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236" t="s">
        <v>426</v>
      </c>
      <c r="E49" s="198"/>
      <c r="F49" s="198"/>
      <c r="G49" s="198"/>
      <c r="H49" s="198"/>
      <c r="I49" s="198"/>
      <c r="J49" s="198" t="s">
        <v>440</v>
      </c>
      <c r="K49" s="198"/>
      <c r="L49" s="198"/>
      <c r="M49" s="198"/>
      <c r="N49" s="198"/>
      <c r="O49" s="198"/>
      <c r="P49" s="198"/>
      <c r="Q49" s="236" t="s">
        <v>441</v>
      </c>
      <c r="R49" s="198"/>
      <c r="S49" s="198"/>
      <c r="T49" s="198"/>
      <c r="U49" s="198"/>
      <c r="V49" s="198"/>
      <c r="W49" s="198"/>
      <c r="X49" s="198" t="s">
        <v>442</v>
      </c>
      <c r="Y49" s="198"/>
      <c r="Z49" s="198"/>
      <c r="AA49" s="198"/>
      <c r="AB49" s="198"/>
      <c r="AC49" s="198"/>
      <c r="AD49" s="198"/>
      <c r="AE49" s="198"/>
      <c r="AF49" s="198"/>
      <c r="AG49" s="198" t="s">
        <v>443</v>
      </c>
      <c r="AH49" s="198"/>
      <c r="AI49" s="198"/>
      <c r="AJ49" s="198"/>
      <c r="AK49" s="198"/>
      <c r="AL49" s="198"/>
      <c r="AM49" s="198"/>
      <c r="AN49" s="198"/>
      <c r="AO49" s="198"/>
      <c r="AP49" s="7"/>
      <c r="AQ49" s="7"/>
      <c r="AR49" s="7"/>
      <c r="AS49" s="7"/>
      <c r="AT49" s="7"/>
      <c r="AU49" s="7"/>
    </row>
    <row r="50" spans="1:66" ht="21" customHeight="1">
      <c r="D50" s="239">
        <f>$AT$96</f>
        <v>110</v>
      </c>
      <c r="E50" s="240"/>
      <c r="F50" s="240"/>
      <c r="G50" s="240"/>
      <c r="H50" s="240"/>
      <c r="I50" s="241"/>
      <c r="J50" s="239">
        <f>$AR$96</f>
        <v>6838</v>
      </c>
      <c r="K50" s="240"/>
      <c r="L50" s="240"/>
      <c r="M50" s="240"/>
      <c r="N50" s="240"/>
      <c r="O50" s="240"/>
      <c r="P50" s="241"/>
      <c r="Q50" s="239">
        <f>$AS$96</f>
        <v>6500000</v>
      </c>
      <c r="R50" s="240"/>
      <c r="S50" s="240"/>
      <c r="T50" s="240"/>
      <c r="U50" s="240"/>
      <c r="V50" s="240"/>
      <c r="W50" s="241"/>
      <c r="X50" s="242">
        <f>IFERROR(Q50/D50,"")</f>
        <v>59090.909090909088</v>
      </c>
      <c r="Y50" s="242"/>
      <c r="Z50" s="242"/>
      <c r="AA50" s="242"/>
      <c r="AB50" s="242"/>
      <c r="AC50" s="242"/>
      <c r="AD50" s="242"/>
      <c r="AE50" s="242"/>
      <c r="AF50" s="242"/>
      <c r="AG50" s="199">
        <f>IFERROR(Q50/J50,"")</f>
        <v>950.57034220532319</v>
      </c>
      <c r="AH50" s="199"/>
      <c r="AI50" s="199"/>
      <c r="AJ50" s="199"/>
      <c r="AK50" s="199"/>
      <c r="AL50" s="199"/>
      <c r="AM50" s="199"/>
      <c r="AN50" s="199"/>
      <c r="AO50" s="199"/>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521</v>
      </c>
      <c r="C52" s="59"/>
      <c r="AT52" s="26"/>
    </row>
    <row r="53" spans="1:66" s="6" customFormat="1" ht="17.25" customHeight="1">
      <c r="A53" s="5"/>
      <c r="B53" s="243" t="s">
        <v>31</v>
      </c>
      <c r="C53" s="244"/>
      <c r="D53" s="245"/>
      <c r="E53" s="252" t="s">
        <v>45</v>
      </c>
      <c r="F53" s="255" t="s">
        <v>0</v>
      </c>
      <c r="G53" s="255"/>
      <c r="H53" s="256"/>
      <c r="I53" s="255" t="s">
        <v>16</v>
      </c>
      <c r="J53" s="255"/>
      <c r="K53" s="256"/>
      <c r="L53" s="255" t="s">
        <v>17</v>
      </c>
      <c r="M53" s="255"/>
      <c r="N53" s="256"/>
      <c r="O53" s="255" t="s">
        <v>18</v>
      </c>
      <c r="P53" s="255"/>
      <c r="Q53" s="256"/>
      <c r="R53" s="255" t="s">
        <v>19</v>
      </c>
      <c r="S53" s="255"/>
      <c r="T53" s="256"/>
      <c r="U53" s="255" t="s">
        <v>20</v>
      </c>
      <c r="V53" s="255"/>
      <c r="W53" s="256"/>
      <c r="X53" s="255" t="s">
        <v>21</v>
      </c>
      <c r="Y53" s="255"/>
      <c r="Z53" s="256"/>
      <c r="AA53" s="255" t="s">
        <v>22</v>
      </c>
      <c r="AB53" s="255"/>
      <c r="AC53" s="256"/>
      <c r="AD53" s="255" t="s">
        <v>23</v>
      </c>
      <c r="AE53" s="255"/>
      <c r="AF53" s="256"/>
      <c r="AG53" s="255" t="s">
        <v>24</v>
      </c>
      <c r="AH53" s="255"/>
      <c r="AI53" s="256"/>
      <c r="AJ53" s="255" t="s">
        <v>25</v>
      </c>
      <c r="AK53" s="244"/>
      <c r="AL53" s="245"/>
      <c r="AM53" s="245" t="s">
        <v>26</v>
      </c>
      <c r="AN53" s="244"/>
      <c r="AO53" s="244"/>
      <c r="AP53" s="261" t="s">
        <v>40</v>
      </c>
      <c r="AQ53" s="264" t="s">
        <v>1</v>
      </c>
      <c r="AR53" s="265"/>
      <c r="AS53" s="265"/>
      <c r="AT53" s="266"/>
      <c r="AU53" s="5"/>
      <c r="AV53" s="5"/>
      <c r="AW53" s="5"/>
      <c r="AX53" s="5"/>
      <c r="AY53" s="5"/>
    </row>
    <row r="54" spans="1:66" s="6" customFormat="1" ht="18.75" customHeight="1">
      <c r="A54" s="5"/>
      <c r="B54" s="246"/>
      <c r="C54" s="247"/>
      <c r="D54" s="248"/>
      <c r="E54" s="253"/>
      <c r="F54" s="267" t="s">
        <v>7</v>
      </c>
      <c r="G54" s="258"/>
      <c r="H54" s="259" t="s">
        <v>337</v>
      </c>
      <c r="I54" s="257" t="s">
        <v>7</v>
      </c>
      <c r="J54" s="258"/>
      <c r="K54" s="259" t="s">
        <v>337</v>
      </c>
      <c r="L54" s="257" t="s">
        <v>7</v>
      </c>
      <c r="M54" s="258"/>
      <c r="N54" s="259" t="s">
        <v>337</v>
      </c>
      <c r="O54" s="257" t="s">
        <v>7</v>
      </c>
      <c r="P54" s="258"/>
      <c r="Q54" s="259" t="s">
        <v>337</v>
      </c>
      <c r="R54" s="257" t="s">
        <v>7</v>
      </c>
      <c r="S54" s="258"/>
      <c r="T54" s="259" t="s">
        <v>337</v>
      </c>
      <c r="U54" s="257" t="s">
        <v>7</v>
      </c>
      <c r="V54" s="258"/>
      <c r="W54" s="259" t="s">
        <v>337</v>
      </c>
      <c r="X54" s="257" t="s">
        <v>7</v>
      </c>
      <c r="Y54" s="258"/>
      <c r="Z54" s="259" t="s">
        <v>337</v>
      </c>
      <c r="AA54" s="257" t="s">
        <v>7</v>
      </c>
      <c r="AB54" s="258"/>
      <c r="AC54" s="259" t="s">
        <v>337</v>
      </c>
      <c r="AD54" s="257" t="s">
        <v>7</v>
      </c>
      <c r="AE54" s="258"/>
      <c r="AF54" s="259" t="s">
        <v>337</v>
      </c>
      <c r="AG54" s="257" t="s">
        <v>7</v>
      </c>
      <c r="AH54" s="258"/>
      <c r="AI54" s="259" t="s">
        <v>337</v>
      </c>
      <c r="AJ54" s="257" t="s">
        <v>7</v>
      </c>
      <c r="AK54" s="258"/>
      <c r="AL54" s="259" t="s">
        <v>337</v>
      </c>
      <c r="AM54" s="257" t="s">
        <v>7</v>
      </c>
      <c r="AN54" s="258"/>
      <c r="AO54" s="259" t="s">
        <v>337</v>
      </c>
      <c r="AP54" s="262"/>
      <c r="AQ54" s="272" t="s">
        <v>7</v>
      </c>
      <c r="AR54" s="273"/>
      <c r="AS54" s="274" t="s">
        <v>29</v>
      </c>
      <c r="AT54" s="268" t="s">
        <v>30</v>
      </c>
      <c r="AU54" s="5"/>
      <c r="AV54" s="5"/>
      <c r="AW54" s="5"/>
      <c r="AX54" s="5"/>
      <c r="AY54" s="5"/>
    </row>
    <row r="55" spans="1:66" s="6" customFormat="1" ht="27" customHeight="1" thickBot="1">
      <c r="A55" s="5"/>
      <c r="B55" s="249"/>
      <c r="C55" s="250"/>
      <c r="D55" s="251"/>
      <c r="E55" s="254"/>
      <c r="F55" s="58" t="s">
        <v>8</v>
      </c>
      <c r="G55" s="56" t="s">
        <v>5</v>
      </c>
      <c r="H55" s="260"/>
      <c r="I55" s="57" t="s">
        <v>8</v>
      </c>
      <c r="J55" s="56" t="s">
        <v>5</v>
      </c>
      <c r="K55" s="260"/>
      <c r="L55" s="57" t="s">
        <v>8</v>
      </c>
      <c r="M55" s="56" t="s">
        <v>5</v>
      </c>
      <c r="N55" s="260"/>
      <c r="O55" s="57" t="s">
        <v>8</v>
      </c>
      <c r="P55" s="56" t="s">
        <v>5</v>
      </c>
      <c r="Q55" s="260"/>
      <c r="R55" s="57" t="s">
        <v>8</v>
      </c>
      <c r="S55" s="56" t="s">
        <v>5</v>
      </c>
      <c r="T55" s="260"/>
      <c r="U55" s="57" t="s">
        <v>8</v>
      </c>
      <c r="V55" s="56" t="s">
        <v>5</v>
      </c>
      <c r="W55" s="260"/>
      <c r="X55" s="57" t="s">
        <v>8</v>
      </c>
      <c r="Y55" s="56" t="s">
        <v>5</v>
      </c>
      <c r="Z55" s="260"/>
      <c r="AA55" s="57" t="s">
        <v>8</v>
      </c>
      <c r="AB55" s="56" t="s">
        <v>5</v>
      </c>
      <c r="AC55" s="260"/>
      <c r="AD55" s="57" t="s">
        <v>8</v>
      </c>
      <c r="AE55" s="56" t="s">
        <v>5</v>
      </c>
      <c r="AF55" s="260"/>
      <c r="AG55" s="57" t="s">
        <v>8</v>
      </c>
      <c r="AH55" s="56" t="s">
        <v>5</v>
      </c>
      <c r="AI55" s="260"/>
      <c r="AJ55" s="57" t="s">
        <v>8</v>
      </c>
      <c r="AK55" s="56" t="s">
        <v>5</v>
      </c>
      <c r="AL55" s="260"/>
      <c r="AM55" s="57" t="s">
        <v>8</v>
      </c>
      <c r="AN55" s="56" t="s">
        <v>5</v>
      </c>
      <c r="AO55" s="260"/>
      <c r="AP55" s="263"/>
      <c r="AQ55" s="55" t="s">
        <v>8</v>
      </c>
      <c r="AR55" s="54" t="s">
        <v>5</v>
      </c>
      <c r="AS55" s="275"/>
      <c r="AT55" s="269"/>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375" t="s">
        <v>444</v>
      </c>
      <c r="D56" s="277"/>
      <c r="E56" s="116" t="s">
        <v>2</v>
      </c>
      <c r="F56" s="93"/>
      <c r="G56" s="94">
        <v>80</v>
      </c>
      <c r="H56" s="95">
        <v>86000</v>
      </c>
      <c r="I56" s="96"/>
      <c r="J56" s="94">
        <v>80</v>
      </c>
      <c r="K56" s="97">
        <v>86000</v>
      </c>
      <c r="L56" s="96"/>
      <c r="M56" s="98">
        <v>80</v>
      </c>
      <c r="N56" s="97">
        <v>86000</v>
      </c>
      <c r="O56" s="96"/>
      <c r="P56" s="98">
        <v>70</v>
      </c>
      <c r="Q56" s="97">
        <v>86000</v>
      </c>
      <c r="R56" s="96"/>
      <c r="S56" s="94">
        <v>60</v>
      </c>
      <c r="T56" s="97">
        <v>86000</v>
      </c>
      <c r="U56" s="96"/>
      <c r="V56" s="94">
        <v>80</v>
      </c>
      <c r="W56" s="97">
        <v>86000</v>
      </c>
      <c r="X56" s="96"/>
      <c r="Y56" s="94">
        <v>80</v>
      </c>
      <c r="Z56" s="97">
        <v>86000</v>
      </c>
      <c r="AA56" s="96"/>
      <c r="AB56" s="94">
        <v>90</v>
      </c>
      <c r="AC56" s="97">
        <v>86000</v>
      </c>
      <c r="AD56" s="96"/>
      <c r="AE56" s="94">
        <v>75</v>
      </c>
      <c r="AF56" s="97">
        <v>86000</v>
      </c>
      <c r="AG56" s="96"/>
      <c r="AH56" s="94">
        <v>90</v>
      </c>
      <c r="AI56" s="97">
        <v>86000</v>
      </c>
      <c r="AJ56" s="96"/>
      <c r="AK56" s="94">
        <v>80</v>
      </c>
      <c r="AL56" s="97">
        <v>86000</v>
      </c>
      <c r="AM56" s="96"/>
      <c r="AN56" s="94">
        <v>90</v>
      </c>
      <c r="AO56" s="95">
        <v>86000</v>
      </c>
      <c r="AP56" s="99">
        <v>7000</v>
      </c>
      <c r="AQ56" s="53">
        <f t="shared" ref="AQ56:AR95" si="0">SUM(F56,I56,L56,O56,R56,U56,X56,AA56,AD56,AG56,AJ56,AM56)</f>
        <v>0</v>
      </c>
      <c r="AR56" s="52">
        <f t="shared" si="0"/>
        <v>955</v>
      </c>
      <c r="AS56" s="51">
        <f t="shared" ref="AS56:AS95" si="1">SUM(H56,K56,N56,Q56,T56,W56,Z56,AC56,AF56,AI56,AL56,AO56,AP56)</f>
        <v>1039000</v>
      </c>
      <c r="AT56" s="50">
        <f t="shared" ref="AT56:AT95" si="2">COUNTIF($BB56:$BM56,"&gt;0")</f>
        <v>12</v>
      </c>
      <c r="AX56" s="19" t="s">
        <v>4</v>
      </c>
      <c r="BB56" s="23">
        <f t="shared" ref="BB56:BB95" si="3">$H56</f>
        <v>86000</v>
      </c>
      <c r="BC56" s="23">
        <f t="shared" ref="BC56:BC95" si="4">$K56</f>
        <v>86000</v>
      </c>
      <c r="BD56" s="23">
        <f t="shared" ref="BD56:BD95" si="5">$N56</f>
        <v>86000</v>
      </c>
      <c r="BE56" s="23">
        <f t="shared" ref="BE56:BE95" si="6">$Q56</f>
        <v>86000</v>
      </c>
      <c r="BF56" s="23">
        <f t="shared" ref="BF56:BF95" si="7">$T56</f>
        <v>86000</v>
      </c>
      <c r="BG56" s="23">
        <f t="shared" ref="BG56:BG95" si="8">$W56</f>
        <v>86000</v>
      </c>
      <c r="BH56" s="23">
        <f t="shared" ref="BH56:BH95" si="9">$Z56</f>
        <v>86000</v>
      </c>
      <c r="BI56" s="23">
        <f t="shared" ref="BI56:BI95" si="10">$AC56</f>
        <v>86000</v>
      </c>
      <c r="BJ56" s="23">
        <f t="shared" ref="BJ56:BJ95" si="11">$AF56</f>
        <v>86000</v>
      </c>
      <c r="BK56" s="23">
        <f t="shared" ref="BK56:BK95" si="12">$AI56</f>
        <v>86000</v>
      </c>
      <c r="BL56" s="23">
        <f t="shared" ref="BL56:BL95" si="13">$AL56</f>
        <v>86000</v>
      </c>
      <c r="BM56" s="23">
        <f t="shared" ref="BM56:BM95" si="14">$AO56</f>
        <v>86000</v>
      </c>
      <c r="BN56" s="23">
        <f t="shared" ref="BN56:BN95" si="15">SUM($BB56:$BM56)+$AP56</f>
        <v>1039000</v>
      </c>
    </row>
    <row r="57" spans="1:66" s="19" customFormat="1" ht="21" customHeight="1">
      <c r="B57" s="120">
        <v>2</v>
      </c>
      <c r="C57" s="374" t="s">
        <v>445</v>
      </c>
      <c r="D57" s="271"/>
      <c r="E57" s="117" t="s">
        <v>2</v>
      </c>
      <c r="F57" s="100"/>
      <c r="G57" s="101">
        <v>80</v>
      </c>
      <c r="H57" s="102">
        <v>83000</v>
      </c>
      <c r="I57" s="103"/>
      <c r="J57" s="101">
        <v>80</v>
      </c>
      <c r="K57" s="104">
        <v>83000</v>
      </c>
      <c r="L57" s="103"/>
      <c r="M57" s="105">
        <v>80</v>
      </c>
      <c r="N57" s="104">
        <v>83000</v>
      </c>
      <c r="O57" s="103"/>
      <c r="P57" s="105">
        <v>80</v>
      </c>
      <c r="Q57" s="104">
        <v>83000</v>
      </c>
      <c r="R57" s="103"/>
      <c r="S57" s="101">
        <v>75</v>
      </c>
      <c r="T57" s="104">
        <v>83000</v>
      </c>
      <c r="U57" s="103"/>
      <c r="V57" s="101">
        <v>80</v>
      </c>
      <c r="W57" s="104">
        <v>83000</v>
      </c>
      <c r="X57" s="103"/>
      <c r="Y57" s="101">
        <v>80</v>
      </c>
      <c r="Z57" s="104">
        <v>83000</v>
      </c>
      <c r="AA57" s="103"/>
      <c r="AB57" s="101">
        <v>80</v>
      </c>
      <c r="AC57" s="104">
        <v>83000</v>
      </c>
      <c r="AD57" s="103"/>
      <c r="AE57" s="101">
        <v>70</v>
      </c>
      <c r="AF57" s="104">
        <v>83000</v>
      </c>
      <c r="AG57" s="103"/>
      <c r="AH57" s="101">
        <v>70</v>
      </c>
      <c r="AI57" s="104">
        <v>83000</v>
      </c>
      <c r="AJ57" s="103"/>
      <c r="AK57" s="101">
        <v>69</v>
      </c>
      <c r="AL57" s="104">
        <v>83000</v>
      </c>
      <c r="AM57" s="103"/>
      <c r="AN57" s="101">
        <v>85</v>
      </c>
      <c r="AO57" s="102">
        <v>83000</v>
      </c>
      <c r="AP57" s="106">
        <v>7000</v>
      </c>
      <c r="AQ57" s="49">
        <f t="shared" si="0"/>
        <v>0</v>
      </c>
      <c r="AR57" s="48">
        <f t="shared" si="0"/>
        <v>929</v>
      </c>
      <c r="AS57" s="47">
        <f t="shared" si="1"/>
        <v>1003000</v>
      </c>
      <c r="AT57" s="43">
        <f t="shared" si="2"/>
        <v>12</v>
      </c>
      <c r="AX57" s="19" t="s">
        <v>2</v>
      </c>
      <c r="BB57" s="23">
        <f t="shared" si="3"/>
        <v>83000</v>
      </c>
      <c r="BC57" s="23">
        <f t="shared" si="4"/>
        <v>83000</v>
      </c>
      <c r="BD57" s="23">
        <f t="shared" si="5"/>
        <v>83000</v>
      </c>
      <c r="BE57" s="23">
        <f t="shared" si="6"/>
        <v>83000</v>
      </c>
      <c r="BF57" s="23">
        <f t="shared" si="7"/>
        <v>83000</v>
      </c>
      <c r="BG57" s="23">
        <f t="shared" si="8"/>
        <v>83000</v>
      </c>
      <c r="BH57" s="23">
        <f t="shared" si="9"/>
        <v>83000</v>
      </c>
      <c r="BI57" s="23">
        <f t="shared" si="10"/>
        <v>83000</v>
      </c>
      <c r="BJ57" s="23">
        <f t="shared" si="11"/>
        <v>83000</v>
      </c>
      <c r="BK57" s="23">
        <f t="shared" si="12"/>
        <v>83000</v>
      </c>
      <c r="BL57" s="23">
        <f t="shared" si="13"/>
        <v>83000</v>
      </c>
      <c r="BM57" s="23">
        <f t="shared" si="14"/>
        <v>83000</v>
      </c>
      <c r="BN57" s="23">
        <f t="shared" si="15"/>
        <v>1003000</v>
      </c>
    </row>
    <row r="58" spans="1:66" s="19" customFormat="1" ht="21" customHeight="1">
      <c r="B58" s="120">
        <v>3</v>
      </c>
      <c r="C58" s="374" t="s">
        <v>446</v>
      </c>
      <c r="D58" s="271"/>
      <c r="E58" s="117" t="s">
        <v>2</v>
      </c>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v>75</v>
      </c>
      <c r="AI58" s="104">
        <v>83000</v>
      </c>
      <c r="AJ58" s="103"/>
      <c r="AK58" s="101">
        <v>80</v>
      </c>
      <c r="AL58" s="104">
        <v>83000</v>
      </c>
      <c r="AM58" s="103"/>
      <c r="AN58" s="101">
        <v>80</v>
      </c>
      <c r="AO58" s="102">
        <v>83000</v>
      </c>
      <c r="AP58" s="106">
        <v>2800</v>
      </c>
      <c r="AQ58" s="49">
        <f t="shared" si="0"/>
        <v>0</v>
      </c>
      <c r="AR58" s="48">
        <f t="shared" si="0"/>
        <v>235</v>
      </c>
      <c r="AS58" s="47">
        <f t="shared" si="1"/>
        <v>251800</v>
      </c>
      <c r="AT58" s="43">
        <f t="shared" si="2"/>
        <v>3</v>
      </c>
      <c r="BB58" s="23">
        <f t="shared" si="3"/>
        <v>0</v>
      </c>
      <c r="BC58" s="23">
        <f t="shared" si="4"/>
        <v>0</v>
      </c>
      <c r="BD58" s="23">
        <f t="shared" si="5"/>
        <v>0</v>
      </c>
      <c r="BE58" s="23">
        <f t="shared" si="6"/>
        <v>0</v>
      </c>
      <c r="BF58" s="23">
        <f t="shared" si="7"/>
        <v>0</v>
      </c>
      <c r="BG58" s="23">
        <f t="shared" si="8"/>
        <v>0</v>
      </c>
      <c r="BH58" s="23">
        <f t="shared" si="9"/>
        <v>0</v>
      </c>
      <c r="BI58" s="23">
        <f t="shared" si="10"/>
        <v>0</v>
      </c>
      <c r="BJ58" s="23">
        <f t="shared" si="11"/>
        <v>0</v>
      </c>
      <c r="BK58" s="23">
        <f t="shared" si="12"/>
        <v>83000</v>
      </c>
      <c r="BL58" s="23">
        <f t="shared" si="13"/>
        <v>83000</v>
      </c>
      <c r="BM58" s="23">
        <f t="shared" si="14"/>
        <v>83000</v>
      </c>
      <c r="BN58" s="23">
        <f t="shared" si="15"/>
        <v>251800</v>
      </c>
    </row>
    <row r="59" spans="1:66" s="19" customFormat="1" ht="21" customHeight="1">
      <c r="B59" s="120">
        <v>4</v>
      </c>
      <c r="C59" s="374" t="s">
        <v>447</v>
      </c>
      <c r="D59" s="271"/>
      <c r="E59" s="117" t="s">
        <v>2</v>
      </c>
      <c r="F59" s="107"/>
      <c r="G59" s="101">
        <v>100</v>
      </c>
      <c r="H59" s="102">
        <v>90000</v>
      </c>
      <c r="I59" s="103"/>
      <c r="J59" s="101">
        <v>90</v>
      </c>
      <c r="K59" s="104">
        <v>90000</v>
      </c>
      <c r="L59" s="103"/>
      <c r="M59" s="105">
        <v>100</v>
      </c>
      <c r="N59" s="104">
        <v>90000</v>
      </c>
      <c r="O59" s="103"/>
      <c r="P59" s="105">
        <v>100</v>
      </c>
      <c r="Q59" s="104">
        <v>90000</v>
      </c>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v>7000</v>
      </c>
      <c r="AQ59" s="49">
        <f t="shared" si="0"/>
        <v>0</v>
      </c>
      <c r="AR59" s="48">
        <f t="shared" si="0"/>
        <v>390</v>
      </c>
      <c r="AS59" s="47">
        <f t="shared" si="1"/>
        <v>367000</v>
      </c>
      <c r="AT59" s="43">
        <f t="shared" si="2"/>
        <v>4</v>
      </c>
      <c r="BB59" s="23">
        <f t="shared" si="3"/>
        <v>90000</v>
      </c>
      <c r="BC59" s="23">
        <f t="shared" si="4"/>
        <v>90000</v>
      </c>
      <c r="BD59" s="23">
        <f t="shared" si="5"/>
        <v>90000</v>
      </c>
      <c r="BE59" s="23">
        <f t="shared" si="6"/>
        <v>90000</v>
      </c>
      <c r="BF59" s="23">
        <f t="shared" si="7"/>
        <v>0</v>
      </c>
      <c r="BG59" s="23">
        <f t="shared" si="8"/>
        <v>0</v>
      </c>
      <c r="BH59" s="23">
        <f t="shared" si="9"/>
        <v>0</v>
      </c>
      <c r="BI59" s="23">
        <f t="shared" si="10"/>
        <v>0</v>
      </c>
      <c r="BJ59" s="23">
        <f t="shared" si="11"/>
        <v>0</v>
      </c>
      <c r="BK59" s="23">
        <f t="shared" si="12"/>
        <v>0</v>
      </c>
      <c r="BL59" s="23">
        <f t="shared" si="13"/>
        <v>0</v>
      </c>
      <c r="BM59" s="23">
        <f t="shared" si="14"/>
        <v>0</v>
      </c>
      <c r="BN59" s="23">
        <f t="shared" si="15"/>
        <v>367000</v>
      </c>
    </row>
    <row r="60" spans="1:66" s="19" customFormat="1" ht="21" customHeight="1">
      <c r="B60" s="120">
        <v>5</v>
      </c>
      <c r="C60" s="374" t="s">
        <v>448</v>
      </c>
      <c r="D60" s="271"/>
      <c r="E60" s="117" t="s">
        <v>2</v>
      </c>
      <c r="F60" s="108"/>
      <c r="G60" s="101"/>
      <c r="H60" s="102"/>
      <c r="I60" s="103"/>
      <c r="J60" s="101"/>
      <c r="K60" s="104"/>
      <c r="L60" s="103"/>
      <c r="M60" s="105"/>
      <c r="N60" s="104"/>
      <c r="O60" s="103"/>
      <c r="P60" s="105"/>
      <c r="Q60" s="104"/>
      <c r="R60" s="103"/>
      <c r="S60" s="101">
        <v>75</v>
      </c>
      <c r="T60" s="104">
        <v>77000</v>
      </c>
      <c r="U60" s="103"/>
      <c r="V60" s="101">
        <v>75</v>
      </c>
      <c r="W60" s="104">
        <v>77000</v>
      </c>
      <c r="X60" s="103"/>
      <c r="Y60" s="101">
        <v>75</v>
      </c>
      <c r="Z60" s="104">
        <v>77000</v>
      </c>
      <c r="AA60" s="103"/>
      <c r="AB60" s="101">
        <v>75</v>
      </c>
      <c r="AC60" s="104">
        <v>77000</v>
      </c>
      <c r="AD60" s="103"/>
      <c r="AE60" s="101"/>
      <c r="AF60" s="104"/>
      <c r="AG60" s="103"/>
      <c r="AH60" s="101"/>
      <c r="AI60" s="104"/>
      <c r="AJ60" s="103"/>
      <c r="AK60" s="101"/>
      <c r="AL60" s="104"/>
      <c r="AM60" s="103"/>
      <c r="AN60" s="101"/>
      <c r="AO60" s="102"/>
      <c r="AP60" s="106">
        <v>2000</v>
      </c>
      <c r="AQ60" s="49">
        <f t="shared" si="0"/>
        <v>0</v>
      </c>
      <c r="AR60" s="48">
        <f t="shared" si="0"/>
        <v>300</v>
      </c>
      <c r="AS60" s="47">
        <f t="shared" si="1"/>
        <v>310000</v>
      </c>
      <c r="AT60" s="43">
        <f t="shared" si="2"/>
        <v>4</v>
      </c>
      <c r="BB60" s="23">
        <f t="shared" si="3"/>
        <v>0</v>
      </c>
      <c r="BC60" s="23">
        <f t="shared" si="4"/>
        <v>0</v>
      </c>
      <c r="BD60" s="23">
        <f t="shared" si="5"/>
        <v>0</v>
      </c>
      <c r="BE60" s="23">
        <f t="shared" si="6"/>
        <v>0</v>
      </c>
      <c r="BF60" s="23">
        <f t="shared" si="7"/>
        <v>77000</v>
      </c>
      <c r="BG60" s="23">
        <f t="shared" si="8"/>
        <v>77000</v>
      </c>
      <c r="BH60" s="23">
        <f t="shared" si="9"/>
        <v>77000</v>
      </c>
      <c r="BI60" s="23">
        <f t="shared" si="10"/>
        <v>77000</v>
      </c>
      <c r="BJ60" s="23">
        <f t="shared" si="11"/>
        <v>0</v>
      </c>
      <c r="BK60" s="23">
        <f t="shared" si="12"/>
        <v>0</v>
      </c>
      <c r="BL60" s="23">
        <f t="shared" si="13"/>
        <v>0</v>
      </c>
      <c r="BM60" s="23">
        <f t="shared" si="14"/>
        <v>0</v>
      </c>
      <c r="BN60" s="23">
        <f t="shared" si="15"/>
        <v>310000</v>
      </c>
    </row>
    <row r="61" spans="1:66" s="19" customFormat="1" ht="21" customHeight="1">
      <c r="B61" s="120">
        <v>6</v>
      </c>
      <c r="C61" s="374"/>
      <c r="D61" s="271"/>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0"/>
        <v>0</v>
      </c>
      <c r="AR61" s="48">
        <f t="shared" si="0"/>
        <v>0</v>
      </c>
      <c r="AS61" s="47">
        <f t="shared" si="1"/>
        <v>0</v>
      </c>
      <c r="AT61" s="43">
        <f t="shared" si="2"/>
        <v>0</v>
      </c>
      <c r="BB61" s="23">
        <f t="shared" si="3"/>
        <v>0</v>
      </c>
      <c r="BC61" s="23">
        <f t="shared" si="4"/>
        <v>0</v>
      </c>
      <c r="BD61" s="23">
        <f t="shared" si="5"/>
        <v>0</v>
      </c>
      <c r="BE61" s="23">
        <f t="shared" si="6"/>
        <v>0</v>
      </c>
      <c r="BF61" s="23">
        <f t="shared" si="7"/>
        <v>0</v>
      </c>
      <c r="BG61" s="23">
        <f t="shared" si="8"/>
        <v>0</v>
      </c>
      <c r="BH61" s="23">
        <f t="shared" si="9"/>
        <v>0</v>
      </c>
      <c r="BI61" s="23">
        <f t="shared" si="10"/>
        <v>0</v>
      </c>
      <c r="BJ61" s="23">
        <f t="shared" si="11"/>
        <v>0</v>
      </c>
      <c r="BK61" s="23">
        <f t="shared" si="12"/>
        <v>0</v>
      </c>
      <c r="BL61" s="23">
        <f t="shared" si="13"/>
        <v>0</v>
      </c>
      <c r="BM61" s="23">
        <f t="shared" si="14"/>
        <v>0</v>
      </c>
      <c r="BN61" s="23">
        <f t="shared" si="15"/>
        <v>0</v>
      </c>
    </row>
    <row r="62" spans="1:66" s="19" customFormat="1" ht="21" customHeight="1">
      <c r="B62" s="120">
        <v>7</v>
      </c>
      <c r="C62" s="374"/>
      <c r="D62" s="271"/>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0"/>
        <v>0</v>
      </c>
      <c r="AR62" s="48">
        <f t="shared" si="0"/>
        <v>0</v>
      </c>
      <c r="AS62" s="47">
        <f t="shared" si="1"/>
        <v>0</v>
      </c>
      <c r="AT62" s="43">
        <f t="shared" si="2"/>
        <v>0</v>
      </c>
      <c r="BB62" s="23">
        <f t="shared" si="3"/>
        <v>0</v>
      </c>
      <c r="BC62" s="23">
        <f t="shared" si="4"/>
        <v>0</v>
      </c>
      <c r="BD62" s="23">
        <f t="shared" si="5"/>
        <v>0</v>
      </c>
      <c r="BE62" s="23">
        <f t="shared" si="6"/>
        <v>0</v>
      </c>
      <c r="BF62" s="23">
        <f t="shared" si="7"/>
        <v>0</v>
      </c>
      <c r="BG62" s="23">
        <f t="shared" si="8"/>
        <v>0</v>
      </c>
      <c r="BH62" s="23">
        <f t="shared" si="9"/>
        <v>0</v>
      </c>
      <c r="BI62" s="23">
        <f t="shared" si="10"/>
        <v>0</v>
      </c>
      <c r="BJ62" s="23">
        <f t="shared" si="11"/>
        <v>0</v>
      </c>
      <c r="BK62" s="23">
        <f t="shared" si="12"/>
        <v>0</v>
      </c>
      <c r="BL62" s="23">
        <f t="shared" si="13"/>
        <v>0</v>
      </c>
      <c r="BM62" s="23">
        <f t="shared" si="14"/>
        <v>0</v>
      </c>
      <c r="BN62" s="23">
        <f t="shared" si="15"/>
        <v>0</v>
      </c>
    </row>
    <row r="63" spans="1:66" s="19" customFormat="1" ht="21" customHeight="1">
      <c r="B63" s="120">
        <v>8</v>
      </c>
      <c r="C63" s="374" t="s">
        <v>449</v>
      </c>
      <c r="D63" s="271"/>
      <c r="E63" s="117" t="s">
        <v>4</v>
      </c>
      <c r="F63" s="100">
        <v>20</v>
      </c>
      <c r="G63" s="101">
        <v>100</v>
      </c>
      <c r="H63" s="102">
        <v>85000</v>
      </c>
      <c r="I63" s="103">
        <v>20</v>
      </c>
      <c r="J63" s="101">
        <v>100</v>
      </c>
      <c r="K63" s="104">
        <v>85000</v>
      </c>
      <c r="L63" s="103">
        <v>15</v>
      </c>
      <c r="M63" s="105">
        <v>70</v>
      </c>
      <c r="N63" s="104">
        <v>63750</v>
      </c>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v>3000</v>
      </c>
      <c r="AQ63" s="49">
        <f t="shared" si="0"/>
        <v>55</v>
      </c>
      <c r="AR63" s="48">
        <f t="shared" si="0"/>
        <v>270</v>
      </c>
      <c r="AS63" s="47">
        <f t="shared" si="1"/>
        <v>236750</v>
      </c>
      <c r="AT63" s="43">
        <f t="shared" si="2"/>
        <v>3</v>
      </c>
      <c r="BB63" s="23">
        <f t="shared" si="3"/>
        <v>85000</v>
      </c>
      <c r="BC63" s="23">
        <f t="shared" si="4"/>
        <v>85000</v>
      </c>
      <c r="BD63" s="23">
        <f t="shared" si="5"/>
        <v>63750</v>
      </c>
      <c r="BE63" s="23">
        <f t="shared" si="6"/>
        <v>0</v>
      </c>
      <c r="BF63" s="23">
        <f t="shared" si="7"/>
        <v>0</v>
      </c>
      <c r="BG63" s="23">
        <f t="shared" si="8"/>
        <v>0</v>
      </c>
      <c r="BH63" s="23">
        <f t="shared" si="9"/>
        <v>0</v>
      </c>
      <c r="BI63" s="23">
        <f t="shared" si="10"/>
        <v>0</v>
      </c>
      <c r="BJ63" s="23">
        <f t="shared" si="11"/>
        <v>0</v>
      </c>
      <c r="BK63" s="23">
        <f t="shared" si="12"/>
        <v>0</v>
      </c>
      <c r="BL63" s="23">
        <f t="shared" si="13"/>
        <v>0</v>
      </c>
      <c r="BM63" s="23">
        <f t="shared" si="14"/>
        <v>0</v>
      </c>
      <c r="BN63" s="23">
        <f t="shared" si="15"/>
        <v>236750</v>
      </c>
    </row>
    <row r="64" spans="1:66" s="19" customFormat="1" ht="21" customHeight="1">
      <c r="B64" s="120">
        <v>9</v>
      </c>
      <c r="C64" s="374" t="s">
        <v>450</v>
      </c>
      <c r="D64" s="271"/>
      <c r="E64" s="117" t="s">
        <v>4</v>
      </c>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v>20</v>
      </c>
      <c r="AE64" s="101">
        <v>80</v>
      </c>
      <c r="AF64" s="104">
        <v>68000</v>
      </c>
      <c r="AG64" s="103">
        <v>15</v>
      </c>
      <c r="AH64" s="101">
        <v>60</v>
      </c>
      <c r="AI64" s="104">
        <v>51000</v>
      </c>
      <c r="AJ64" s="103">
        <v>20</v>
      </c>
      <c r="AK64" s="101">
        <v>80</v>
      </c>
      <c r="AL64" s="104">
        <v>68000</v>
      </c>
      <c r="AM64" s="103">
        <v>18</v>
      </c>
      <c r="AN64" s="101">
        <v>45</v>
      </c>
      <c r="AO64" s="102">
        <v>61200</v>
      </c>
      <c r="AP64" s="106">
        <v>5000</v>
      </c>
      <c r="AQ64" s="49">
        <f t="shared" si="0"/>
        <v>73</v>
      </c>
      <c r="AR64" s="48">
        <f t="shared" si="0"/>
        <v>265</v>
      </c>
      <c r="AS64" s="47">
        <f t="shared" si="1"/>
        <v>253200</v>
      </c>
      <c r="AT64" s="43">
        <f t="shared" si="2"/>
        <v>4</v>
      </c>
      <c r="BB64" s="23">
        <f t="shared" si="3"/>
        <v>0</v>
      </c>
      <c r="BC64" s="23">
        <f t="shared" si="4"/>
        <v>0</v>
      </c>
      <c r="BD64" s="23">
        <f t="shared" si="5"/>
        <v>0</v>
      </c>
      <c r="BE64" s="23">
        <f t="shared" si="6"/>
        <v>0</v>
      </c>
      <c r="BF64" s="23">
        <f t="shared" si="7"/>
        <v>0</v>
      </c>
      <c r="BG64" s="23">
        <f t="shared" si="8"/>
        <v>0</v>
      </c>
      <c r="BH64" s="23">
        <f t="shared" si="9"/>
        <v>0</v>
      </c>
      <c r="BI64" s="23">
        <f t="shared" si="10"/>
        <v>0</v>
      </c>
      <c r="BJ64" s="23">
        <f t="shared" si="11"/>
        <v>68000</v>
      </c>
      <c r="BK64" s="23">
        <f t="shared" si="12"/>
        <v>51000</v>
      </c>
      <c r="BL64" s="23">
        <f t="shared" si="13"/>
        <v>68000</v>
      </c>
      <c r="BM64" s="23">
        <f t="shared" si="14"/>
        <v>61200</v>
      </c>
      <c r="BN64" s="23">
        <f t="shared" si="15"/>
        <v>253200</v>
      </c>
    </row>
    <row r="65" spans="2:66" s="19" customFormat="1" ht="21" customHeight="1">
      <c r="B65" s="120">
        <v>10</v>
      </c>
      <c r="C65" s="374" t="s">
        <v>451</v>
      </c>
      <c r="D65" s="271"/>
      <c r="E65" s="117" t="s">
        <v>4</v>
      </c>
      <c r="F65" s="100">
        <v>10</v>
      </c>
      <c r="G65" s="101">
        <v>40</v>
      </c>
      <c r="H65" s="102">
        <v>36000</v>
      </c>
      <c r="I65" s="103">
        <v>12</v>
      </c>
      <c r="J65" s="101">
        <v>48</v>
      </c>
      <c r="K65" s="104">
        <v>42000</v>
      </c>
      <c r="L65" s="103">
        <v>12</v>
      </c>
      <c r="M65" s="105">
        <v>48</v>
      </c>
      <c r="N65" s="104">
        <v>42000</v>
      </c>
      <c r="O65" s="103">
        <v>12</v>
      </c>
      <c r="P65" s="105">
        <v>48</v>
      </c>
      <c r="Q65" s="104">
        <v>42000</v>
      </c>
      <c r="R65" s="103">
        <v>15</v>
      </c>
      <c r="S65" s="101">
        <v>60</v>
      </c>
      <c r="T65" s="104">
        <v>52500</v>
      </c>
      <c r="U65" s="103">
        <v>15</v>
      </c>
      <c r="V65" s="101">
        <v>60</v>
      </c>
      <c r="W65" s="104">
        <v>52500</v>
      </c>
      <c r="X65" s="103">
        <v>15</v>
      </c>
      <c r="Y65" s="101">
        <v>60</v>
      </c>
      <c r="Z65" s="104">
        <v>52500</v>
      </c>
      <c r="AA65" s="103">
        <v>15</v>
      </c>
      <c r="AB65" s="101">
        <v>60</v>
      </c>
      <c r="AC65" s="104">
        <v>52500</v>
      </c>
      <c r="AD65" s="103">
        <v>15</v>
      </c>
      <c r="AE65" s="101">
        <v>60</v>
      </c>
      <c r="AF65" s="104">
        <v>52500</v>
      </c>
      <c r="AG65" s="103">
        <v>15</v>
      </c>
      <c r="AH65" s="101">
        <v>60</v>
      </c>
      <c r="AI65" s="104">
        <v>52500</v>
      </c>
      <c r="AJ65" s="103">
        <v>20</v>
      </c>
      <c r="AK65" s="101">
        <v>80</v>
      </c>
      <c r="AL65" s="104">
        <v>70000</v>
      </c>
      <c r="AM65" s="103">
        <v>20</v>
      </c>
      <c r="AN65" s="101">
        <v>80</v>
      </c>
      <c r="AO65" s="102">
        <v>70000</v>
      </c>
      <c r="AP65" s="106">
        <v>5000</v>
      </c>
      <c r="AQ65" s="49">
        <f t="shared" si="0"/>
        <v>176</v>
      </c>
      <c r="AR65" s="48">
        <f t="shared" si="0"/>
        <v>704</v>
      </c>
      <c r="AS65" s="47">
        <f t="shared" si="1"/>
        <v>622000</v>
      </c>
      <c r="AT65" s="43">
        <f t="shared" si="2"/>
        <v>12</v>
      </c>
      <c r="BB65" s="23">
        <f t="shared" si="3"/>
        <v>36000</v>
      </c>
      <c r="BC65" s="23">
        <f t="shared" si="4"/>
        <v>42000</v>
      </c>
      <c r="BD65" s="23">
        <f t="shared" si="5"/>
        <v>42000</v>
      </c>
      <c r="BE65" s="23">
        <f t="shared" si="6"/>
        <v>42000</v>
      </c>
      <c r="BF65" s="23">
        <f t="shared" si="7"/>
        <v>52500</v>
      </c>
      <c r="BG65" s="23">
        <f t="shared" si="8"/>
        <v>52500</v>
      </c>
      <c r="BH65" s="23">
        <f t="shared" si="9"/>
        <v>52500</v>
      </c>
      <c r="BI65" s="23">
        <f t="shared" si="10"/>
        <v>52500</v>
      </c>
      <c r="BJ65" s="23">
        <f t="shared" si="11"/>
        <v>52500</v>
      </c>
      <c r="BK65" s="23">
        <f t="shared" si="12"/>
        <v>52500</v>
      </c>
      <c r="BL65" s="23">
        <f t="shared" si="13"/>
        <v>70000</v>
      </c>
      <c r="BM65" s="23">
        <f t="shared" si="14"/>
        <v>70000</v>
      </c>
      <c r="BN65" s="23">
        <f t="shared" si="15"/>
        <v>622000</v>
      </c>
    </row>
    <row r="66" spans="2:66" s="19" customFormat="1" ht="21" customHeight="1">
      <c r="B66" s="120">
        <v>11</v>
      </c>
      <c r="C66" s="374" t="s">
        <v>452</v>
      </c>
      <c r="D66" s="271"/>
      <c r="E66" s="117" t="s">
        <v>4</v>
      </c>
      <c r="F66" s="100"/>
      <c r="G66" s="101"/>
      <c r="H66" s="102"/>
      <c r="I66" s="103"/>
      <c r="J66" s="101"/>
      <c r="K66" s="104"/>
      <c r="L66" s="103">
        <v>10</v>
      </c>
      <c r="M66" s="105">
        <v>40</v>
      </c>
      <c r="N66" s="104">
        <v>36000</v>
      </c>
      <c r="O66" s="103">
        <v>10</v>
      </c>
      <c r="P66" s="105">
        <v>40</v>
      </c>
      <c r="Q66" s="104">
        <v>36000</v>
      </c>
      <c r="R66" s="103">
        <v>10</v>
      </c>
      <c r="S66" s="101">
        <v>40</v>
      </c>
      <c r="T66" s="104">
        <v>36000</v>
      </c>
      <c r="U66" s="103">
        <v>10</v>
      </c>
      <c r="V66" s="101">
        <v>40</v>
      </c>
      <c r="W66" s="104">
        <v>36000</v>
      </c>
      <c r="X66" s="103">
        <v>10</v>
      </c>
      <c r="Y66" s="101">
        <v>40</v>
      </c>
      <c r="Z66" s="104">
        <v>36000</v>
      </c>
      <c r="AA66" s="103">
        <v>11</v>
      </c>
      <c r="AB66" s="101">
        <v>46</v>
      </c>
      <c r="AC66" s="104">
        <v>39600</v>
      </c>
      <c r="AD66" s="103">
        <v>9</v>
      </c>
      <c r="AE66" s="101">
        <v>36</v>
      </c>
      <c r="AF66" s="104">
        <v>32400</v>
      </c>
      <c r="AG66" s="103">
        <v>9</v>
      </c>
      <c r="AH66" s="101">
        <v>36</v>
      </c>
      <c r="AI66" s="104">
        <v>32400</v>
      </c>
      <c r="AJ66" s="103">
        <v>9</v>
      </c>
      <c r="AK66" s="101">
        <v>36</v>
      </c>
      <c r="AL66" s="104">
        <v>32400</v>
      </c>
      <c r="AM66" s="103">
        <v>12</v>
      </c>
      <c r="AN66" s="101">
        <v>48</v>
      </c>
      <c r="AO66" s="102">
        <v>43200</v>
      </c>
      <c r="AP66" s="106">
        <v>5000</v>
      </c>
      <c r="AQ66" s="49">
        <f t="shared" si="0"/>
        <v>100</v>
      </c>
      <c r="AR66" s="48">
        <f t="shared" si="0"/>
        <v>402</v>
      </c>
      <c r="AS66" s="47">
        <f t="shared" si="1"/>
        <v>365000</v>
      </c>
      <c r="AT66" s="43">
        <f t="shared" si="2"/>
        <v>10</v>
      </c>
      <c r="BB66" s="23">
        <f t="shared" si="3"/>
        <v>0</v>
      </c>
      <c r="BC66" s="23">
        <f t="shared" si="4"/>
        <v>0</v>
      </c>
      <c r="BD66" s="23">
        <f t="shared" si="5"/>
        <v>36000</v>
      </c>
      <c r="BE66" s="23">
        <f t="shared" si="6"/>
        <v>36000</v>
      </c>
      <c r="BF66" s="23">
        <f t="shared" si="7"/>
        <v>36000</v>
      </c>
      <c r="BG66" s="23">
        <f t="shared" si="8"/>
        <v>36000</v>
      </c>
      <c r="BH66" s="23">
        <f t="shared" si="9"/>
        <v>36000</v>
      </c>
      <c r="BI66" s="23">
        <f t="shared" si="10"/>
        <v>39600</v>
      </c>
      <c r="BJ66" s="23">
        <f t="shared" si="11"/>
        <v>32400</v>
      </c>
      <c r="BK66" s="23">
        <f t="shared" si="12"/>
        <v>32400</v>
      </c>
      <c r="BL66" s="23">
        <f t="shared" si="13"/>
        <v>32400</v>
      </c>
      <c r="BM66" s="23">
        <f t="shared" si="14"/>
        <v>43200</v>
      </c>
      <c r="BN66" s="23">
        <f t="shared" si="15"/>
        <v>365000</v>
      </c>
    </row>
    <row r="67" spans="2:66" s="19" customFormat="1" ht="21" customHeight="1">
      <c r="B67" s="120">
        <v>12</v>
      </c>
      <c r="C67" s="374"/>
      <c r="D67" s="271"/>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0"/>
        <v>0</v>
      </c>
      <c r="AR67" s="48">
        <f t="shared" si="0"/>
        <v>0</v>
      </c>
      <c r="AS67" s="47">
        <f t="shared" si="1"/>
        <v>0</v>
      </c>
      <c r="AT67" s="43">
        <f t="shared" si="2"/>
        <v>0</v>
      </c>
      <c r="BB67" s="23">
        <f t="shared" si="3"/>
        <v>0</v>
      </c>
      <c r="BC67" s="23">
        <f t="shared" si="4"/>
        <v>0</v>
      </c>
      <c r="BD67" s="23">
        <f t="shared" si="5"/>
        <v>0</v>
      </c>
      <c r="BE67" s="23">
        <f t="shared" si="6"/>
        <v>0</v>
      </c>
      <c r="BF67" s="23">
        <f t="shared" si="7"/>
        <v>0</v>
      </c>
      <c r="BG67" s="23">
        <f t="shared" si="8"/>
        <v>0</v>
      </c>
      <c r="BH67" s="23">
        <f t="shared" si="9"/>
        <v>0</v>
      </c>
      <c r="BI67" s="23">
        <f t="shared" si="10"/>
        <v>0</v>
      </c>
      <c r="BJ67" s="23">
        <f t="shared" si="11"/>
        <v>0</v>
      </c>
      <c r="BK67" s="23">
        <f t="shared" si="12"/>
        <v>0</v>
      </c>
      <c r="BL67" s="23">
        <f t="shared" si="13"/>
        <v>0</v>
      </c>
      <c r="BM67" s="23">
        <f t="shared" si="14"/>
        <v>0</v>
      </c>
      <c r="BN67" s="23">
        <f t="shared" si="15"/>
        <v>0</v>
      </c>
    </row>
    <row r="68" spans="2:66" s="19" customFormat="1" ht="21" customHeight="1">
      <c r="B68" s="120">
        <v>13</v>
      </c>
      <c r="C68" s="374"/>
      <c r="D68" s="271"/>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0"/>
        <v>0</v>
      </c>
      <c r="AR68" s="48">
        <f t="shared" si="0"/>
        <v>0</v>
      </c>
      <c r="AS68" s="47">
        <f t="shared" si="1"/>
        <v>0</v>
      </c>
      <c r="AT68" s="43">
        <f t="shared" si="2"/>
        <v>0</v>
      </c>
      <c r="BB68" s="23">
        <f t="shared" si="3"/>
        <v>0</v>
      </c>
      <c r="BC68" s="23">
        <f t="shared" si="4"/>
        <v>0</v>
      </c>
      <c r="BD68" s="23">
        <f t="shared" si="5"/>
        <v>0</v>
      </c>
      <c r="BE68" s="23">
        <f t="shared" si="6"/>
        <v>0</v>
      </c>
      <c r="BF68" s="23">
        <f t="shared" si="7"/>
        <v>0</v>
      </c>
      <c r="BG68" s="23">
        <f t="shared" si="8"/>
        <v>0</v>
      </c>
      <c r="BH68" s="23">
        <f t="shared" si="9"/>
        <v>0</v>
      </c>
      <c r="BI68" s="23">
        <f t="shared" si="10"/>
        <v>0</v>
      </c>
      <c r="BJ68" s="23">
        <f t="shared" si="11"/>
        <v>0</v>
      </c>
      <c r="BK68" s="23">
        <f t="shared" si="12"/>
        <v>0</v>
      </c>
      <c r="BL68" s="23">
        <f t="shared" si="13"/>
        <v>0</v>
      </c>
      <c r="BM68" s="23">
        <f t="shared" si="14"/>
        <v>0</v>
      </c>
      <c r="BN68" s="23">
        <f t="shared" si="15"/>
        <v>0</v>
      </c>
    </row>
    <row r="69" spans="2:66" s="19" customFormat="1" ht="21" customHeight="1">
      <c r="B69" s="120">
        <v>14</v>
      </c>
      <c r="C69" s="374"/>
      <c r="D69" s="271"/>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0"/>
        <v>0</v>
      </c>
      <c r="AR69" s="48">
        <f t="shared" si="0"/>
        <v>0</v>
      </c>
      <c r="AS69" s="47">
        <f t="shared" si="1"/>
        <v>0</v>
      </c>
      <c r="AT69" s="43">
        <f t="shared" si="2"/>
        <v>0</v>
      </c>
      <c r="BB69" s="23">
        <f t="shared" si="3"/>
        <v>0</v>
      </c>
      <c r="BC69" s="23">
        <f t="shared" si="4"/>
        <v>0</v>
      </c>
      <c r="BD69" s="23">
        <f t="shared" si="5"/>
        <v>0</v>
      </c>
      <c r="BE69" s="23">
        <f t="shared" si="6"/>
        <v>0</v>
      </c>
      <c r="BF69" s="23">
        <f t="shared" si="7"/>
        <v>0</v>
      </c>
      <c r="BG69" s="23">
        <f t="shared" si="8"/>
        <v>0</v>
      </c>
      <c r="BH69" s="23">
        <f t="shared" si="9"/>
        <v>0</v>
      </c>
      <c r="BI69" s="23">
        <f t="shared" si="10"/>
        <v>0</v>
      </c>
      <c r="BJ69" s="23">
        <f t="shared" si="11"/>
        <v>0</v>
      </c>
      <c r="BK69" s="23">
        <f t="shared" si="12"/>
        <v>0</v>
      </c>
      <c r="BL69" s="23">
        <f t="shared" si="13"/>
        <v>0</v>
      </c>
      <c r="BM69" s="23">
        <f t="shared" si="14"/>
        <v>0</v>
      </c>
      <c r="BN69" s="23">
        <f t="shared" si="15"/>
        <v>0</v>
      </c>
    </row>
    <row r="70" spans="2:66" s="19" customFormat="1" ht="21" customHeight="1">
      <c r="B70" s="120">
        <v>15</v>
      </c>
      <c r="C70" s="374"/>
      <c r="D70" s="271"/>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0"/>
        <v>0</v>
      </c>
      <c r="AR70" s="48">
        <f t="shared" si="0"/>
        <v>0</v>
      </c>
      <c r="AS70" s="47">
        <f t="shared" si="1"/>
        <v>0</v>
      </c>
      <c r="AT70" s="43">
        <f t="shared" si="2"/>
        <v>0</v>
      </c>
      <c r="BB70" s="23">
        <f t="shared" si="3"/>
        <v>0</v>
      </c>
      <c r="BC70" s="23">
        <f t="shared" si="4"/>
        <v>0</v>
      </c>
      <c r="BD70" s="23">
        <f t="shared" si="5"/>
        <v>0</v>
      </c>
      <c r="BE70" s="23">
        <f t="shared" si="6"/>
        <v>0</v>
      </c>
      <c r="BF70" s="23">
        <f t="shared" si="7"/>
        <v>0</v>
      </c>
      <c r="BG70" s="23">
        <f t="shared" si="8"/>
        <v>0</v>
      </c>
      <c r="BH70" s="23">
        <f t="shared" si="9"/>
        <v>0</v>
      </c>
      <c r="BI70" s="23">
        <f t="shared" si="10"/>
        <v>0</v>
      </c>
      <c r="BJ70" s="23">
        <f t="shared" si="11"/>
        <v>0</v>
      </c>
      <c r="BK70" s="23">
        <f t="shared" si="12"/>
        <v>0</v>
      </c>
      <c r="BL70" s="23">
        <f t="shared" si="13"/>
        <v>0</v>
      </c>
      <c r="BM70" s="23">
        <f t="shared" si="14"/>
        <v>0</v>
      </c>
      <c r="BN70" s="23">
        <f t="shared" si="15"/>
        <v>0</v>
      </c>
    </row>
    <row r="71" spans="2:66" s="19" customFormat="1" ht="21" customHeight="1">
      <c r="B71" s="120">
        <v>16</v>
      </c>
      <c r="C71" s="374" t="s">
        <v>453</v>
      </c>
      <c r="D71" s="271"/>
      <c r="E71" s="117" t="s">
        <v>3</v>
      </c>
      <c r="F71" s="100"/>
      <c r="G71" s="101">
        <v>40</v>
      </c>
      <c r="H71" s="102">
        <v>34000</v>
      </c>
      <c r="I71" s="103"/>
      <c r="J71" s="101">
        <v>48</v>
      </c>
      <c r="K71" s="104">
        <v>40800</v>
      </c>
      <c r="L71" s="103"/>
      <c r="M71" s="105">
        <v>48</v>
      </c>
      <c r="N71" s="104">
        <v>40800</v>
      </c>
      <c r="O71" s="103"/>
      <c r="P71" s="105">
        <v>50</v>
      </c>
      <c r="Q71" s="104">
        <v>42500</v>
      </c>
      <c r="R71" s="103"/>
      <c r="S71" s="101">
        <v>70</v>
      </c>
      <c r="T71" s="104">
        <v>59500</v>
      </c>
      <c r="U71" s="103"/>
      <c r="V71" s="101">
        <v>60</v>
      </c>
      <c r="W71" s="104">
        <v>51000</v>
      </c>
      <c r="X71" s="103"/>
      <c r="Y71" s="101">
        <v>75</v>
      </c>
      <c r="Z71" s="104">
        <v>63750</v>
      </c>
      <c r="AA71" s="103"/>
      <c r="AB71" s="101">
        <v>60</v>
      </c>
      <c r="AC71" s="104">
        <v>51000</v>
      </c>
      <c r="AD71" s="103"/>
      <c r="AE71" s="101">
        <v>60</v>
      </c>
      <c r="AF71" s="104">
        <v>51000</v>
      </c>
      <c r="AG71" s="103"/>
      <c r="AH71" s="101">
        <v>60</v>
      </c>
      <c r="AI71" s="104">
        <v>51000</v>
      </c>
      <c r="AJ71" s="103"/>
      <c r="AK71" s="101">
        <v>60</v>
      </c>
      <c r="AL71" s="104">
        <v>51000</v>
      </c>
      <c r="AM71" s="103"/>
      <c r="AN71" s="101">
        <v>60</v>
      </c>
      <c r="AO71" s="102">
        <v>51000</v>
      </c>
      <c r="AP71" s="106">
        <v>5000</v>
      </c>
      <c r="AQ71" s="49">
        <f t="shared" si="0"/>
        <v>0</v>
      </c>
      <c r="AR71" s="48">
        <f t="shared" si="0"/>
        <v>691</v>
      </c>
      <c r="AS71" s="47">
        <f t="shared" si="1"/>
        <v>592350</v>
      </c>
      <c r="AT71" s="43">
        <f t="shared" si="2"/>
        <v>12</v>
      </c>
      <c r="BB71" s="23">
        <f t="shared" si="3"/>
        <v>34000</v>
      </c>
      <c r="BC71" s="23">
        <f t="shared" si="4"/>
        <v>40800</v>
      </c>
      <c r="BD71" s="23">
        <f t="shared" si="5"/>
        <v>40800</v>
      </c>
      <c r="BE71" s="23">
        <f t="shared" si="6"/>
        <v>42500</v>
      </c>
      <c r="BF71" s="23">
        <f t="shared" si="7"/>
        <v>59500</v>
      </c>
      <c r="BG71" s="23">
        <f t="shared" si="8"/>
        <v>51000</v>
      </c>
      <c r="BH71" s="23">
        <f t="shared" si="9"/>
        <v>63750</v>
      </c>
      <c r="BI71" s="23">
        <f t="shared" si="10"/>
        <v>51000</v>
      </c>
      <c r="BJ71" s="23">
        <f t="shared" si="11"/>
        <v>51000</v>
      </c>
      <c r="BK71" s="23">
        <f t="shared" si="12"/>
        <v>51000</v>
      </c>
      <c r="BL71" s="23">
        <f t="shared" si="13"/>
        <v>51000</v>
      </c>
      <c r="BM71" s="23">
        <f t="shared" si="14"/>
        <v>51000</v>
      </c>
      <c r="BN71" s="23">
        <f t="shared" si="15"/>
        <v>592350</v>
      </c>
    </row>
    <row r="72" spans="2:66" s="19" customFormat="1" ht="21" customHeight="1">
      <c r="B72" s="120">
        <v>17</v>
      </c>
      <c r="C72" s="374" t="s">
        <v>454</v>
      </c>
      <c r="D72" s="271"/>
      <c r="E72" s="117" t="s">
        <v>3</v>
      </c>
      <c r="F72" s="100"/>
      <c r="G72" s="101">
        <v>70</v>
      </c>
      <c r="H72" s="102">
        <v>59500</v>
      </c>
      <c r="I72" s="103"/>
      <c r="J72" s="101">
        <v>56</v>
      </c>
      <c r="K72" s="104">
        <v>47600</v>
      </c>
      <c r="L72" s="103"/>
      <c r="M72" s="105">
        <v>60</v>
      </c>
      <c r="N72" s="104">
        <v>51000</v>
      </c>
      <c r="O72" s="103"/>
      <c r="P72" s="105">
        <v>68</v>
      </c>
      <c r="Q72" s="104">
        <v>57800</v>
      </c>
      <c r="R72" s="103"/>
      <c r="S72" s="101">
        <v>75</v>
      </c>
      <c r="T72" s="104">
        <v>61200</v>
      </c>
      <c r="U72" s="103"/>
      <c r="V72" s="101">
        <v>70</v>
      </c>
      <c r="W72" s="104">
        <v>59500</v>
      </c>
      <c r="X72" s="103"/>
      <c r="Y72" s="101">
        <v>78</v>
      </c>
      <c r="Z72" s="104">
        <v>66300</v>
      </c>
      <c r="AA72" s="103"/>
      <c r="AB72" s="101">
        <v>41</v>
      </c>
      <c r="AC72" s="104">
        <v>34850</v>
      </c>
      <c r="AD72" s="103"/>
      <c r="AE72" s="101">
        <v>45</v>
      </c>
      <c r="AF72" s="104">
        <v>38250</v>
      </c>
      <c r="AG72" s="103"/>
      <c r="AH72" s="101">
        <v>60</v>
      </c>
      <c r="AI72" s="104">
        <v>51000</v>
      </c>
      <c r="AJ72" s="103"/>
      <c r="AK72" s="101">
        <v>75</v>
      </c>
      <c r="AL72" s="104">
        <v>63750</v>
      </c>
      <c r="AM72" s="103"/>
      <c r="AN72" s="101">
        <v>24</v>
      </c>
      <c r="AO72" s="102">
        <v>20400</v>
      </c>
      <c r="AP72" s="106">
        <v>5000</v>
      </c>
      <c r="AQ72" s="49">
        <f t="shared" si="0"/>
        <v>0</v>
      </c>
      <c r="AR72" s="48">
        <f t="shared" si="0"/>
        <v>722</v>
      </c>
      <c r="AS72" s="47">
        <f t="shared" si="1"/>
        <v>616150</v>
      </c>
      <c r="AT72" s="43">
        <f t="shared" si="2"/>
        <v>12</v>
      </c>
      <c r="BB72" s="23">
        <f t="shared" si="3"/>
        <v>59500</v>
      </c>
      <c r="BC72" s="23">
        <f t="shared" si="4"/>
        <v>47600</v>
      </c>
      <c r="BD72" s="23">
        <f t="shared" si="5"/>
        <v>51000</v>
      </c>
      <c r="BE72" s="23">
        <f t="shared" si="6"/>
        <v>57800</v>
      </c>
      <c r="BF72" s="23">
        <f t="shared" si="7"/>
        <v>61200</v>
      </c>
      <c r="BG72" s="23">
        <f t="shared" si="8"/>
        <v>59500</v>
      </c>
      <c r="BH72" s="23">
        <f t="shared" si="9"/>
        <v>66300</v>
      </c>
      <c r="BI72" s="23">
        <f t="shared" si="10"/>
        <v>34850</v>
      </c>
      <c r="BJ72" s="23">
        <f t="shared" si="11"/>
        <v>38250</v>
      </c>
      <c r="BK72" s="23">
        <f t="shared" si="12"/>
        <v>51000</v>
      </c>
      <c r="BL72" s="23">
        <f t="shared" si="13"/>
        <v>63750</v>
      </c>
      <c r="BM72" s="23">
        <f t="shared" si="14"/>
        <v>20400</v>
      </c>
      <c r="BN72" s="23">
        <f t="shared" si="15"/>
        <v>616150</v>
      </c>
    </row>
    <row r="73" spans="2:66" s="19" customFormat="1" ht="21" customHeight="1">
      <c r="B73" s="120">
        <v>18</v>
      </c>
      <c r="C73" s="374" t="s">
        <v>455</v>
      </c>
      <c r="D73" s="271"/>
      <c r="E73" s="117" t="s">
        <v>3</v>
      </c>
      <c r="F73" s="100"/>
      <c r="G73" s="101">
        <v>50</v>
      </c>
      <c r="H73" s="102">
        <v>42500</v>
      </c>
      <c r="I73" s="103"/>
      <c r="J73" s="101">
        <v>50</v>
      </c>
      <c r="K73" s="104">
        <v>42500</v>
      </c>
      <c r="L73" s="103"/>
      <c r="M73" s="105">
        <v>50</v>
      </c>
      <c r="N73" s="104">
        <v>42500</v>
      </c>
      <c r="O73" s="103"/>
      <c r="P73" s="105">
        <v>50</v>
      </c>
      <c r="Q73" s="104">
        <v>42500</v>
      </c>
      <c r="R73" s="103"/>
      <c r="S73" s="101">
        <v>50</v>
      </c>
      <c r="T73" s="104">
        <v>42500</v>
      </c>
      <c r="U73" s="103"/>
      <c r="V73" s="101">
        <v>50</v>
      </c>
      <c r="W73" s="104">
        <v>42500</v>
      </c>
      <c r="X73" s="103"/>
      <c r="Y73" s="101">
        <v>50</v>
      </c>
      <c r="Z73" s="104">
        <v>42500</v>
      </c>
      <c r="AA73" s="103"/>
      <c r="AB73" s="101">
        <v>50</v>
      </c>
      <c r="AC73" s="104">
        <v>42500</v>
      </c>
      <c r="AD73" s="103"/>
      <c r="AE73" s="101"/>
      <c r="AF73" s="104"/>
      <c r="AG73" s="103"/>
      <c r="AH73" s="101"/>
      <c r="AI73" s="104"/>
      <c r="AJ73" s="103"/>
      <c r="AK73" s="101"/>
      <c r="AL73" s="104"/>
      <c r="AM73" s="103"/>
      <c r="AN73" s="101"/>
      <c r="AO73" s="102"/>
      <c r="AP73" s="106">
        <v>5000</v>
      </c>
      <c r="AQ73" s="49">
        <f t="shared" si="0"/>
        <v>0</v>
      </c>
      <c r="AR73" s="48">
        <f t="shared" si="0"/>
        <v>400</v>
      </c>
      <c r="AS73" s="47">
        <f t="shared" si="1"/>
        <v>345000</v>
      </c>
      <c r="AT73" s="43">
        <f t="shared" si="2"/>
        <v>8</v>
      </c>
      <c r="BB73" s="23">
        <f t="shared" si="3"/>
        <v>42500</v>
      </c>
      <c r="BC73" s="23">
        <f t="shared" si="4"/>
        <v>42500</v>
      </c>
      <c r="BD73" s="23">
        <f t="shared" si="5"/>
        <v>42500</v>
      </c>
      <c r="BE73" s="23">
        <f t="shared" si="6"/>
        <v>42500</v>
      </c>
      <c r="BF73" s="23">
        <f t="shared" si="7"/>
        <v>42500</v>
      </c>
      <c r="BG73" s="23">
        <f t="shared" si="8"/>
        <v>42500</v>
      </c>
      <c r="BH73" s="23">
        <f t="shared" si="9"/>
        <v>42500</v>
      </c>
      <c r="BI73" s="23">
        <f t="shared" si="10"/>
        <v>42500</v>
      </c>
      <c r="BJ73" s="23">
        <f t="shared" si="11"/>
        <v>0</v>
      </c>
      <c r="BK73" s="23">
        <f t="shared" si="12"/>
        <v>0</v>
      </c>
      <c r="BL73" s="23">
        <f t="shared" si="13"/>
        <v>0</v>
      </c>
      <c r="BM73" s="23">
        <f t="shared" si="14"/>
        <v>0</v>
      </c>
      <c r="BN73" s="23">
        <f t="shared" si="15"/>
        <v>345000</v>
      </c>
    </row>
    <row r="74" spans="2:66" s="19" customFormat="1" ht="21" customHeight="1">
      <c r="B74" s="120">
        <v>19</v>
      </c>
      <c r="C74" s="374" t="s">
        <v>456</v>
      </c>
      <c r="D74" s="271"/>
      <c r="E74" s="117" t="s">
        <v>3</v>
      </c>
      <c r="F74" s="100"/>
      <c r="G74" s="101"/>
      <c r="H74" s="102"/>
      <c r="I74" s="103"/>
      <c r="J74" s="101"/>
      <c r="K74" s="104"/>
      <c r="L74" s="103"/>
      <c r="M74" s="105"/>
      <c r="N74" s="104"/>
      <c r="O74" s="103"/>
      <c r="P74" s="105"/>
      <c r="Q74" s="104"/>
      <c r="R74" s="103"/>
      <c r="S74" s="101"/>
      <c r="T74" s="104"/>
      <c r="U74" s="103"/>
      <c r="V74" s="101"/>
      <c r="W74" s="104"/>
      <c r="X74" s="103"/>
      <c r="Y74" s="101">
        <v>50</v>
      </c>
      <c r="Z74" s="104">
        <v>42500</v>
      </c>
      <c r="AA74" s="103"/>
      <c r="AB74" s="101">
        <v>50</v>
      </c>
      <c r="AC74" s="104">
        <v>42500</v>
      </c>
      <c r="AD74" s="103"/>
      <c r="AE74" s="101">
        <v>50</v>
      </c>
      <c r="AF74" s="104">
        <v>42500</v>
      </c>
      <c r="AG74" s="103"/>
      <c r="AH74" s="101">
        <v>50</v>
      </c>
      <c r="AI74" s="104">
        <v>42500</v>
      </c>
      <c r="AJ74" s="103"/>
      <c r="AK74" s="101">
        <v>50</v>
      </c>
      <c r="AL74" s="104">
        <v>42500</v>
      </c>
      <c r="AM74" s="103"/>
      <c r="AN74" s="101">
        <v>50</v>
      </c>
      <c r="AO74" s="102">
        <v>42500</v>
      </c>
      <c r="AP74" s="106">
        <v>5000</v>
      </c>
      <c r="AQ74" s="49">
        <f t="shared" si="0"/>
        <v>0</v>
      </c>
      <c r="AR74" s="48">
        <f t="shared" si="0"/>
        <v>300</v>
      </c>
      <c r="AS74" s="47">
        <f t="shared" si="1"/>
        <v>260000</v>
      </c>
      <c r="AT74" s="43">
        <f t="shared" si="2"/>
        <v>6</v>
      </c>
      <c r="BB74" s="23">
        <f t="shared" si="3"/>
        <v>0</v>
      </c>
      <c r="BC74" s="23">
        <f t="shared" si="4"/>
        <v>0</v>
      </c>
      <c r="BD74" s="23">
        <f t="shared" si="5"/>
        <v>0</v>
      </c>
      <c r="BE74" s="23">
        <f t="shared" si="6"/>
        <v>0</v>
      </c>
      <c r="BF74" s="23">
        <f t="shared" si="7"/>
        <v>0</v>
      </c>
      <c r="BG74" s="23">
        <f t="shared" si="8"/>
        <v>0</v>
      </c>
      <c r="BH74" s="23">
        <f t="shared" si="9"/>
        <v>42500</v>
      </c>
      <c r="BI74" s="23">
        <f t="shared" si="10"/>
        <v>42500</v>
      </c>
      <c r="BJ74" s="23">
        <f t="shared" si="11"/>
        <v>42500</v>
      </c>
      <c r="BK74" s="23">
        <f t="shared" si="12"/>
        <v>42500</v>
      </c>
      <c r="BL74" s="23">
        <f t="shared" si="13"/>
        <v>42500</v>
      </c>
      <c r="BM74" s="23">
        <f t="shared" si="14"/>
        <v>42500</v>
      </c>
      <c r="BN74" s="23">
        <f t="shared" si="15"/>
        <v>260000</v>
      </c>
    </row>
    <row r="75" spans="2:66" s="19" customFormat="1" ht="21" customHeight="1">
      <c r="B75" s="120">
        <v>20</v>
      </c>
      <c r="C75" s="374" t="s">
        <v>457</v>
      </c>
      <c r="D75" s="271"/>
      <c r="E75" s="117" t="s">
        <v>3</v>
      </c>
      <c r="F75" s="100"/>
      <c r="G75" s="101"/>
      <c r="H75" s="102"/>
      <c r="I75" s="103"/>
      <c r="J75" s="101">
        <v>30</v>
      </c>
      <c r="K75" s="104">
        <v>25500</v>
      </c>
      <c r="L75" s="103"/>
      <c r="M75" s="105">
        <v>30</v>
      </c>
      <c r="N75" s="104">
        <v>25500</v>
      </c>
      <c r="O75" s="103"/>
      <c r="P75" s="105">
        <v>30</v>
      </c>
      <c r="Q75" s="104">
        <v>25500</v>
      </c>
      <c r="R75" s="103"/>
      <c r="S75" s="101">
        <v>35</v>
      </c>
      <c r="T75" s="104">
        <v>29750</v>
      </c>
      <c r="U75" s="103"/>
      <c r="V75" s="101">
        <v>30</v>
      </c>
      <c r="W75" s="104">
        <v>25500</v>
      </c>
      <c r="X75" s="103"/>
      <c r="Y75" s="101"/>
      <c r="Z75" s="104"/>
      <c r="AA75" s="103"/>
      <c r="AB75" s="101"/>
      <c r="AC75" s="104"/>
      <c r="AD75" s="103"/>
      <c r="AE75" s="101">
        <v>40</v>
      </c>
      <c r="AF75" s="104">
        <v>34000</v>
      </c>
      <c r="AG75" s="103"/>
      <c r="AH75" s="101">
        <v>40</v>
      </c>
      <c r="AI75" s="104">
        <v>34000</v>
      </c>
      <c r="AJ75" s="103"/>
      <c r="AK75" s="101">
        <v>40</v>
      </c>
      <c r="AL75" s="104">
        <v>34000</v>
      </c>
      <c r="AM75" s="103"/>
      <c r="AN75" s="101"/>
      <c r="AO75" s="102"/>
      <c r="AP75" s="106">
        <v>5000</v>
      </c>
      <c r="AQ75" s="49">
        <f t="shared" si="0"/>
        <v>0</v>
      </c>
      <c r="AR75" s="48">
        <f t="shared" si="0"/>
        <v>275</v>
      </c>
      <c r="AS75" s="47">
        <f t="shared" si="1"/>
        <v>238750</v>
      </c>
      <c r="AT75" s="43">
        <f t="shared" si="2"/>
        <v>8</v>
      </c>
      <c r="BB75" s="23">
        <f t="shared" si="3"/>
        <v>0</v>
      </c>
      <c r="BC75" s="23">
        <f t="shared" si="4"/>
        <v>25500</v>
      </c>
      <c r="BD75" s="23">
        <f t="shared" si="5"/>
        <v>25500</v>
      </c>
      <c r="BE75" s="23">
        <f t="shared" si="6"/>
        <v>25500</v>
      </c>
      <c r="BF75" s="23">
        <f t="shared" si="7"/>
        <v>29750</v>
      </c>
      <c r="BG75" s="23">
        <f t="shared" si="8"/>
        <v>25500</v>
      </c>
      <c r="BH75" s="23">
        <f t="shared" si="9"/>
        <v>0</v>
      </c>
      <c r="BI75" s="23">
        <f t="shared" si="10"/>
        <v>0</v>
      </c>
      <c r="BJ75" s="23">
        <f t="shared" si="11"/>
        <v>34000</v>
      </c>
      <c r="BK75" s="23">
        <f t="shared" si="12"/>
        <v>34000</v>
      </c>
      <c r="BL75" s="23">
        <f t="shared" si="13"/>
        <v>34000</v>
      </c>
      <c r="BM75" s="23">
        <f t="shared" si="14"/>
        <v>0</v>
      </c>
      <c r="BN75" s="23">
        <f t="shared" si="15"/>
        <v>238750</v>
      </c>
    </row>
    <row r="76" spans="2:66" s="19" customFormat="1" ht="21" customHeight="1">
      <c r="B76" s="120">
        <v>21</v>
      </c>
      <c r="C76" s="374"/>
      <c r="D76" s="271"/>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0"/>
        <v>0</v>
      </c>
      <c r="AR76" s="48">
        <f t="shared" si="0"/>
        <v>0</v>
      </c>
      <c r="AS76" s="47">
        <f t="shared" si="1"/>
        <v>0</v>
      </c>
      <c r="AT76" s="43">
        <f t="shared" si="2"/>
        <v>0</v>
      </c>
      <c r="BB76" s="23">
        <f t="shared" si="3"/>
        <v>0</v>
      </c>
      <c r="BC76" s="23">
        <f t="shared" si="4"/>
        <v>0</v>
      </c>
      <c r="BD76" s="23">
        <f t="shared" si="5"/>
        <v>0</v>
      </c>
      <c r="BE76" s="23">
        <f t="shared" si="6"/>
        <v>0</v>
      </c>
      <c r="BF76" s="23">
        <f t="shared" si="7"/>
        <v>0</v>
      </c>
      <c r="BG76" s="23">
        <f t="shared" si="8"/>
        <v>0</v>
      </c>
      <c r="BH76" s="23">
        <f t="shared" si="9"/>
        <v>0</v>
      </c>
      <c r="BI76" s="23">
        <f t="shared" si="10"/>
        <v>0</v>
      </c>
      <c r="BJ76" s="23">
        <f t="shared" si="11"/>
        <v>0</v>
      </c>
      <c r="BK76" s="23">
        <f t="shared" si="12"/>
        <v>0</v>
      </c>
      <c r="BL76" s="23">
        <f t="shared" si="13"/>
        <v>0</v>
      </c>
      <c r="BM76" s="23">
        <f t="shared" si="14"/>
        <v>0</v>
      </c>
      <c r="BN76" s="23">
        <f t="shared" si="15"/>
        <v>0</v>
      </c>
    </row>
    <row r="77" spans="2:66" s="19" customFormat="1" ht="21" customHeight="1">
      <c r="B77" s="120">
        <v>22</v>
      </c>
      <c r="C77" s="374"/>
      <c r="D77" s="271"/>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0"/>
        <v>0</v>
      </c>
      <c r="AR77" s="48">
        <f t="shared" si="0"/>
        <v>0</v>
      </c>
      <c r="AS77" s="47">
        <f t="shared" si="1"/>
        <v>0</v>
      </c>
      <c r="AT77" s="43">
        <f t="shared" si="2"/>
        <v>0</v>
      </c>
      <c r="BB77" s="23">
        <f t="shared" si="3"/>
        <v>0</v>
      </c>
      <c r="BC77" s="23">
        <f t="shared" si="4"/>
        <v>0</v>
      </c>
      <c r="BD77" s="23">
        <f t="shared" si="5"/>
        <v>0</v>
      </c>
      <c r="BE77" s="23">
        <f t="shared" si="6"/>
        <v>0</v>
      </c>
      <c r="BF77" s="23">
        <f t="shared" si="7"/>
        <v>0</v>
      </c>
      <c r="BG77" s="23">
        <f t="shared" si="8"/>
        <v>0</v>
      </c>
      <c r="BH77" s="23">
        <f t="shared" si="9"/>
        <v>0</v>
      </c>
      <c r="BI77" s="23">
        <f t="shared" si="10"/>
        <v>0</v>
      </c>
      <c r="BJ77" s="23">
        <f t="shared" si="11"/>
        <v>0</v>
      </c>
      <c r="BK77" s="23">
        <f t="shared" si="12"/>
        <v>0</v>
      </c>
      <c r="BL77" s="23">
        <f t="shared" si="13"/>
        <v>0</v>
      </c>
      <c r="BM77" s="23">
        <f t="shared" si="14"/>
        <v>0</v>
      </c>
      <c r="BN77" s="23">
        <f t="shared" si="15"/>
        <v>0</v>
      </c>
    </row>
    <row r="78" spans="2:66" s="19" customFormat="1" ht="21" customHeight="1">
      <c r="B78" s="120">
        <v>23</v>
      </c>
      <c r="C78" s="374"/>
      <c r="D78" s="271"/>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0"/>
        <v>0</v>
      </c>
      <c r="AR78" s="48">
        <f t="shared" si="0"/>
        <v>0</v>
      </c>
      <c r="AS78" s="47">
        <f t="shared" si="1"/>
        <v>0</v>
      </c>
      <c r="AT78" s="43">
        <f t="shared" si="2"/>
        <v>0</v>
      </c>
      <c r="BB78" s="23">
        <f t="shared" si="3"/>
        <v>0</v>
      </c>
      <c r="BC78" s="23">
        <f t="shared" si="4"/>
        <v>0</v>
      </c>
      <c r="BD78" s="23">
        <f t="shared" si="5"/>
        <v>0</v>
      </c>
      <c r="BE78" s="23">
        <f t="shared" si="6"/>
        <v>0</v>
      </c>
      <c r="BF78" s="23">
        <f t="shared" si="7"/>
        <v>0</v>
      </c>
      <c r="BG78" s="23">
        <f t="shared" si="8"/>
        <v>0</v>
      </c>
      <c r="BH78" s="23">
        <f t="shared" si="9"/>
        <v>0</v>
      </c>
      <c r="BI78" s="23">
        <f t="shared" si="10"/>
        <v>0</v>
      </c>
      <c r="BJ78" s="23">
        <f t="shared" si="11"/>
        <v>0</v>
      </c>
      <c r="BK78" s="23">
        <f t="shared" si="12"/>
        <v>0</v>
      </c>
      <c r="BL78" s="23">
        <f t="shared" si="13"/>
        <v>0</v>
      </c>
      <c r="BM78" s="23">
        <f t="shared" si="14"/>
        <v>0</v>
      </c>
      <c r="BN78" s="23">
        <f t="shared" si="15"/>
        <v>0</v>
      </c>
    </row>
    <row r="79" spans="2:66" s="19" customFormat="1" ht="21" customHeight="1">
      <c r="B79" s="120">
        <v>24</v>
      </c>
      <c r="C79" s="270"/>
      <c r="D79" s="271"/>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0"/>
        <v>0</v>
      </c>
      <c r="AR79" s="48">
        <f t="shared" si="0"/>
        <v>0</v>
      </c>
      <c r="AS79" s="47">
        <f t="shared" si="1"/>
        <v>0</v>
      </c>
      <c r="AT79" s="43">
        <f t="shared" si="2"/>
        <v>0</v>
      </c>
      <c r="BB79" s="23">
        <f t="shared" si="3"/>
        <v>0</v>
      </c>
      <c r="BC79" s="23">
        <f t="shared" si="4"/>
        <v>0</v>
      </c>
      <c r="BD79" s="23">
        <f t="shared" si="5"/>
        <v>0</v>
      </c>
      <c r="BE79" s="23">
        <f t="shared" si="6"/>
        <v>0</v>
      </c>
      <c r="BF79" s="23">
        <f t="shared" si="7"/>
        <v>0</v>
      </c>
      <c r="BG79" s="23">
        <f t="shared" si="8"/>
        <v>0</v>
      </c>
      <c r="BH79" s="23">
        <f t="shared" si="9"/>
        <v>0</v>
      </c>
      <c r="BI79" s="23">
        <f t="shared" si="10"/>
        <v>0</v>
      </c>
      <c r="BJ79" s="23">
        <f t="shared" si="11"/>
        <v>0</v>
      </c>
      <c r="BK79" s="23">
        <f t="shared" si="12"/>
        <v>0</v>
      </c>
      <c r="BL79" s="23">
        <f t="shared" si="13"/>
        <v>0</v>
      </c>
      <c r="BM79" s="23">
        <f t="shared" si="14"/>
        <v>0</v>
      </c>
      <c r="BN79" s="23">
        <f t="shared" si="15"/>
        <v>0</v>
      </c>
    </row>
    <row r="80" spans="2:66" s="19" customFormat="1" ht="21" customHeight="1">
      <c r="B80" s="120">
        <v>25</v>
      </c>
      <c r="C80" s="270"/>
      <c r="D80" s="271"/>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0"/>
        <v>0</v>
      </c>
      <c r="AR80" s="48">
        <f t="shared" si="0"/>
        <v>0</v>
      </c>
      <c r="AS80" s="47">
        <f t="shared" si="1"/>
        <v>0</v>
      </c>
      <c r="AT80" s="43">
        <f t="shared" si="2"/>
        <v>0</v>
      </c>
      <c r="BB80" s="23">
        <f t="shared" si="3"/>
        <v>0</v>
      </c>
      <c r="BC80" s="23">
        <f t="shared" si="4"/>
        <v>0</v>
      </c>
      <c r="BD80" s="23">
        <f t="shared" si="5"/>
        <v>0</v>
      </c>
      <c r="BE80" s="23">
        <f t="shared" si="6"/>
        <v>0</v>
      </c>
      <c r="BF80" s="23">
        <f t="shared" si="7"/>
        <v>0</v>
      </c>
      <c r="BG80" s="23">
        <f t="shared" si="8"/>
        <v>0</v>
      </c>
      <c r="BH80" s="23">
        <f t="shared" si="9"/>
        <v>0</v>
      </c>
      <c r="BI80" s="23">
        <f t="shared" si="10"/>
        <v>0</v>
      </c>
      <c r="BJ80" s="23">
        <f t="shared" si="11"/>
        <v>0</v>
      </c>
      <c r="BK80" s="23">
        <f t="shared" si="12"/>
        <v>0</v>
      </c>
      <c r="BL80" s="23">
        <f t="shared" si="13"/>
        <v>0</v>
      </c>
      <c r="BM80" s="23">
        <f t="shared" si="14"/>
        <v>0</v>
      </c>
      <c r="BN80" s="23">
        <f t="shared" si="15"/>
        <v>0</v>
      </c>
    </row>
    <row r="81" spans="2:67" s="19" customFormat="1" ht="21" customHeight="1">
      <c r="B81" s="120">
        <v>26</v>
      </c>
      <c r="C81" s="270"/>
      <c r="D81" s="271"/>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0"/>
        <v>0</v>
      </c>
      <c r="AR81" s="48">
        <f t="shared" si="0"/>
        <v>0</v>
      </c>
      <c r="AS81" s="47">
        <f t="shared" si="1"/>
        <v>0</v>
      </c>
      <c r="AT81" s="43">
        <f t="shared" si="2"/>
        <v>0</v>
      </c>
      <c r="BB81" s="23">
        <f t="shared" si="3"/>
        <v>0</v>
      </c>
      <c r="BC81" s="23">
        <f t="shared" si="4"/>
        <v>0</v>
      </c>
      <c r="BD81" s="23">
        <f t="shared" si="5"/>
        <v>0</v>
      </c>
      <c r="BE81" s="23">
        <f t="shared" si="6"/>
        <v>0</v>
      </c>
      <c r="BF81" s="23">
        <f t="shared" si="7"/>
        <v>0</v>
      </c>
      <c r="BG81" s="23">
        <f t="shared" si="8"/>
        <v>0</v>
      </c>
      <c r="BH81" s="23">
        <f t="shared" si="9"/>
        <v>0</v>
      </c>
      <c r="BI81" s="23">
        <f t="shared" si="10"/>
        <v>0</v>
      </c>
      <c r="BJ81" s="23">
        <f t="shared" si="11"/>
        <v>0</v>
      </c>
      <c r="BK81" s="23">
        <f t="shared" si="12"/>
        <v>0</v>
      </c>
      <c r="BL81" s="23">
        <f t="shared" si="13"/>
        <v>0</v>
      </c>
      <c r="BM81" s="23">
        <f t="shared" si="14"/>
        <v>0</v>
      </c>
      <c r="BN81" s="23">
        <f t="shared" si="15"/>
        <v>0</v>
      </c>
    </row>
    <row r="82" spans="2:67" s="19" customFormat="1" ht="21" customHeight="1">
      <c r="B82" s="120">
        <v>27</v>
      </c>
      <c r="C82" s="270"/>
      <c r="D82" s="271"/>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0"/>
        <v>0</v>
      </c>
      <c r="AR82" s="48">
        <f t="shared" si="0"/>
        <v>0</v>
      </c>
      <c r="AS82" s="47">
        <f t="shared" si="1"/>
        <v>0</v>
      </c>
      <c r="AT82" s="43">
        <f t="shared" si="2"/>
        <v>0</v>
      </c>
      <c r="BB82" s="23">
        <f t="shared" si="3"/>
        <v>0</v>
      </c>
      <c r="BC82" s="23">
        <f t="shared" si="4"/>
        <v>0</v>
      </c>
      <c r="BD82" s="23">
        <f t="shared" si="5"/>
        <v>0</v>
      </c>
      <c r="BE82" s="23">
        <f t="shared" si="6"/>
        <v>0</v>
      </c>
      <c r="BF82" s="23">
        <f t="shared" si="7"/>
        <v>0</v>
      </c>
      <c r="BG82" s="23">
        <f t="shared" si="8"/>
        <v>0</v>
      </c>
      <c r="BH82" s="23">
        <f t="shared" si="9"/>
        <v>0</v>
      </c>
      <c r="BI82" s="23">
        <f t="shared" si="10"/>
        <v>0</v>
      </c>
      <c r="BJ82" s="23">
        <f t="shared" si="11"/>
        <v>0</v>
      </c>
      <c r="BK82" s="23">
        <f t="shared" si="12"/>
        <v>0</v>
      </c>
      <c r="BL82" s="23">
        <f t="shared" si="13"/>
        <v>0</v>
      </c>
      <c r="BM82" s="23">
        <f t="shared" si="14"/>
        <v>0</v>
      </c>
      <c r="BN82" s="23">
        <f t="shared" si="15"/>
        <v>0</v>
      </c>
    </row>
    <row r="83" spans="2:67" s="19" customFormat="1" ht="21" customHeight="1">
      <c r="B83" s="120">
        <v>28</v>
      </c>
      <c r="C83" s="270"/>
      <c r="D83" s="271"/>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0"/>
        <v>0</v>
      </c>
      <c r="AR83" s="48">
        <f t="shared" si="0"/>
        <v>0</v>
      </c>
      <c r="AS83" s="47">
        <f t="shared" si="1"/>
        <v>0</v>
      </c>
      <c r="AT83" s="43">
        <f t="shared" si="2"/>
        <v>0</v>
      </c>
      <c r="BB83" s="23">
        <f t="shared" si="3"/>
        <v>0</v>
      </c>
      <c r="BC83" s="23">
        <f t="shared" si="4"/>
        <v>0</v>
      </c>
      <c r="BD83" s="23">
        <f t="shared" si="5"/>
        <v>0</v>
      </c>
      <c r="BE83" s="23">
        <f t="shared" si="6"/>
        <v>0</v>
      </c>
      <c r="BF83" s="23">
        <f t="shared" si="7"/>
        <v>0</v>
      </c>
      <c r="BG83" s="23">
        <f t="shared" si="8"/>
        <v>0</v>
      </c>
      <c r="BH83" s="23">
        <f t="shared" si="9"/>
        <v>0</v>
      </c>
      <c r="BI83" s="23">
        <f t="shared" si="10"/>
        <v>0</v>
      </c>
      <c r="BJ83" s="23">
        <f t="shared" si="11"/>
        <v>0</v>
      </c>
      <c r="BK83" s="23">
        <f t="shared" si="12"/>
        <v>0</v>
      </c>
      <c r="BL83" s="23">
        <f t="shared" si="13"/>
        <v>0</v>
      </c>
      <c r="BM83" s="23">
        <f t="shared" si="14"/>
        <v>0</v>
      </c>
      <c r="BN83" s="23">
        <f t="shared" si="15"/>
        <v>0</v>
      </c>
    </row>
    <row r="84" spans="2:67" s="19" customFormat="1" ht="21" customHeight="1">
      <c r="B84" s="120">
        <v>29</v>
      </c>
      <c r="C84" s="270"/>
      <c r="D84" s="271"/>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0"/>
        <v>0</v>
      </c>
      <c r="AR84" s="48">
        <f t="shared" si="0"/>
        <v>0</v>
      </c>
      <c r="AS84" s="47">
        <f t="shared" si="1"/>
        <v>0</v>
      </c>
      <c r="AT84" s="43">
        <f t="shared" si="2"/>
        <v>0</v>
      </c>
      <c r="BB84" s="23">
        <f t="shared" si="3"/>
        <v>0</v>
      </c>
      <c r="BC84" s="23">
        <f t="shared" si="4"/>
        <v>0</v>
      </c>
      <c r="BD84" s="23">
        <f t="shared" si="5"/>
        <v>0</v>
      </c>
      <c r="BE84" s="23">
        <f t="shared" si="6"/>
        <v>0</v>
      </c>
      <c r="BF84" s="23">
        <f t="shared" si="7"/>
        <v>0</v>
      </c>
      <c r="BG84" s="23">
        <f t="shared" si="8"/>
        <v>0</v>
      </c>
      <c r="BH84" s="23">
        <f t="shared" si="9"/>
        <v>0</v>
      </c>
      <c r="BI84" s="23">
        <f t="shared" si="10"/>
        <v>0</v>
      </c>
      <c r="BJ84" s="23">
        <f t="shared" si="11"/>
        <v>0</v>
      </c>
      <c r="BK84" s="23">
        <f t="shared" si="12"/>
        <v>0</v>
      </c>
      <c r="BL84" s="23">
        <f t="shared" si="13"/>
        <v>0</v>
      </c>
      <c r="BM84" s="23">
        <f t="shared" si="14"/>
        <v>0</v>
      </c>
      <c r="BN84" s="23">
        <f t="shared" si="15"/>
        <v>0</v>
      </c>
    </row>
    <row r="85" spans="2:67" s="19" customFormat="1" ht="21" customHeight="1">
      <c r="B85" s="120">
        <v>30</v>
      </c>
      <c r="C85" s="270"/>
      <c r="D85" s="271"/>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0"/>
        <v>0</v>
      </c>
      <c r="AR85" s="48">
        <f t="shared" si="0"/>
        <v>0</v>
      </c>
      <c r="AS85" s="47">
        <f t="shared" si="1"/>
        <v>0</v>
      </c>
      <c r="AT85" s="43">
        <f t="shared" si="2"/>
        <v>0</v>
      </c>
      <c r="BB85" s="23">
        <f t="shared" si="3"/>
        <v>0</v>
      </c>
      <c r="BC85" s="23">
        <f t="shared" si="4"/>
        <v>0</v>
      </c>
      <c r="BD85" s="23">
        <f t="shared" si="5"/>
        <v>0</v>
      </c>
      <c r="BE85" s="23">
        <f t="shared" si="6"/>
        <v>0</v>
      </c>
      <c r="BF85" s="23">
        <f t="shared" si="7"/>
        <v>0</v>
      </c>
      <c r="BG85" s="23">
        <f t="shared" si="8"/>
        <v>0</v>
      </c>
      <c r="BH85" s="23">
        <f t="shared" si="9"/>
        <v>0</v>
      </c>
      <c r="BI85" s="23">
        <f t="shared" si="10"/>
        <v>0</v>
      </c>
      <c r="BJ85" s="23">
        <f t="shared" si="11"/>
        <v>0</v>
      </c>
      <c r="BK85" s="23">
        <f t="shared" si="12"/>
        <v>0</v>
      </c>
      <c r="BL85" s="23">
        <f t="shared" si="13"/>
        <v>0</v>
      </c>
      <c r="BM85" s="23">
        <f t="shared" si="14"/>
        <v>0</v>
      </c>
      <c r="BN85" s="23">
        <f t="shared" si="15"/>
        <v>0</v>
      </c>
    </row>
    <row r="86" spans="2:67" s="19" customFormat="1" ht="21" customHeight="1">
      <c r="B86" s="120">
        <v>31</v>
      </c>
      <c r="C86" s="270"/>
      <c r="D86" s="271"/>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0"/>
        <v>0</v>
      </c>
      <c r="AR86" s="48">
        <f t="shared" si="0"/>
        <v>0</v>
      </c>
      <c r="AS86" s="47">
        <f t="shared" si="1"/>
        <v>0</v>
      </c>
      <c r="AT86" s="43">
        <f t="shared" si="2"/>
        <v>0</v>
      </c>
      <c r="BB86" s="23">
        <f t="shared" si="3"/>
        <v>0</v>
      </c>
      <c r="BC86" s="23">
        <f t="shared" si="4"/>
        <v>0</v>
      </c>
      <c r="BD86" s="23">
        <f t="shared" si="5"/>
        <v>0</v>
      </c>
      <c r="BE86" s="23">
        <f t="shared" si="6"/>
        <v>0</v>
      </c>
      <c r="BF86" s="23">
        <f t="shared" si="7"/>
        <v>0</v>
      </c>
      <c r="BG86" s="23">
        <f t="shared" si="8"/>
        <v>0</v>
      </c>
      <c r="BH86" s="23">
        <f t="shared" si="9"/>
        <v>0</v>
      </c>
      <c r="BI86" s="23">
        <f t="shared" si="10"/>
        <v>0</v>
      </c>
      <c r="BJ86" s="23">
        <f t="shared" si="11"/>
        <v>0</v>
      </c>
      <c r="BK86" s="23">
        <f t="shared" si="12"/>
        <v>0</v>
      </c>
      <c r="BL86" s="23">
        <f t="shared" si="13"/>
        <v>0</v>
      </c>
      <c r="BM86" s="23">
        <f t="shared" si="14"/>
        <v>0</v>
      </c>
      <c r="BN86" s="23">
        <f t="shared" si="15"/>
        <v>0</v>
      </c>
      <c r="BO86" s="18"/>
    </row>
    <row r="87" spans="2:67" s="19" customFormat="1" ht="21" customHeight="1">
      <c r="B87" s="120">
        <v>32</v>
      </c>
      <c r="C87" s="270"/>
      <c r="D87" s="271"/>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0"/>
        <v>0</v>
      </c>
      <c r="AR87" s="48">
        <f t="shared" si="0"/>
        <v>0</v>
      </c>
      <c r="AS87" s="47">
        <f t="shared" si="1"/>
        <v>0</v>
      </c>
      <c r="AT87" s="43">
        <f t="shared" si="2"/>
        <v>0</v>
      </c>
      <c r="BB87" s="23">
        <f t="shared" si="3"/>
        <v>0</v>
      </c>
      <c r="BC87" s="23">
        <f t="shared" si="4"/>
        <v>0</v>
      </c>
      <c r="BD87" s="23">
        <f t="shared" si="5"/>
        <v>0</v>
      </c>
      <c r="BE87" s="23">
        <f t="shared" si="6"/>
        <v>0</v>
      </c>
      <c r="BF87" s="23">
        <f t="shared" si="7"/>
        <v>0</v>
      </c>
      <c r="BG87" s="23">
        <f t="shared" si="8"/>
        <v>0</v>
      </c>
      <c r="BH87" s="23">
        <f t="shared" si="9"/>
        <v>0</v>
      </c>
      <c r="BI87" s="23">
        <f t="shared" si="10"/>
        <v>0</v>
      </c>
      <c r="BJ87" s="23">
        <f t="shared" si="11"/>
        <v>0</v>
      </c>
      <c r="BK87" s="23">
        <f t="shared" si="12"/>
        <v>0</v>
      </c>
      <c r="BL87" s="23">
        <f t="shared" si="13"/>
        <v>0</v>
      </c>
      <c r="BM87" s="23">
        <f t="shared" si="14"/>
        <v>0</v>
      </c>
      <c r="BN87" s="23">
        <f t="shared" si="15"/>
        <v>0</v>
      </c>
      <c r="BO87" s="6"/>
    </row>
    <row r="88" spans="2:67" s="19" customFormat="1" ht="21" customHeight="1">
      <c r="B88" s="120">
        <f>B87+1</f>
        <v>33</v>
      </c>
      <c r="C88" s="270"/>
      <c r="D88" s="271"/>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0"/>
        <v>0</v>
      </c>
      <c r="AR88" s="48">
        <f t="shared" si="0"/>
        <v>0</v>
      </c>
      <c r="AS88" s="47">
        <f t="shared" si="1"/>
        <v>0</v>
      </c>
      <c r="AT88" s="43">
        <f t="shared" si="2"/>
        <v>0</v>
      </c>
      <c r="BB88" s="23">
        <f t="shared" si="3"/>
        <v>0</v>
      </c>
      <c r="BC88" s="23">
        <f t="shared" si="4"/>
        <v>0</v>
      </c>
      <c r="BD88" s="23">
        <f t="shared" si="5"/>
        <v>0</v>
      </c>
      <c r="BE88" s="23">
        <f t="shared" si="6"/>
        <v>0</v>
      </c>
      <c r="BF88" s="23">
        <f t="shared" si="7"/>
        <v>0</v>
      </c>
      <c r="BG88" s="23">
        <f t="shared" si="8"/>
        <v>0</v>
      </c>
      <c r="BH88" s="23">
        <f t="shared" si="9"/>
        <v>0</v>
      </c>
      <c r="BI88" s="23">
        <f t="shared" si="10"/>
        <v>0</v>
      </c>
      <c r="BJ88" s="23">
        <f t="shared" si="11"/>
        <v>0</v>
      </c>
      <c r="BK88" s="23">
        <f t="shared" si="12"/>
        <v>0</v>
      </c>
      <c r="BL88" s="23">
        <f t="shared" si="13"/>
        <v>0</v>
      </c>
      <c r="BM88" s="23">
        <f t="shared" si="14"/>
        <v>0</v>
      </c>
      <c r="BN88" s="23">
        <f t="shared" si="15"/>
        <v>0</v>
      </c>
      <c r="BO88" s="6"/>
    </row>
    <row r="89" spans="2:67" s="19" customFormat="1" ht="21" customHeight="1">
      <c r="B89" s="120">
        <f>B88+1</f>
        <v>34</v>
      </c>
      <c r="C89" s="270"/>
      <c r="D89" s="271"/>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0"/>
        <v>0</v>
      </c>
      <c r="AR89" s="48">
        <f t="shared" si="0"/>
        <v>0</v>
      </c>
      <c r="AS89" s="47">
        <f t="shared" si="1"/>
        <v>0</v>
      </c>
      <c r="AT89" s="43">
        <f t="shared" si="2"/>
        <v>0</v>
      </c>
      <c r="BB89" s="23">
        <f t="shared" si="3"/>
        <v>0</v>
      </c>
      <c r="BC89" s="23">
        <f t="shared" si="4"/>
        <v>0</v>
      </c>
      <c r="BD89" s="23">
        <f t="shared" si="5"/>
        <v>0</v>
      </c>
      <c r="BE89" s="23">
        <f t="shared" si="6"/>
        <v>0</v>
      </c>
      <c r="BF89" s="23">
        <f t="shared" si="7"/>
        <v>0</v>
      </c>
      <c r="BG89" s="23">
        <f t="shared" si="8"/>
        <v>0</v>
      </c>
      <c r="BH89" s="23">
        <f t="shared" si="9"/>
        <v>0</v>
      </c>
      <c r="BI89" s="23">
        <f t="shared" si="10"/>
        <v>0</v>
      </c>
      <c r="BJ89" s="23">
        <f t="shared" si="11"/>
        <v>0</v>
      </c>
      <c r="BK89" s="23">
        <f t="shared" si="12"/>
        <v>0</v>
      </c>
      <c r="BL89" s="23">
        <f t="shared" si="13"/>
        <v>0</v>
      </c>
      <c r="BM89" s="23">
        <f t="shared" si="14"/>
        <v>0</v>
      </c>
      <c r="BN89" s="23">
        <f t="shared" si="15"/>
        <v>0</v>
      </c>
      <c r="BO89" s="6"/>
    </row>
    <row r="90" spans="2:67" s="19" customFormat="1" ht="21" customHeight="1">
      <c r="B90" s="120">
        <f>B89+1</f>
        <v>35</v>
      </c>
      <c r="C90" s="270"/>
      <c r="D90" s="271"/>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0"/>
        <v>0</v>
      </c>
      <c r="AR90" s="48">
        <f t="shared" si="0"/>
        <v>0</v>
      </c>
      <c r="AS90" s="47">
        <f t="shared" si="1"/>
        <v>0</v>
      </c>
      <c r="AT90" s="43">
        <f t="shared" si="2"/>
        <v>0</v>
      </c>
      <c r="BB90" s="23">
        <f t="shared" si="3"/>
        <v>0</v>
      </c>
      <c r="BC90" s="23">
        <f t="shared" si="4"/>
        <v>0</v>
      </c>
      <c r="BD90" s="23">
        <f t="shared" si="5"/>
        <v>0</v>
      </c>
      <c r="BE90" s="23">
        <f t="shared" si="6"/>
        <v>0</v>
      </c>
      <c r="BF90" s="23">
        <f t="shared" si="7"/>
        <v>0</v>
      </c>
      <c r="BG90" s="23">
        <f t="shared" si="8"/>
        <v>0</v>
      </c>
      <c r="BH90" s="23">
        <f t="shared" si="9"/>
        <v>0</v>
      </c>
      <c r="BI90" s="23">
        <f t="shared" si="10"/>
        <v>0</v>
      </c>
      <c r="BJ90" s="23">
        <f t="shared" si="11"/>
        <v>0</v>
      </c>
      <c r="BK90" s="23">
        <f t="shared" si="12"/>
        <v>0</v>
      </c>
      <c r="BL90" s="23">
        <f t="shared" si="13"/>
        <v>0</v>
      </c>
      <c r="BM90" s="23">
        <f t="shared" si="14"/>
        <v>0</v>
      </c>
      <c r="BN90" s="23">
        <f t="shared" si="15"/>
        <v>0</v>
      </c>
      <c r="BO90" s="6"/>
    </row>
    <row r="91" spans="2:67" s="19" customFormat="1" ht="21" customHeight="1">
      <c r="B91" s="120">
        <v>36</v>
      </c>
      <c r="C91" s="270"/>
      <c r="D91" s="271"/>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0"/>
        <v>0</v>
      </c>
      <c r="AR91" s="48">
        <f t="shared" si="0"/>
        <v>0</v>
      </c>
      <c r="AS91" s="47">
        <f t="shared" si="1"/>
        <v>0</v>
      </c>
      <c r="AT91" s="43">
        <f t="shared" si="2"/>
        <v>0</v>
      </c>
      <c r="BB91" s="23">
        <f t="shared" si="3"/>
        <v>0</v>
      </c>
      <c r="BC91" s="23">
        <f t="shared" si="4"/>
        <v>0</v>
      </c>
      <c r="BD91" s="23">
        <f t="shared" si="5"/>
        <v>0</v>
      </c>
      <c r="BE91" s="23">
        <f t="shared" si="6"/>
        <v>0</v>
      </c>
      <c r="BF91" s="23">
        <f t="shared" si="7"/>
        <v>0</v>
      </c>
      <c r="BG91" s="23">
        <f t="shared" si="8"/>
        <v>0</v>
      </c>
      <c r="BH91" s="23">
        <f t="shared" si="9"/>
        <v>0</v>
      </c>
      <c r="BI91" s="23">
        <f t="shared" si="10"/>
        <v>0</v>
      </c>
      <c r="BJ91" s="23">
        <f t="shared" si="11"/>
        <v>0</v>
      </c>
      <c r="BK91" s="23">
        <f t="shared" si="12"/>
        <v>0</v>
      </c>
      <c r="BL91" s="23">
        <f t="shared" si="13"/>
        <v>0</v>
      </c>
      <c r="BM91" s="23">
        <f t="shared" si="14"/>
        <v>0</v>
      </c>
      <c r="BN91" s="23">
        <f t="shared" si="15"/>
        <v>0</v>
      </c>
      <c r="BO91" s="6"/>
    </row>
    <row r="92" spans="2:67" s="19" customFormat="1" ht="21" customHeight="1">
      <c r="B92" s="120">
        <f>B91+1</f>
        <v>37</v>
      </c>
      <c r="C92" s="270"/>
      <c r="D92" s="271"/>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0"/>
        <v>0</v>
      </c>
      <c r="AR92" s="48">
        <f t="shared" si="0"/>
        <v>0</v>
      </c>
      <c r="AS92" s="47">
        <f t="shared" si="1"/>
        <v>0</v>
      </c>
      <c r="AT92" s="43">
        <f t="shared" si="2"/>
        <v>0</v>
      </c>
      <c r="BB92" s="23">
        <f t="shared" si="3"/>
        <v>0</v>
      </c>
      <c r="BC92" s="23">
        <f t="shared" si="4"/>
        <v>0</v>
      </c>
      <c r="BD92" s="23">
        <f t="shared" si="5"/>
        <v>0</v>
      </c>
      <c r="BE92" s="23">
        <f t="shared" si="6"/>
        <v>0</v>
      </c>
      <c r="BF92" s="23">
        <f t="shared" si="7"/>
        <v>0</v>
      </c>
      <c r="BG92" s="23">
        <f t="shared" si="8"/>
        <v>0</v>
      </c>
      <c r="BH92" s="23">
        <f t="shared" si="9"/>
        <v>0</v>
      </c>
      <c r="BI92" s="23">
        <f t="shared" si="10"/>
        <v>0</v>
      </c>
      <c r="BJ92" s="23">
        <f t="shared" si="11"/>
        <v>0</v>
      </c>
      <c r="BK92" s="23">
        <f t="shared" si="12"/>
        <v>0</v>
      </c>
      <c r="BL92" s="23">
        <f t="shared" si="13"/>
        <v>0</v>
      </c>
      <c r="BM92" s="23">
        <f t="shared" si="14"/>
        <v>0</v>
      </c>
      <c r="BN92" s="23">
        <f t="shared" si="15"/>
        <v>0</v>
      </c>
      <c r="BO92" s="6"/>
    </row>
    <row r="93" spans="2:67" s="19" customFormat="1" ht="21" customHeight="1">
      <c r="B93" s="120">
        <f>B92+1</f>
        <v>38</v>
      </c>
      <c r="C93" s="270"/>
      <c r="D93" s="271"/>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0"/>
        <v>0</v>
      </c>
      <c r="AR93" s="48">
        <f t="shared" si="0"/>
        <v>0</v>
      </c>
      <c r="AS93" s="47">
        <f t="shared" si="1"/>
        <v>0</v>
      </c>
      <c r="AT93" s="43">
        <f t="shared" si="2"/>
        <v>0</v>
      </c>
      <c r="BB93" s="23">
        <f t="shared" si="3"/>
        <v>0</v>
      </c>
      <c r="BC93" s="23">
        <f t="shared" si="4"/>
        <v>0</v>
      </c>
      <c r="BD93" s="23">
        <f t="shared" si="5"/>
        <v>0</v>
      </c>
      <c r="BE93" s="23">
        <f t="shared" si="6"/>
        <v>0</v>
      </c>
      <c r="BF93" s="23">
        <f t="shared" si="7"/>
        <v>0</v>
      </c>
      <c r="BG93" s="23">
        <f t="shared" si="8"/>
        <v>0</v>
      </c>
      <c r="BH93" s="23">
        <f t="shared" si="9"/>
        <v>0</v>
      </c>
      <c r="BI93" s="23">
        <f t="shared" si="10"/>
        <v>0</v>
      </c>
      <c r="BJ93" s="23">
        <f t="shared" si="11"/>
        <v>0</v>
      </c>
      <c r="BK93" s="23">
        <f t="shared" si="12"/>
        <v>0</v>
      </c>
      <c r="BL93" s="23">
        <f t="shared" si="13"/>
        <v>0</v>
      </c>
      <c r="BM93" s="23">
        <f t="shared" si="14"/>
        <v>0</v>
      </c>
      <c r="BN93" s="23">
        <f t="shared" si="15"/>
        <v>0</v>
      </c>
      <c r="BO93" s="6"/>
    </row>
    <row r="94" spans="2:67" s="19" customFormat="1" ht="21" customHeight="1">
      <c r="B94" s="120">
        <f>B93+1</f>
        <v>39</v>
      </c>
      <c r="C94" s="270"/>
      <c r="D94" s="271"/>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0"/>
        <v>0</v>
      </c>
      <c r="AR94" s="48">
        <f t="shared" si="0"/>
        <v>0</v>
      </c>
      <c r="AS94" s="47">
        <f t="shared" si="1"/>
        <v>0</v>
      </c>
      <c r="AT94" s="43">
        <f t="shared" si="2"/>
        <v>0</v>
      </c>
      <c r="BB94" s="23">
        <f t="shared" si="3"/>
        <v>0</v>
      </c>
      <c r="BC94" s="23">
        <f t="shared" si="4"/>
        <v>0</v>
      </c>
      <c r="BD94" s="23">
        <f t="shared" si="5"/>
        <v>0</v>
      </c>
      <c r="BE94" s="23">
        <f t="shared" si="6"/>
        <v>0</v>
      </c>
      <c r="BF94" s="23">
        <f t="shared" si="7"/>
        <v>0</v>
      </c>
      <c r="BG94" s="23">
        <f t="shared" si="8"/>
        <v>0</v>
      </c>
      <c r="BH94" s="23">
        <f t="shared" si="9"/>
        <v>0</v>
      </c>
      <c r="BI94" s="23">
        <f t="shared" si="10"/>
        <v>0</v>
      </c>
      <c r="BJ94" s="23">
        <f t="shared" si="11"/>
        <v>0</v>
      </c>
      <c r="BK94" s="23">
        <f t="shared" si="12"/>
        <v>0</v>
      </c>
      <c r="BL94" s="23">
        <f t="shared" si="13"/>
        <v>0</v>
      </c>
      <c r="BM94" s="23">
        <f t="shared" si="14"/>
        <v>0</v>
      </c>
      <c r="BN94" s="23">
        <f t="shared" si="15"/>
        <v>0</v>
      </c>
      <c r="BO94" s="6"/>
    </row>
    <row r="95" spans="2:67" s="19" customFormat="1" ht="21" customHeight="1" thickBot="1">
      <c r="B95" s="121">
        <f>B94+1</f>
        <v>40</v>
      </c>
      <c r="C95" s="278"/>
      <c r="D95" s="279"/>
      <c r="E95" s="118"/>
      <c r="F95" s="109"/>
      <c r="G95" s="110"/>
      <c r="H95" s="111"/>
      <c r="I95" s="112"/>
      <c r="J95" s="110"/>
      <c r="K95" s="113"/>
      <c r="L95" s="112"/>
      <c r="M95" s="114"/>
      <c r="N95" s="113"/>
      <c r="O95" s="112"/>
      <c r="P95" s="114"/>
      <c r="Q95" s="113"/>
      <c r="R95" s="112"/>
      <c r="S95" s="110"/>
      <c r="T95" s="113"/>
      <c r="U95" s="112"/>
      <c r="V95" s="110"/>
      <c r="W95" s="113"/>
      <c r="X95" s="112"/>
      <c r="Y95" s="110"/>
      <c r="Z95" s="113"/>
      <c r="AA95" s="112"/>
      <c r="AB95" s="110"/>
      <c r="AC95" s="113"/>
      <c r="AD95" s="112"/>
      <c r="AE95" s="110"/>
      <c r="AF95" s="113"/>
      <c r="AG95" s="112"/>
      <c r="AH95" s="110"/>
      <c r="AI95" s="113"/>
      <c r="AJ95" s="112"/>
      <c r="AK95" s="110"/>
      <c r="AL95" s="113"/>
      <c r="AM95" s="112"/>
      <c r="AN95" s="110"/>
      <c r="AO95" s="111"/>
      <c r="AP95" s="115"/>
      <c r="AQ95" s="46">
        <f t="shared" si="0"/>
        <v>0</v>
      </c>
      <c r="AR95" s="45">
        <f t="shared" si="0"/>
        <v>0</v>
      </c>
      <c r="AS95" s="44">
        <f t="shared" si="1"/>
        <v>0</v>
      </c>
      <c r="AT95" s="43">
        <f t="shared" si="2"/>
        <v>0</v>
      </c>
      <c r="BB95" s="23">
        <f t="shared" si="3"/>
        <v>0</v>
      </c>
      <c r="BC95" s="23">
        <f t="shared" si="4"/>
        <v>0</v>
      </c>
      <c r="BD95" s="23">
        <f t="shared" si="5"/>
        <v>0</v>
      </c>
      <c r="BE95" s="23">
        <f t="shared" si="6"/>
        <v>0</v>
      </c>
      <c r="BF95" s="23">
        <f t="shared" si="7"/>
        <v>0</v>
      </c>
      <c r="BG95" s="23">
        <f t="shared" si="8"/>
        <v>0</v>
      </c>
      <c r="BH95" s="23">
        <f t="shared" si="9"/>
        <v>0</v>
      </c>
      <c r="BI95" s="23">
        <f t="shared" si="10"/>
        <v>0</v>
      </c>
      <c r="BJ95" s="23">
        <f t="shared" si="11"/>
        <v>0</v>
      </c>
      <c r="BK95" s="23">
        <f t="shared" si="12"/>
        <v>0</v>
      </c>
      <c r="BL95" s="23">
        <f t="shared" si="13"/>
        <v>0</v>
      </c>
      <c r="BM95" s="23">
        <f t="shared" si="14"/>
        <v>0</v>
      </c>
      <c r="BN95" s="23">
        <f t="shared" si="15"/>
        <v>0</v>
      </c>
      <c r="BO95" s="6"/>
    </row>
    <row r="96" spans="2:67" s="18" customFormat="1" ht="39" customHeight="1" thickTop="1" thickBot="1">
      <c r="B96" s="280" t="s">
        <v>1</v>
      </c>
      <c r="C96" s="281"/>
      <c r="D96" s="282"/>
      <c r="E96" s="283"/>
      <c r="F96" s="42">
        <f t="shared" ref="F96:AT96" si="16">SUM(F56:F95)</f>
        <v>30</v>
      </c>
      <c r="G96" s="79">
        <f t="shared" si="16"/>
        <v>560</v>
      </c>
      <c r="H96" s="36">
        <f t="shared" si="16"/>
        <v>516000</v>
      </c>
      <c r="I96" s="40">
        <f t="shared" si="16"/>
        <v>32</v>
      </c>
      <c r="J96" s="79">
        <f t="shared" si="16"/>
        <v>582</v>
      </c>
      <c r="K96" s="41">
        <f t="shared" si="16"/>
        <v>542400</v>
      </c>
      <c r="L96" s="40">
        <f t="shared" si="16"/>
        <v>37</v>
      </c>
      <c r="M96" s="80">
        <f t="shared" si="16"/>
        <v>606</v>
      </c>
      <c r="N96" s="41">
        <f t="shared" si="16"/>
        <v>560550</v>
      </c>
      <c r="O96" s="40">
        <f t="shared" si="16"/>
        <v>22</v>
      </c>
      <c r="P96" s="80">
        <f t="shared" si="16"/>
        <v>536</v>
      </c>
      <c r="Q96" s="41">
        <f t="shared" si="16"/>
        <v>505300</v>
      </c>
      <c r="R96" s="40">
        <f t="shared" si="16"/>
        <v>25</v>
      </c>
      <c r="S96" s="79">
        <f t="shared" si="16"/>
        <v>540</v>
      </c>
      <c r="T96" s="41">
        <f t="shared" si="16"/>
        <v>527450</v>
      </c>
      <c r="U96" s="40">
        <f t="shared" si="16"/>
        <v>25</v>
      </c>
      <c r="V96" s="79">
        <f t="shared" si="16"/>
        <v>545</v>
      </c>
      <c r="W96" s="41">
        <f t="shared" si="16"/>
        <v>513000</v>
      </c>
      <c r="X96" s="40">
        <f t="shared" si="16"/>
        <v>25</v>
      </c>
      <c r="Y96" s="79">
        <f t="shared" si="16"/>
        <v>588</v>
      </c>
      <c r="Z96" s="41">
        <f t="shared" si="16"/>
        <v>549550</v>
      </c>
      <c r="AA96" s="40">
        <f t="shared" si="16"/>
        <v>26</v>
      </c>
      <c r="AB96" s="79">
        <f t="shared" si="16"/>
        <v>552</v>
      </c>
      <c r="AC96" s="41">
        <f t="shared" si="16"/>
        <v>508950</v>
      </c>
      <c r="AD96" s="40">
        <f t="shared" si="16"/>
        <v>44</v>
      </c>
      <c r="AE96" s="79">
        <f t="shared" si="16"/>
        <v>516</v>
      </c>
      <c r="AF96" s="41">
        <f t="shared" si="16"/>
        <v>487650</v>
      </c>
      <c r="AG96" s="40">
        <f t="shared" si="16"/>
        <v>39</v>
      </c>
      <c r="AH96" s="79">
        <f t="shared" si="16"/>
        <v>601</v>
      </c>
      <c r="AI96" s="41">
        <f t="shared" si="16"/>
        <v>566400</v>
      </c>
      <c r="AJ96" s="40">
        <f t="shared" si="16"/>
        <v>49</v>
      </c>
      <c r="AK96" s="79">
        <f t="shared" si="16"/>
        <v>650</v>
      </c>
      <c r="AL96" s="41">
        <f t="shared" si="16"/>
        <v>613650</v>
      </c>
      <c r="AM96" s="40">
        <f t="shared" si="16"/>
        <v>50</v>
      </c>
      <c r="AN96" s="79">
        <f t="shared" si="16"/>
        <v>562</v>
      </c>
      <c r="AO96" s="36">
        <f t="shared" si="16"/>
        <v>540300</v>
      </c>
      <c r="AP96" s="39">
        <f t="shared" si="16"/>
        <v>68800</v>
      </c>
      <c r="AQ96" s="38">
        <f t="shared" si="16"/>
        <v>404</v>
      </c>
      <c r="AR96" s="37">
        <f t="shared" si="16"/>
        <v>6838</v>
      </c>
      <c r="AS96" s="36">
        <f t="shared" si="16"/>
        <v>6500000</v>
      </c>
      <c r="AT96" s="35">
        <f t="shared" si="16"/>
        <v>110</v>
      </c>
      <c r="AU96" s="19"/>
      <c r="AV96" s="19"/>
      <c r="BB96" s="6"/>
      <c r="BC96" s="6"/>
      <c r="BD96" s="6"/>
      <c r="BE96" s="6"/>
      <c r="BF96" s="6"/>
      <c r="BG96" s="6"/>
      <c r="BH96" s="6"/>
      <c r="BI96" s="6"/>
      <c r="BJ96" s="6"/>
      <c r="BK96" s="6"/>
      <c r="BL96" s="6"/>
      <c r="BM96" s="6"/>
      <c r="BN96" s="6"/>
      <c r="BO96" s="6"/>
    </row>
    <row r="97" spans="1:67" s="6" customFormat="1">
      <c r="A97" s="5"/>
      <c r="B97" s="90" t="s">
        <v>32</v>
      </c>
      <c r="C97" s="34" t="s">
        <v>44</v>
      </c>
      <c r="D97" s="28"/>
      <c r="E97" s="29"/>
      <c r="F97" s="29"/>
      <c r="G97" s="29"/>
      <c r="H97" s="29"/>
      <c r="I97" s="29"/>
      <c r="J97" s="29"/>
      <c r="K97" s="29"/>
      <c r="L97" s="29"/>
      <c r="M97" s="29"/>
      <c r="N97" s="29"/>
      <c r="O97" s="29"/>
      <c r="P97" s="29"/>
      <c r="Q97" s="29"/>
      <c r="R97" s="29"/>
      <c r="S97" s="29"/>
      <c r="T97" s="29"/>
      <c r="U97" s="29"/>
      <c r="V97" s="27"/>
      <c r="W97" s="27"/>
      <c r="X97" s="27"/>
      <c r="Y97" s="27"/>
      <c r="Z97" s="15"/>
      <c r="AA97" s="15"/>
      <c r="AB97" s="15"/>
      <c r="AC97" s="15"/>
      <c r="AD97" s="15"/>
      <c r="AE97" s="15"/>
      <c r="AF97" s="15"/>
      <c r="AG97" s="15"/>
      <c r="AH97" s="15"/>
      <c r="AI97" s="15"/>
      <c r="AJ97" s="15"/>
      <c r="AK97" s="15"/>
      <c r="AL97" s="15"/>
      <c r="AM97" s="15"/>
      <c r="AN97" s="15"/>
      <c r="AO97" s="15"/>
      <c r="AP97" s="15"/>
      <c r="AQ97" s="15"/>
      <c r="AR97" s="15"/>
      <c r="AS97" s="15"/>
      <c r="AT97" s="5"/>
      <c r="AU97" s="5"/>
      <c r="AV97" s="5"/>
      <c r="AW97" s="5"/>
      <c r="AX97" s="5"/>
    </row>
    <row r="98" spans="1:67" s="6" customFormat="1">
      <c r="A98" s="5"/>
      <c r="B98" s="90" t="s">
        <v>33</v>
      </c>
      <c r="C98" s="67" t="s">
        <v>525</v>
      </c>
      <c r="D98" s="28"/>
      <c r="E98" s="29"/>
      <c r="F98" s="29"/>
      <c r="G98" s="29"/>
      <c r="H98" s="29"/>
      <c r="I98" s="29"/>
      <c r="J98" s="29"/>
      <c r="K98" s="29"/>
      <c r="L98" s="29"/>
      <c r="M98" s="29"/>
      <c r="N98" s="29"/>
      <c r="O98" s="29"/>
      <c r="P98" s="29"/>
      <c r="Q98" s="29"/>
      <c r="R98" s="29"/>
      <c r="S98" s="29"/>
      <c r="T98" s="29"/>
      <c r="U98" s="29"/>
      <c r="V98" s="27"/>
      <c r="W98" s="27"/>
      <c r="X98" s="27"/>
      <c r="Y98" s="27"/>
      <c r="Z98" s="15"/>
      <c r="AA98" s="15"/>
      <c r="AB98" s="15"/>
      <c r="AC98" s="15"/>
      <c r="AD98" s="15"/>
      <c r="AE98" s="15"/>
      <c r="AF98" s="15"/>
      <c r="AG98" s="15"/>
      <c r="AH98" s="15"/>
      <c r="AI98" s="15"/>
      <c r="AJ98" s="15"/>
      <c r="AK98" s="15"/>
      <c r="AL98" s="15"/>
      <c r="AM98" s="15"/>
      <c r="AN98" s="15"/>
      <c r="AO98" s="15"/>
      <c r="AP98" s="15"/>
      <c r="AQ98" s="15"/>
      <c r="AR98" s="15"/>
      <c r="AS98" s="15"/>
      <c r="AT98" s="5"/>
      <c r="AU98" s="5"/>
      <c r="AV98" s="5"/>
      <c r="AW98" s="5"/>
      <c r="AX98" s="5"/>
    </row>
    <row r="99" spans="1:67" s="6" customFormat="1">
      <c r="A99" s="5"/>
      <c r="B99" s="90" t="s">
        <v>34</v>
      </c>
      <c r="C99" s="34" t="s">
        <v>43</v>
      </c>
      <c r="D99" s="28"/>
      <c r="E99" s="29"/>
      <c r="F99" s="29"/>
      <c r="G99" s="29"/>
      <c r="H99" s="29"/>
      <c r="I99" s="29"/>
      <c r="J99" s="29"/>
      <c r="K99" s="29"/>
      <c r="L99" s="29"/>
      <c r="M99" s="29"/>
      <c r="N99" s="29"/>
      <c r="O99" s="29"/>
      <c r="P99" s="29"/>
      <c r="Q99" s="29"/>
      <c r="R99" s="29"/>
      <c r="S99" s="29"/>
      <c r="T99" s="29"/>
      <c r="U99" s="29"/>
      <c r="V99" s="27"/>
      <c r="W99" s="27"/>
      <c r="X99" s="27"/>
      <c r="Y99" s="27"/>
      <c r="Z99" s="15"/>
      <c r="AA99" s="15"/>
      <c r="AB99" s="15"/>
      <c r="AC99" s="15"/>
      <c r="AD99" s="15"/>
      <c r="AE99" s="15"/>
      <c r="AF99" s="15"/>
      <c r="AG99" s="15"/>
      <c r="AH99" s="15"/>
      <c r="AI99" s="15"/>
      <c r="AJ99" s="15"/>
      <c r="AK99" s="15"/>
      <c r="AL99" s="15"/>
      <c r="AM99" s="15"/>
      <c r="AN99" s="15"/>
      <c r="AO99" s="15"/>
      <c r="AP99" s="15"/>
      <c r="AQ99" s="15"/>
      <c r="AR99" s="15"/>
      <c r="AS99" s="15"/>
      <c r="AT99" s="5"/>
      <c r="AU99" s="5"/>
      <c r="AV99" s="5"/>
      <c r="AW99" s="5"/>
      <c r="AX99" s="5"/>
    </row>
    <row r="100" spans="1:67" s="6" customFormat="1">
      <c r="A100" s="5"/>
      <c r="B100" s="90" t="s">
        <v>35</v>
      </c>
      <c r="C100" s="34" t="s">
        <v>42</v>
      </c>
      <c r="D100" s="28"/>
      <c r="E100" s="29"/>
      <c r="F100" s="29"/>
      <c r="G100" s="29"/>
      <c r="H100" s="29"/>
      <c r="I100" s="29"/>
      <c r="J100" s="29"/>
      <c r="K100" s="29"/>
      <c r="L100" s="29"/>
      <c r="M100" s="29"/>
      <c r="N100" s="29"/>
      <c r="O100" s="29"/>
      <c r="P100" s="29"/>
      <c r="Q100" s="29"/>
      <c r="R100" s="29"/>
      <c r="S100" s="29"/>
      <c r="T100" s="29"/>
      <c r="U100" s="29"/>
      <c r="V100" s="27"/>
      <c r="W100" s="27"/>
      <c r="X100" s="27"/>
      <c r="Y100" s="27"/>
      <c r="Z100" s="15"/>
      <c r="AA100" s="15"/>
      <c r="AB100" s="15"/>
      <c r="AC100" s="15"/>
      <c r="AD100" s="15"/>
      <c r="AE100" s="15"/>
      <c r="AF100" s="15"/>
      <c r="AG100" s="15"/>
      <c r="AH100" s="15"/>
      <c r="AI100" s="15"/>
      <c r="AJ100" s="15"/>
      <c r="AK100" s="15"/>
      <c r="AL100" s="15"/>
      <c r="AM100" s="15"/>
      <c r="AN100" s="15"/>
      <c r="AO100" s="15"/>
      <c r="AP100" s="15"/>
      <c r="AQ100" s="15"/>
      <c r="AR100" s="15"/>
      <c r="AS100" s="15"/>
      <c r="AT100" s="5"/>
      <c r="AU100" s="5"/>
      <c r="AV100" s="5"/>
      <c r="AW100" s="5"/>
      <c r="AX100" s="5"/>
    </row>
    <row r="101" spans="1:67" s="6" customFormat="1">
      <c r="A101" s="5"/>
      <c r="B101" s="90" t="s">
        <v>36</v>
      </c>
      <c r="C101" s="67" t="s">
        <v>471</v>
      </c>
      <c r="D101" s="28"/>
      <c r="E101" s="29"/>
      <c r="F101" s="29"/>
      <c r="G101" s="29"/>
      <c r="H101" s="29"/>
      <c r="I101" s="29"/>
      <c r="J101" s="29"/>
      <c r="K101" s="29"/>
      <c r="L101" s="29"/>
      <c r="M101" s="29"/>
      <c r="N101" s="29"/>
      <c r="O101" s="29"/>
      <c r="P101" s="29"/>
      <c r="Q101" s="29"/>
      <c r="R101" s="29"/>
      <c r="S101" s="29"/>
      <c r="T101" s="29"/>
      <c r="U101" s="29"/>
      <c r="V101" s="27"/>
      <c r="W101" s="27"/>
      <c r="X101" s="27"/>
      <c r="Y101" s="27"/>
      <c r="Z101" s="15"/>
      <c r="AA101" s="15"/>
      <c r="AB101" s="15"/>
      <c r="AC101" s="15"/>
      <c r="AD101" s="15"/>
      <c r="AE101" s="15"/>
      <c r="AF101" s="15"/>
      <c r="AG101" s="15"/>
      <c r="AH101" s="15"/>
      <c r="AI101" s="15"/>
      <c r="AJ101" s="15"/>
      <c r="AK101" s="15"/>
      <c r="AL101" s="15"/>
      <c r="AM101" s="15"/>
      <c r="AN101" s="15"/>
      <c r="AO101" s="15"/>
      <c r="AP101" s="15"/>
      <c r="AQ101" s="15"/>
      <c r="AR101" s="15"/>
      <c r="AS101" s="15"/>
      <c r="AT101" s="5"/>
      <c r="AU101" s="5"/>
      <c r="AV101" s="5"/>
      <c r="AW101" s="5"/>
      <c r="AX101" s="5"/>
      <c r="BA101" s="1"/>
      <c r="BB101" s="1"/>
      <c r="BC101" s="1"/>
      <c r="BD101" s="1"/>
      <c r="BE101" s="1"/>
      <c r="BF101" s="1"/>
      <c r="BG101" s="1"/>
      <c r="BH101" s="1"/>
      <c r="BI101" s="1"/>
      <c r="BJ101" s="1"/>
      <c r="BK101" s="1"/>
      <c r="BL101" s="1"/>
      <c r="BM101" s="1"/>
      <c r="BN101" s="1"/>
    </row>
    <row r="102" spans="1:67" s="6" customFormat="1">
      <c r="A102" s="5"/>
      <c r="B102" s="90" t="s">
        <v>37</v>
      </c>
      <c r="C102" s="67" t="s">
        <v>522</v>
      </c>
      <c r="D102" s="28"/>
      <c r="E102" s="29"/>
      <c r="F102" s="29"/>
      <c r="G102" s="29"/>
      <c r="H102" s="29"/>
      <c r="I102" s="29"/>
      <c r="J102" s="29"/>
      <c r="K102" s="29"/>
      <c r="L102" s="29"/>
      <c r="M102" s="29"/>
      <c r="N102" s="29"/>
      <c r="O102" s="29"/>
      <c r="P102" s="29"/>
      <c r="Q102" s="29"/>
      <c r="R102" s="29"/>
      <c r="S102" s="29"/>
      <c r="T102" s="29"/>
      <c r="U102" s="29"/>
      <c r="V102" s="27"/>
      <c r="W102" s="27"/>
      <c r="X102" s="27"/>
      <c r="Y102" s="27"/>
      <c r="Z102" s="15"/>
      <c r="AA102" s="15"/>
      <c r="AB102" s="15"/>
      <c r="AC102" s="15"/>
      <c r="AD102" s="15"/>
      <c r="AE102" s="15"/>
      <c r="AF102" s="15"/>
      <c r="AG102" s="15"/>
      <c r="AH102" s="15"/>
      <c r="AI102" s="15"/>
      <c r="AJ102" s="15"/>
      <c r="AK102" s="15"/>
      <c r="AL102" s="15"/>
      <c r="AM102" s="15"/>
      <c r="AN102" s="15"/>
      <c r="AO102" s="15"/>
      <c r="AP102" s="15"/>
      <c r="AQ102" s="15"/>
      <c r="AR102" s="15"/>
      <c r="AS102" s="15"/>
      <c r="AT102" s="5"/>
      <c r="AU102" s="5"/>
      <c r="AV102" s="5"/>
      <c r="AW102" s="5"/>
      <c r="AX102" s="5"/>
      <c r="BA102" s="1"/>
      <c r="BB102" s="1"/>
      <c r="BC102" s="1"/>
      <c r="BD102" s="1"/>
      <c r="BE102" s="1"/>
      <c r="BF102" s="1"/>
      <c r="BG102" s="1"/>
      <c r="BH102" s="1"/>
      <c r="BI102" s="1"/>
      <c r="BJ102" s="1"/>
      <c r="BK102" s="1"/>
      <c r="BL102" s="1"/>
      <c r="BM102" s="1"/>
      <c r="BN102" s="1"/>
    </row>
    <row r="103" spans="1:67" s="6" customFormat="1">
      <c r="A103" s="5"/>
      <c r="B103" s="90" t="s">
        <v>38</v>
      </c>
      <c r="C103" s="34" t="s">
        <v>472</v>
      </c>
      <c r="D103" s="28"/>
      <c r="E103" s="29"/>
      <c r="F103" s="29"/>
      <c r="G103" s="29"/>
      <c r="H103" s="29"/>
      <c r="I103" s="29"/>
      <c r="J103" s="29"/>
      <c r="K103" s="29"/>
      <c r="L103" s="29"/>
      <c r="M103" s="29"/>
      <c r="N103" s="29"/>
      <c r="O103" s="29"/>
      <c r="P103" s="29"/>
      <c r="Q103" s="29"/>
      <c r="R103" s="29"/>
      <c r="S103" s="29"/>
      <c r="T103" s="29"/>
      <c r="U103" s="29"/>
      <c r="V103" s="27"/>
      <c r="W103" s="27"/>
      <c r="X103" s="27"/>
      <c r="Y103" s="27"/>
      <c r="Z103" s="15"/>
      <c r="AA103" s="15"/>
      <c r="AB103" s="15"/>
      <c r="AC103" s="15"/>
      <c r="AD103" s="15"/>
      <c r="AE103" s="15"/>
      <c r="AF103" s="15"/>
      <c r="AG103" s="15"/>
      <c r="AH103" s="15"/>
      <c r="AI103" s="15"/>
      <c r="AJ103" s="15"/>
      <c r="AK103" s="15"/>
      <c r="AL103" s="15"/>
      <c r="AM103" s="15"/>
      <c r="AN103" s="15"/>
      <c r="AO103" s="15"/>
      <c r="AP103" s="15"/>
      <c r="AQ103" s="15"/>
      <c r="AR103" s="15"/>
      <c r="AS103" s="15"/>
      <c r="AT103" s="5"/>
      <c r="AU103" s="5"/>
      <c r="AV103" s="5"/>
      <c r="AW103" s="5"/>
      <c r="AX103" s="5"/>
      <c r="BA103" s="1"/>
      <c r="BB103" s="1"/>
      <c r="BC103" s="1"/>
      <c r="BD103" s="1"/>
      <c r="BE103" s="1"/>
      <c r="BF103" s="1"/>
      <c r="BG103" s="1"/>
      <c r="BH103" s="1"/>
      <c r="BI103" s="1"/>
      <c r="BJ103" s="1"/>
      <c r="BK103" s="1"/>
      <c r="BL103" s="1"/>
      <c r="BM103" s="1"/>
      <c r="BN103" s="1"/>
    </row>
    <row r="104" spans="1:67" s="6" customFormat="1">
      <c r="A104" s="5"/>
      <c r="B104" s="90" t="s">
        <v>39</v>
      </c>
      <c r="C104" s="34" t="s">
        <v>473</v>
      </c>
      <c r="D104" s="28"/>
      <c r="E104" s="29"/>
      <c r="F104" s="29"/>
      <c r="G104" s="29"/>
      <c r="H104" s="29"/>
      <c r="I104" s="29"/>
      <c r="J104" s="29"/>
      <c r="K104" s="29"/>
      <c r="L104" s="29"/>
      <c r="M104" s="29"/>
      <c r="N104" s="29"/>
      <c r="O104" s="29"/>
      <c r="P104" s="29"/>
      <c r="Q104" s="29"/>
      <c r="R104" s="29"/>
      <c r="S104" s="29"/>
      <c r="T104" s="29"/>
      <c r="U104" s="29"/>
      <c r="V104" s="27"/>
      <c r="W104" s="27"/>
      <c r="X104" s="27"/>
      <c r="Y104" s="27"/>
      <c r="Z104" s="15"/>
      <c r="AA104" s="15"/>
      <c r="AB104" s="15"/>
      <c r="AC104" s="15"/>
      <c r="AD104" s="15"/>
      <c r="AE104" s="15"/>
      <c r="AF104" s="15"/>
      <c r="AG104" s="15"/>
      <c r="AH104" s="15"/>
      <c r="AI104" s="15"/>
      <c r="AJ104" s="15"/>
      <c r="AK104" s="15"/>
      <c r="AL104" s="15"/>
      <c r="AM104" s="15"/>
      <c r="AN104" s="15"/>
      <c r="AO104" s="15"/>
      <c r="AP104" s="15"/>
      <c r="AQ104" s="15"/>
      <c r="AR104" s="15"/>
      <c r="AS104" s="15"/>
      <c r="AT104" s="5"/>
      <c r="AU104" s="5"/>
      <c r="AV104" s="5"/>
      <c r="AW104" s="5"/>
      <c r="AX104" s="5"/>
      <c r="BA104" s="1"/>
      <c r="BB104" s="1"/>
      <c r="BC104" s="1"/>
      <c r="BD104" s="1"/>
      <c r="BE104" s="1"/>
      <c r="BF104" s="1"/>
      <c r="BG104" s="1"/>
      <c r="BH104" s="1"/>
      <c r="BI104" s="1"/>
      <c r="BJ104" s="1"/>
      <c r="BK104" s="1"/>
      <c r="BL104" s="1"/>
      <c r="BM104" s="1"/>
      <c r="BN104" s="1"/>
    </row>
    <row r="105" spans="1:67" s="6" customFormat="1">
      <c r="A105" s="5"/>
      <c r="B105" s="33"/>
      <c r="C105" s="33"/>
      <c r="D105" s="32"/>
      <c r="E105" s="31"/>
      <c r="F105" s="30"/>
      <c r="G105" s="30"/>
      <c r="H105" s="30"/>
      <c r="I105" s="30"/>
      <c r="J105" s="30"/>
      <c r="K105" s="30"/>
      <c r="L105" s="30"/>
      <c r="M105" s="30"/>
      <c r="N105" s="30"/>
      <c r="O105" s="30"/>
      <c r="P105" s="30"/>
      <c r="Q105" s="30"/>
      <c r="R105" s="29"/>
      <c r="S105" s="29"/>
      <c r="T105" s="29"/>
      <c r="U105" s="29"/>
      <c r="V105" s="29"/>
      <c r="W105" s="27"/>
      <c r="X105" s="27"/>
      <c r="Y105" s="27"/>
      <c r="Z105" s="27"/>
      <c r="AA105" s="15"/>
      <c r="AB105" s="15"/>
      <c r="AC105" s="15"/>
      <c r="AD105" s="15"/>
      <c r="AE105" s="15"/>
      <c r="AF105" s="15"/>
      <c r="AG105" s="15"/>
      <c r="AH105" s="15"/>
      <c r="AI105" s="15"/>
      <c r="AJ105" s="15"/>
      <c r="AK105" s="15"/>
      <c r="AL105" s="15"/>
      <c r="AM105" s="15"/>
      <c r="AN105" s="15"/>
      <c r="AO105" s="15"/>
      <c r="AP105" s="15"/>
      <c r="AQ105" s="15"/>
      <c r="AR105" s="15"/>
      <c r="AS105" s="15"/>
      <c r="AT105" s="15"/>
      <c r="AU105" s="5"/>
      <c r="AV105" s="5"/>
      <c r="AW105" s="5"/>
      <c r="AX105" s="5"/>
      <c r="AY105" s="5"/>
      <c r="BB105" s="1"/>
      <c r="BC105" s="1"/>
      <c r="BD105" s="1"/>
      <c r="BE105" s="1"/>
      <c r="BF105" s="1"/>
      <c r="BG105" s="1"/>
      <c r="BH105" s="1"/>
      <c r="BI105" s="1"/>
      <c r="BJ105" s="1"/>
      <c r="BK105" s="1"/>
      <c r="BL105" s="1"/>
      <c r="BM105" s="1"/>
      <c r="BN105" s="1"/>
      <c r="BO105" s="1"/>
    </row>
    <row r="106" spans="1:67" s="6" customFormat="1" ht="24" customHeight="1">
      <c r="A106" s="5"/>
      <c r="B106" s="21"/>
      <c r="C106" s="21"/>
      <c r="D106" s="17"/>
      <c r="E106" s="28"/>
      <c r="F106" s="16"/>
      <c r="G106" s="16"/>
      <c r="H106" s="16"/>
      <c r="I106" s="16"/>
      <c r="J106" s="16"/>
      <c r="K106" s="16"/>
      <c r="L106" s="16"/>
      <c r="M106" s="16"/>
      <c r="N106" s="16"/>
      <c r="O106" s="16"/>
      <c r="P106" s="16"/>
      <c r="Q106" s="16"/>
      <c r="R106" s="16"/>
      <c r="S106" s="16"/>
      <c r="T106" s="16"/>
      <c r="U106" s="16"/>
      <c r="V106" s="16"/>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5"/>
      <c r="AV106" s="5"/>
      <c r="AW106" s="5"/>
      <c r="AX106" s="5"/>
      <c r="AY106" s="5"/>
      <c r="BB106" s="1"/>
      <c r="BC106" s="1"/>
      <c r="BD106" s="1"/>
      <c r="BE106" s="1"/>
      <c r="BF106" s="1"/>
      <c r="BG106" s="1"/>
      <c r="BH106" s="1"/>
      <c r="BI106" s="1"/>
      <c r="BJ106" s="1"/>
      <c r="BK106" s="1"/>
      <c r="BL106" s="1"/>
      <c r="BM106" s="1"/>
      <c r="BN106" s="1"/>
      <c r="BO106" s="1"/>
    </row>
    <row r="107" spans="1:67" s="6" customFormat="1" ht="33" customHeight="1" thickBot="1">
      <c r="A107" s="5"/>
      <c r="B107" s="21"/>
      <c r="C107" s="21"/>
      <c r="D107" s="17"/>
      <c r="E107" s="28"/>
      <c r="F107" s="16"/>
      <c r="G107" s="16"/>
      <c r="H107" s="16"/>
      <c r="I107" s="16"/>
      <c r="J107" s="16"/>
      <c r="K107" s="16"/>
      <c r="L107" s="16"/>
      <c r="M107" s="16"/>
      <c r="N107" s="16"/>
      <c r="O107" s="16"/>
      <c r="P107" s="16"/>
      <c r="Q107" s="16"/>
      <c r="R107" s="16"/>
      <c r="S107" s="16"/>
      <c r="T107" s="16"/>
      <c r="U107" s="16"/>
      <c r="V107" s="16"/>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5"/>
      <c r="AV107" s="5"/>
      <c r="AW107" s="5"/>
      <c r="AX107" s="5"/>
      <c r="AY107" s="5"/>
      <c r="BB107" s="1"/>
      <c r="BC107" s="1"/>
      <c r="BD107" s="1"/>
      <c r="BE107" s="1"/>
      <c r="BF107" s="1"/>
      <c r="BG107" s="1"/>
      <c r="BH107" s="1"/>
      <c r="BI107" s="1"/>
      <c r="BJ107" s="1"/>
      <c r="BK107" s="1"/>
      <c r="BL107" s="1"/>
      <c r="BM107" s="1"/>
      <c r="BN107" s="1"/>
      <c r="BO107" s="1"/>
    </row>
    <row r="108" spans="1:67" s="6" customFormat="1">
      <c r="B108" s="284" t="s">
        <v>327</v>
      </c>
      <c r="C108" s="285"/>
      <c r="D108" s="286"/>
      <c r="E108" s="286"/>
      <c r="F108" s="286"/>
      <c r="G108" s="286"/>
      <c r="H108" s="286"/>
      <c r="I108" s="286"/>
      <c r="J108" s="286"/>
      <c r="K108" s="286"/>
      <c r="L108" s="286"/>
      <c r="M108" s="287"/>
      <c r="N108" s="288" t="s">
        <v>330</v>
      </c>
      <c r="O108" s="289"/>
      <c r="P108" s="289"/>
      <c r="Q108" s="289"/>
      <c r="R108" s="289"/>
      <c r="S108" s="289"/>
      <c r="T108" s="289"/>
      <c r="U108" s="289"/>
      <c r="V108" s="289"/>
      <c r="W108" s="289"/>
      <c r="X108" s="290"/>
      <c r="Y108" s="291"/>
      <c r="Z108" s="284" t="s">
        <v>333</v>
      </c>
      <c r="AA108" s="292"/>
      <c r="AB108" s="292"/>
      <c r="AC108" s="292"/>
      <c r="AD108" s="292"/>
      <c r="AE108" s="292"/>
      <c r="AF108" s="292"/>
      <c r="AG108" s="292"/>
      <c r="AH108" s="292"/>
      <c r="AI108" s="292"/>
      <c r="AJ108" s="292"/>
      <c r="AK108" s="293"/>
      <c r="AL108" s="284" t="s">
        <v>336</v>
      </c>
      <c r="AM108" s="292"/>
      <c r="AN108" s="292"/>
      <c r="AO108" s="292"/>
      <c r="AP108" s="293"/>
      <c r="BB108" s="1"/>
      <c r="BC108" s="1"/>
      <c r="BD108" s="1"/>
      <c r="BE108" s="1"/>
      <c r="BF108" s="1"/>
      <c r="BG108" s="1"/>
      <c r="BH108" s="1"/>
      <c r="BI108" s="1"/>
      <c r="BJ108" s="1"/>
      <c r="BK108" s="1"/>
      <c r="BL108" s="1"/>
      <c r="BM108" s="1"/>
      <c r="BN108" s="1"/>
      <c r="BO108" s="1"/>
    </row>
    <row r="109" spans="1:67" s="6" customFormat="1" ht="17.25" customHeight="1">
      <c r="B109" s="294" t="s">
        <v>9</v>
      </c>
      <c r="C109" s="274"/>
      <c r="D109" s="295"/>
      <c r="E109" s="299" t="s">
        <v>10</v>
      </c>
      <c r="F109" s="299"/>
      <c r="G109" s="300"/>
      <c r="H109" s="301" t="s">
        <v>329</v>
      </c>
      <c r="I109" s="299"/>
      <c r="J109" s="300"/>
      <c r="K109" s="299" t="s">
        <v>11</v>
      </c>
      <c r="L109" s="302"/>
      <c r="M109" s="303"/>
      <c r="N109" s="304" t="s">
        <v>12</v>
      </c>
      <c r="O109" s="299"/>
      <c r="P109" s="300"/>
      <c r="Q109" s="299" t="s">
        <v>13</v>
      </c>
      <c r="R109" s="299"/>
      <c r="S109" s="300"/>
      <c r="T109" s="301" t="s">
        <v>331</v>
      </c>
      <c r="U109" s="299"/>
      <c r="V109" s="300"/>
      <c r="W109" s="299" t="s">
        <v>14</v>
      </c>
      <c r="X109" s="302"/>
      <c r="Y109" s="303"/>
      <c r="Z109" s="304" t="s">
        <v>41</v>
      </c>
      <c r="AA109" s="299"/>
      <c r="AB109" s="306"/>
      <c r="AC109" s="307" t="s">
        <v>28</v>
      </c>
      <c r="AD109" s="308"/>
      <c r="AE109" s="309"/>
      <c r="AF109" s="313" t="s">
        <v>334</v>
      </c>
      <c r="AG109" s="274"/>
      <c r="AH109" s="314"/>
      <c r="AI109" s="318" t="s">
        <v>15</v>
      </c>
      <c r="AJ109" s="274"/>
      <c r="AK109" s="319"/>
      <c r="AL109" s="321" t="s">
        <v>27</v>
      </c>
      <c r="AM109" s="322"/>
      <c r="AN109" s="322"/>
      <c r="AO109" s="322"/>
      <c r="AP109" s="323"/>
      <c r="BB109" s="1"/>
      <c r="BC109" s="1"/>
      <c r="BD109" s="1"/>
      <c r="BE109" s="1"/>
      <c r="BF109" s="1"/>
      <c r="BG109" s="1"/>
      <c r="BH109" s="1"/>
      <c r="BI109" s="1"/>
      <c r="BJ109" s="1"/>
      <c r="BK109" s="1"/>
      <c r="BL109" s="1"/>
      <c r="BM109" s="1"/>
      <c r="BN109" s="1"/>
      <c r="BO109" s="1"/>
    </row>
    <row r="110" spans="1:67" s="6" customFormat="1" ht="27.75" customHeight="1">
      <c r="B110" s="296"/>
      <c r="C110" s="297"/>
      <c r="D110" s="298"/>
      <c r="E110" s="300"/>
      <c r="F110" s="300"/>
      <c r="G110" s="300"/>
      <c r="H110" s="300"/>
      <c r="I110" s="300"/>
      <c r="J110" s="300"/>
      <c r="K110" s="302"/>
      <c r="L110" s="302"/>
      <c r="M110" s="303"/>
      <c r="N110" s="305"/>
      <c r="O110" s="300"/>
      <c r="P110" s="300"/>
      <c r="Q110" s="300"/>
      <c r="R110" s="300"/>
      <c r="S110" s="300"/>
      <c r="T110" s="300"/>
      <c r="U110" s="300"/>
      <c r="V110" s="300"/>
      <c r="W110" s="302"/>
      <c r="X110" s="302"/>
      <c r="Y110" s="303"/>
      <c r="Z110" s="305"/>
      <c r="AA110" s="300"/>
      <c r="AB110" s="306"/>
      <c r="AC110" s="310"/>
      <c r="AD110" s="311"/>
      <c r="AE110" s="312"/>
      <c r="AF110" s="315"/>
      <c r="AG110" s="316"/>
      <c r="AH110" s="317"/>
      <c r="AI110" s="315"/>
      <c r="AJ110" s="316"/>
      <c r="AK110" s="320"/>
      <c r="AL110" s="324"/>
      <c r="AM110" s="325"/>
      <c r="AN110" s="325"/>
      <c r="AO110" s="325"/>
      <c r="AP110" s="326"/>
      <c r="BB110" s="1"/>
      <c r="BC110" s="1"/>
      <c r="BD110" s="1"/>
      <c r="BE110" s="1"/>
      <c r="BF110" s="1"/>
      <c r="BG110" s="1"/>
      <c r="BH110" s="1"/>
      <c r="BI110" s="1"/>
      <c r="BJ110" s="1"/>
      <c r="BK110" s="1"/>
      <c r="BL110" s="1"/>
      <c r="BM110" s="1"/>
      <c r="BN110" s="1"/>
      <c r="BO110" s="1"/>
    </row>
    <row r="111" spans="1:67" ht="17.25" customHeight="1">
      <c r="A111" s="1"/>
      <c r="B111" s="364">
        <f>SUMIF($E$56:$E$95,$AX$57,$AT$56:$AT$95)</f>
        <v>35</v>
      </c>
      <c r="C111" s="365"/>
      <c r="D111" s="366"/>
      <c r="E111" s="346">
        <f>SUMIF($E$56:$E$95,$AX$57,$AR$56:$AR$95)</f>
        <v>2809</v>
      </c>
      <c r="F111" s="346"/>
      <c r="G111" s="370"/>
      <c r="H111" s="346">
        <f>SUMIF($E$56:$E$95,$AX$57,$AS$56:$AS$95)</f>
        <v>2970800</v>
      </c>
      <c r="I111" s="346"/>
      <c r="J111" s="370"/>
      <c r="K111" s="346">
        <f>ROUND(H111/E111,0)</f>
        <v>1058</v>
      </c>
      <c r="L111" s="347"/>
      <c r="M111" s="348"/>
      <c r="N111" s="351">
        <f ca="1">SUMIF($E$56:$E$96,$AX$56,$AQ$56:$AQ$95)</f>
        <v>404</v>
      </c>
      <c r="O111" s="346"/>
      <c r="P111" s="370"/>
      <c r="Q111" s="346">
        <f ca="1">SUMIF($E$56:$E$96,$AX$56,$AR$56:$AR$95)</f>
        <v>1641</v>
      </c>
      <c r="R111" s="346"/>
      <c r="S111" s="370"/>
      <c r="T111" s="343">
        <f ca="1">SUMIF($E$56:$E$96,$AX$56,$AS$56:$AS$95)</f>
        <v>1476950</v>
      </c>
      <c r="U111" s="343"/>
      <c r="V111" s="344"/>
      <c r="W111" s="346">
        <f ca="1">ROUND(T111/Q111,0)</f>
        <v>900</v>
      </c>
      <c r="X111" s="347"/>
      <c r="Y111" s="348"/>
      <c r="Z111" s="351">
        <f ca="1">SUMIF($E$56:$E$96,$AX$55,$AQ$56:$AQ$95)</f>
        <v>0</v>
      </c>
      <c r="AA111" s="346"/>
      <c r="AB111" s="352"/>
      <c r="AC111" s="356">
        <f ca="1">SUMIF($E$56:$E$96,$AX$55,$AR$56:$AR$95)</f>
        <v>2388</v>
      </c>
      <c r="AD111" s="357"/>
      <c r="AE111" s="358"/>
      <c r="AF111" s="356">
        <f ca="1">SUMIF($E$56:$E$96,$AX$55,$AS$56:$AS$95)</f>
        <v>2052250</v>
      </c>
      <c r="AG111" s="357"/>
      <c r="AH111" s="358"/>
      <c r="AI111" s="356">
        <f ca="1">ROUND(AF111/AC111,0)</f>
        <v>859</v>
      </c>
      <c r="AJ111" s="357"/>
      <c r="AK111" s="362"/>
      <c r="AL111" s="330">
        <f ca="1">ROUND((H111+T111+AF111)/(E111+Q111+AC111),0)</f>
        <v>951</v>
      </c>
      <c r="AM111" s="331"/>
      <c r="AN111" s="331"/>
      <c r="AO111" s="331"/>
      <c r="AP111" s="332"/>
      <c r="AQ111" s="1"/>
      <c r="AR111" s="1"/>
      <c r="AS111" s="1"/>
      <c r="AT111" s="1"/>
      <c r="AU111" s="1"/>
      <c r="AV111" s="1"/>
      <c r="AW111" s="1"/>
      <c r="AX111" s="1"/>
      <c r="AY111" s="1"/>
    </row>
    <row r="112" spans="1:67" ht="17.25" customHeight="1" thickBot="1">
      <c r="A112" s="1"/>
      <c r="B112" s="367"/>
      <c r="C112" s="368"/>
      <c r="D112" s="369"/>
      <c r="E112" s="354"/>
      <c r="F112" s="354"/>
      <c r="G112" s="354"/>
      <c r="H112" s="354"/>
      <c r="I112" s="354"/>
      <c r="J112" s="354"/>
      <c r="K112" s="349"/>
      <c r="L112" s="349"/>
      <c r="M112" s="350"/>
      <c r="N112" s="353"/>
      <c r="O112" s="354"/>
      <c r="P112" s="354"/>
      <c r="Q112" s="354"/>
      <c r="R112" s="354"/>
      <c r="S112" s="354"/>
      <c r="T112" s="345"/>
      <c r="U112" s="345"/>
      <c r="V112" s="345"/>
      <c r="W112" s="349"/>
      <c r="X112" s="349"/>
      <c r="Y112" s="350"/>
      <c r="Z112" s="353"/>
      <c r="AA112" s="354"/>
      <c r="AB112" s="355"/>
      <c r="AC112" s="359"/>
      <c r="AD112" s="360"/>
      <c r="AE112" s="361"/>
      <c r="AF112" s="359"/>
      <c r="AG112" s="360"/>
      <c r="AH112" s="361"/>
      <c r="AI112" s="359"/>
      <c r="AJ112" s="360"/>
      <c r="AK112" s="363"/>
      <c r="AL112" s="333"/>
      <c r="AM112" s="334"/>
      <c r="AN112" s="334"/>
      <c r="AO112" s="334"/>
      <c r="AP112" s="335"/>
      <c r="AQ112" s="1"/>
      <c r="AR112" s="1"/>
      <c r="AS112" s="1"/>
      <c r="AT112" s="1"/>
      <c r="AU112" s="1"/>
      <c r="AV112" s="1"/>
      <c r="AW112" s="1"/>
      <c r="AX112" s="1"/>
      <c r="AY112" s="1"/>
    </row>
    <row r="113" spans="1:51" ht="30" customHeight="1" thickBot="1">
      <c r="A113" s="1"/>
      <c r="B113" s="336" t="s">
        <v>328</v>
      </c>
      <c r="C113" s="337"/>
      <c r="D113" s="338"/>
      <c r="E113" s="338"/>
      <c r="F113" s="338"/>
      <c r="G113" s="338"/>
      <c r="H113" s="339">
        <f>ROUND(H111/B111,0)</f>
        <v>84880</v>
      </c>
      <c r="I113" s="339"/>
      <c r="J113" s="340"/>
      <c r="K113" s="341" t="s">
        <v>6</v>
      </c>
      <c r="L113" s="338"/>
      <c r="M113" s="342"/>
      <c r="N113" s="337" t="s">
        <v>332</v>
      </c>
      <c r="O113" s="338"/>
      <c r="P113" s="338"/>
      <c r="Q113" s="338"/>
      <c r="R113" s="338"/>
      <c r="S113" s="338"/>
      <c r="T113" s="339">
        <f ca="1">ROUND(T111/N111,0)</f>
        <v>3656</v>
      </c>
      <c r="U113" s="339"/>
      <c r="V113" s="340"/>
      <c r="W113" s="341" t="s">
        <v>6</v>
      </c>
      <c r="X113" s="338"/>
      <c r="Y113" s="342"/>
      <c r="Z113" s="337" t="s">
        <v>335</v>
      </c>
      <c r="AA113" s="338"/>
      <c r="AB113" s="338"/>
      <c r="AC113" s="338"/>
      <c r="AD113" s="338"/>
      <c r="AE113" s="338"/>
      <c r="AF113" s="339" t="e">
        <f ca="1">ROUND(AF111/Z111,0)</f>
        <v>#DIV/0!</v>
      </c>
      <c r="AG113" s="339"/>
      <c r="AH113" s="340"/>
      <c r="AI113" s="341" t="s">
        <v>6</v>
      </c>
      <c r="AJ113" s="338"/>
      <c r="AK113" s="342"/>
      <c r="AL113" s="327"/>
      <c r="AM113" s="328"/>
      <c r="AN113" s="328"/>
      <c r="AO113" s="328"/>
      <c r="AP113" s="328"/>
      <c r="AQ113" s="1"/>
      <c r="AR113" s="1"/>
      <c r="AS113" s="1"/>
      <c r="AT113" s="1"/>
      <c r="AU113" s="4"/>
      <c r="AV113" s="1"/>
      <c r="AW113" s="1"/>
      <c r="AX113" s="1"/>
      <c r="AY113" s="1"/>
    </row>
    <row r="114" spans="1:51">
      <c r="AL114" s="329"/>
      <c r="AM114" s="329"/>
      <c r="AN114" s="329"/>
      <c r="AO114" s="329"/>
      <c r="AP114" s="329"/>
    </row>
    <row r="115" spans="1:51">
      <c r="AG115" s="24"/>
    </row>
  </sheetData>
  <sheetProtection formatCells="0" formatColumns="0" formatRows="0" insertColumns="0" insertRows="0" insertHyperlinks="0" deleteColumns="0" deleteRows="0"/>
  <mergeCells count="220">
    <mergeCell ref="Z22:AA22"/>
    <mergeCell ref="AC22:AT22"/>
    <mergeCell ref="B108:M108"/>
    <mergeCell ref="N108:Y108"/>
    <mergeCell ref="Z108:AK108"/>
    <mergeCell ref="AL108:AP108"/>
    <mergeCell ref="H109:J110"/>
    <mergeCell ref="K109:M110"/>
    <mergeCell ref="N109:P110"/>
    <mergeCell ref="Q109:S110"/>
    <mergeCell ref="C91:D91"/>
    <mergeCell ref="C92:D92"/>
    <mergeCell ref="C93:D93"/>
    <mergeCell ref="C94:D94"/>
    <mergeCell ref="C95:D95"/>
    <mergeCell ref="B96:E96"/>
    <mergeCell ref="C85:D85"/>
    <mergeCell ref="C86:D86"/>
    <mergeCell ref="C87:D87"/>
    <mergeCell ref="C88:D88"/>
    <mergeCell ref="C89:D89"/>
    <mergeCell ref="C90:D90"/>
    <mergeCell ref="C79:D79"/>
    <mergeCell ref="C80:D80"/>
    <mergeCell ref="Z113:AE113"/>
    <mergeCell ref="AF113:AH113"/>
    <mergeCell ref="AI113:AK113"/>
    <mergeCell ref="AL113:AP113"/>
    <mergeCell ref="AL114:AP114"/>
    <mergeCell ref="AI29:AT30"/>
    <mergeCell ref="AC111:AE112"/>
    <mergeCell ref="AF111:AH112"/>
    <mergeCell ref="AI111:AK112"/>
    <mergeCell ref="AL111:AP112"/>
    <mergeCell ref="AJ54:AK54"/>
    <mergeCell ref="AL54:AL55"/>
    <mergeCell ref="AM54:AN54"/>
    <mergeCell ref="AO54:AO55"/>
    <mergeCell ref="AA54:AB54"/>
    <mergeCell ref="AC54:AC55"/>
    <mergeCell ref="AD54:AE54"/>
    <mergeCell ref="AF54:AF55"/>
    <mergeCell ref="AG54:AH54"/>
    <mergeCell ref="AI54:AI55"/>
    <mergeCell ref="AQ53:AT53"/>
    <mergeCell ref="AT54:AT55"/>
    <mergeCell ref="AQ54:AR54"/>
    <mergeCell ref="AS54:AS55"/>
    <mergeCell ref="B113:G113"/>
    <mergeCell ref="H113:J113"/>
    <mergeCell ref="K113:M113"/>
    <mergeCell ref="N113:S113"/>
    <mergeCell ref="T113:V113"/>
    <mergeCell ref="W113:Y113"/>
    <mergeCell ref="AL109:AP110"/>
    <mergeCell ref="B111:D112"/>
    <mergeCell ref="E111:G112"/>
    <mergeCell ref="H111:J112"/>
    <mergeCell ref="K111:M112"/>
    <mergeCell ref="N111:P112"/>
    <mergeCell ref="Q111:S112"/>
    <mergeCell ref="T111:V112"/>
    <mergeCell ref="W111:Y112"/>
    <mergeCell ref="Z111:AB112"/>
    <mergeCell ref="T109:V110"/>
    <mergeCell ref="W109:Y110"/>
    <mergeCell ref="Z109:AB110"/>
    <mergeCell ref="AC109:AE110"/>
    <mergeCell ref="AF109:AH110"/>
    <mergeCell ref="AI109:AK110"/>
    <mergeCell ref="B109:D110"/>
    <mergeCell ref="E109:G110"/>
    <mergeCell ref="C81:D81"/>
    <mergeCell ref="C82:D82"/>
    <mergeCell ref="C83:D83"/>
    <mergeCell ref="C84:D84"/>
    <mergeCell ref="C76:D76"/>
    <mergeCell ref="C77:D77"/>
    <mergeCell ref="C78:D78"/>
    <mergeCell ref="C67:D67"/>
    <mergeCell ref="C68:D68"/>
    <mergeCell ref="C69:D69"/>
    <mergeCell ref="C70:D70"/>
    <mergeCell ref="C71:D71"/>
    <mergeCell ref="C72:D72"/>
    <mergeCell ref="C66:D66"/>
    <mergeCell ref="C56:D56"/>
    <mergeCell ref="C57:D57"/>
    <mergeCell ref="C58:D58"/>
    <mergeCell ref="C59:D59"/>
    <mergeCell ref="C60:D60"/>
    <mergeCell ref="C73:D73"/>
    <mergeCell ref="C74:D74"/>
    <mergeCell ref="C75:D75"/>
    <mergeCell ref="AP53:AP55"/>
    <mergeCell ref="AA53:AC53"/>
    <mergeCell ref="AD53:AF53"/>
    <mergeCell ref="AG53:AI53"/>
    <mergeCell ref="C61:D61"/>
    <mergeCell ref="C62:D62"/>
    <mergeCell ref="C63:D63"/>
    <mergeCell ref="C64:D64"/>
    <mergeCell ref="C65:D65"/>
    <mergeCell ref="X53:Z53"/>
    <mergeCell ref="R54:S54"/>
    <mergeCell ref="T54:T55"/>
    <mergeCell ref="U54:V54"/>
    <mergeCell ref="W54:W55"/>
    <mergeCell ref="X54:Y54"/>
    <mergeCell ref="Z54:Z55"/>
    <mergeCell ref="AJ53:AL53"/>
    <mergeCell ref="AM53:AO53"/>
    <mergeCell ref="B53:D55"/>
    <mergeCell ref="E53:E55"/>
    <mergeCell ref="F53:H53"/>
    <mergeCell ref="I53:K53"/>
    <mergeCell ref="L53:N53"/>
    <mergeCell ref="O53:Q53"/>
    <mergeCell ref="O54:P54"/>
    <mergeCell ref="Q54:Q55"/>
    <mergeCell ref="D49:I49"/>
    <mergeCell ref="J49:P49"/>
    <mergeCell ref="Q49:W49"/>
    <mergeCell ref="F54:G54"/>
    <mergeCell ref="H54:H55"/>
    <mergeCell ref="I54:J54"/>
    <mergeCell ref="K54:K55"/>
    <mergeCell ref="L54:M54"/>
    <mergeCell ref="N54:N55"/>
    <mergeCell ref="R53:T53"/>
    <mergeCell ref="U53:W53"/>
    <mergeCell ref="X49:AF49"/>
    <mergeCell ref="AG49:AO49"/>
    <mergeCell ref="D50:I50"/>
    <mergeCell ref="J50:P50"/>
    <mergeCell ref="Q50:W50"/>
    <mergeCell ref="X50:AF50"/>
    <mergeCell ref="AG50:AO50"/>
    <mergeCell ref="D44:J44"/>
    <mergeCell ref="K44:L44"/>
    <mergeCell ref="N44:AP44"/>
    <mergeCell ref="D45:J45"/>
    <mergeCell ref="K45:L45"/>
    <mergeCell ref="N45:AP45"/>
    <mergeCell ref="K47:N47"/>
    <mergeCell ref="K46:L46"/>
    <mergeCell ref="N46:AF46"/>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D34:J34"/>
    <mergeCell ref="K34:M34"/>
    <mergeCell ref="N34:AP34"/>
    <mergeCell ref="D35:J35"/>
    <mergeCell ref="K35:L35"/>
    <mergeCell ref="N35:AP35"/>
    <mergeCell ref="AI25:AT26"/>
    <mergeCell ref="U13:X13"/>
    <mergeCell ref="AJ13:AM13"/>
    <mergeCell ref="Y16:AA16"/>
    <mergeCell ref="I18:K18"/>
    <mergeCell ref="AM18:AN18"/>
    <mergeCell ref="AS18:AT18"/>
    <mergeCell ref="C16:W16"/>
    <mergeCell ref="Q19:Y19"/>
    <mergeCell ref="Z19:AB19"/>
    <mergeCell ref="AC19:AT19"/>
    <mergeCell ref="Q20:Y20"/>
    <mergeCell ref="Z20:AA20"/>
    <mergeCell ref="AC20:AT20"/>
    <mergeCell ref="Q21:Y21"/>
    <mergeCell ref="Z21:AA21"/>
    <mergeCell ref="AC21:AT21"/>
    <mergeCell ref="Q22:Y22"/>
    <mergeCell ref="C8:D8"/>
    <mergeCell ref="E8:K8"/>
    <mergeCell ref="M8:P8"/>
    <mergeCell ref="Q8:Z8"/>
    <mergeCell ref="AG8:AK8"/>
    <mergeCell ref="S12:U12"/>
    <mergeCell ref="C6:D6"/>
    <mergeCell ref="E6:L6"/>
    <mergeCell ref="M6:P6"/>
    <mergeCell ref="Q6:Z6"/>
    <mergeCell ref="AG6:AK6"/>
    <mergeCell ref="C7:D7"/>
    <mergeCell ref="E7:L7"/>
    <mergeCell ref="M7:P7"/>
    <mergeCell ref="Q7:Z7"/>
    <mergeCell ref="AG7:AK7"/>
    <mergeCell ref="L1:AI1"/>
    <mergeCell ref="C4:D4"/>
    <mergeCell ref="E4:L4"/>
    <mergeCell ref="M4:P4"/>
    <mergeCell ref="Q4:Z4"/>
    <mergeCell ref="C5:D5"/>
    <mergeCell ref="E5:L5"/>
    <mergeCell ref="M5:P5"/>
    <mergeCell ref="Q5:Z5"/>
  </mergeCells>
  <phoneticPr fontId="2"/>
  <conditionalFormatting sqref="O56:O76 O87:O95 R56:R95 U56:U95 X56:X95 AA56:AA95 AD56:AD95 AG56:AG95 AJ56:AJ95 AM56:AM95 F56:F95 I56:I95 L56:L95">
    <cfRule type="expression" dxfId="9" priority="7" stopIfTrue="1">
      <formula>$E56=$AX$57</formula>
    </cfRule>
    <cfRule type="expression" dxfId="8" priority="8" stopIfTrue="1">
      <formula>$E56=$AX$55</formula>
    </cfRule>
  </conditionalFormatting>
  <conditionalFormatting sqref="B111:C111 N111:V112 E111:J112 AC112:AE112 AC111:AF111">
    <cfRule type="cellIs" dxfId="7" priority="5" stopIfTrue="1" operator="equal">
      <formula>0</formula>
    </cfRule>
  </conditionalFormatting>
  <conditionalFormatting sqref="K111 W111 AF111">
    <cfRule type="expression" dxfId="6" priority="6" stopIfTrue="1">
      <formula>ISERROR(K111)</formula>
    </cfRule>
  </conditionalFormatting>
  <conditionalFormatting sqref="AI111">
    <cfRule type="expression" dxfId="5" priority="4" stopIfTrue="1">
      <formula>ISERROR(AI111)</formula>
    </cfRule>
  </conditionalFormatting>
  <conditionalFormatting sqref="Z111:AB112">
    <cfRule type="cellIs" dxfId="4" priority="3" stopIfTrue="1" operator="equal">
      <formula>0</formula>
    </cfRule>
  </conditionalFormatting>
  <conditionalFormatting sqref="O77:O86">
    <cfRule type="expression" dxfId="3" priority="1" stopIfTrue="1">
      <formula>$E77=$AX$57</formula>
    </cfRule>
    <cfRule type="expression" dxfId="2" priority="2" stopIfTrue="1">
      <formula>$E77=$AX$55</formula>
    </cfRule>
  </conditionalFormatting>
  <dataValidations count="6">
    <dataValidation type="decimal" operator="greaterThanOrEqual" allowBlank="1" showInputMessage="1" showErrorMessage="1" promptTitle="就労実績" prompt="日給者は、「就労日数」及び「就労時間数」を記入。時給者及び月給者は、「就労時間数」を記入。" sqref="I56:J95 L56:M95 O56:P95 R56:S95 U56:V95 X56:Y95 AA56:AB95 AD56:AE95 AG56:AH95 AJ56:AK95 F56:G95 AM56:AN95">
      <formula1>0</formula1>
    </dataValidation>
    <dataValidation type="list" allowBlank="1" showInputMessage="1" showErrorMessage="1" prompt="「時給」「日給」「月給」から選択してください。" sqref="E56:E95">
      <formula1>$AX$54:$AX$57</formula1>
    </dataValidation>
    <dataValidation type="decimal" operator="greaterThanOrEqual" allowBlank="1" showInputMessage="1" showErrorMessage="1" sqref="K56:K95 N56:N95 Q56:Q95 T56:T95 W56:W95 Z56:Z95 AC56:AC95 AF56:AF95 AI56:AI95 AL56:AL95 AO56:AP95 H56:H95">
      <formula1>0</formula1>
    </dataValidation>
    <dataValidation type="list" allowBlank="1" showInputMessage="1" showErrorMessage="1" sqref="E8:K8">
      <formula1>$AW$1:$AW$6</formula1>
    </dataValidation>
    <dataValidation type="list" allowBlank="1" showInputMessage="1" showErrorMessage="1" sqref="S12 Y16">
      <formula1>"〇,×"</formula1>
    </dataValidation>
    <dataValidation type="list" allowBlank="1" showInputMessage="1" showErrorMessage="1" sqref="D24:D26 Q24:Q26 D28:D30 Q28:Q30 AD24:AD25 AD28:AD29">
      <formula1>"〇"</formula1>
    </dataValidation>
  </dataValidations>
  <hyperlinks>
    <hyperlink ref="Q5" r:id="rId1"/>
  </hyperlinks>
  <printOptions horizontalCentered="1"/>
  <pageMargins left="0.59055118110236227" right="0.59055118110236227" top="0.59055118110236227" bottom="0.19685039370078741" header="0.31496062992125984" footer="0.51181102362204722"/>
  <pageSetup paperSize="8" scale="57" orientation="portrait" r:id="rId2"/>
  <headerFooter alignWithMargins="0">
    <oddHeader>&amp;R&amp;14（　　　枚目中　　　枚目）　　　</oddHead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3"/>
  <sheetViews>
    <sheetView topLeftCell="B103" workbookViewId="0">
      <selection activeCell="Q2" sqref="Q2:Q133"/>
    </sheetView>
  </sheetViews>
  <sheetFormatPr defaultRowHeight="13.5"/>
  <cols>
    <col min="1" max="1" width="16.375" style="72" hidden="1" customWidth="1"/>
    <col min="2" max="2" width="13" style="89" bestFit="1" customWidth="1"/>
    <col min="3" max="3" width="50.375" style="72" bestFit="1" customWidth="1"/>
    <col min="4" max="4" width="39.875" style="72" customWidth="1"/>
    <col min="5" max="5" width="18" style="72" customWidth="1"/>
    <col min="6" max="6" width="17.125" style="72" bestFit="1" customWidth="1"/>
    <col min="7" max="7" width="16.625" style="72" bestFit="1" customWidth="1"/>
    <col min="8" max="8" width="22.5" style="72" customWidth="1"/>
    <col min="9" max="9" width="9" style="72"/>
    <col min="10" max="10" width="13.375" style="72" customWidth="1"/>
    <col min="11" max="11" width="9" style="72"/>
    <col min="12" max="12" width="13" style="72" bestFit="1" customWidth="1"/>
    <col min="13" max="16" width="17.125" style="72" bestFit="1" customWidth="1"/>
    <col min="17" max="16384" width="9" style="72"/>
  </cols>
  <sheetData>
    <row r="1" spans="1:17">
      <c r="A1" s="72" t="s">
        <v>370</v>
      </c>
      <c r="B1" s="89" t="s">
        <v>73</v>
      </c>
      <c r="C1" s="72" t="s">
        <v>72</v>
      </c>
      <c r="D1" s="72" t="s">
        <v>75</v>
      </c>
      <c r="E1" s="72" t="s">
        <v>76</v>
      </c>
      <c r="F1" s="72" t="s">
        <v>77</v>
      </c>
      <c r="G1" s="72" t="s">
        <v>78</v>
      </c>
      <c r="H1" s="72" t="s">
        <v>74</v>
      </c>
      <c r="I1" s="72" t="s">
        <v>80</v>
      </c>
      <c r="J1" s="72" t="s">
        <v>371</v>
      </c>
      <c r="K1" s="72" t="s">
        <v>372</v>
      </c>
      <c r="L1" s="72" t="s">
        <v>79</v>
      </c>
      <c r="M1" s="72" t="s">
        <v>373</v>
      </c>
      <c r="N1" s="72" t="s">
        <v>374</v>
      </c>
      <c r="O1" s="72" t="s">
        <v>375</v>
      </c>
      <c r="P1" s="72" t="s">
        <v>376</v>
      </c>
      <c r="Q1" s="72" t="s">
        <v>377</v>
      </c>
    </row>
    <row r="2" spans="1:17">
      <c r="B2" s="146" t="s">
        <v>89</v>
      </c>
      <c r="C2" s="146" t="s">
        <v>86</v>
      </c>
      <c r="D2" s="146" t="s">
        <v>87</v>
      </c>
      <c r="E2" s="146" t="s">
        <v>84</v>
      </c>
      <c r="F2" s="146" t="s">
        <v>88</v>
      </c>
      <c r="G2" s="146" t="s">
        <v>91</v>
      </c>
      <c r="H2" s="146" t="s">
        <v>90</v>
      </c>
      <c r="I2" s="146" t="s">
        <v>85</v>
      </c>
      <c r="J2" s="147">
        <v>45017</v>
      </c>
      <c r="K2" s="146" t="s">
        <v>378</v>
      </c>
      <c r="L2" s="147">
        <v>40422</v>
      </c>
      <c r="M2" s="147">
        <v>40422</v>
      </c>
      <c r="N2" s="146"/>
      <c r="O2" s="146"/>
      <c r="P2" s="146"/>
      <c r="Q2" s="146">
        <v>20</v>
      </c>
    </row>
    <row r="3" spans="1:17">
      <c r="B3" s="146" t="s">
        <v>526</v>
      </c>
      <c r="C3" s="146" t="s">
        <v>594</v>
      </c>
      <c r="D3" s="146" t="s">
        <v>640</v>
      </c>
      <c r="E3" s="146" t="s">
        <v>84</v>
      </c>
      <c r="F3" s="146" t="s">
        <v>706</v>
      </c>
      <c r="G3" s="146" t="s">
        <v>707</v>
      </c>
      <c r="H3" s="146" t="s">
        <v>90</v>
      </c>
      <c r="I3" s="146" t="s">
        <v>511</v>
      </c>
      <c r="J3" s="147">
        <v>42338</v>
      </c>
      <c r="K3" s="146" t="s">
        <v>513</v>
      </c>
      <c r="L3" s="147">
        <v>40664</v>
      </c>
      <c r="M3" s="147">
        <v>40664</v>
      </c>
      <c r="N3" s="146"/>
      <c r="O3" s="147">
        <v>42338</v>
      </c>
      <c r="P3" s="146"/>
      <c r="Q3" s="146">
        <v>20</v>
      </c>
    </row>
    <row r="4" spans="1:17">
      <c r="B4" s="146" t="s">
        <v>527</v>
      </c>
      <c r="C4" s="146" t="s">
        <v>92</v>
      </c>
      <c r="D4" s="146" t="s">
        <v>641</v>
      </c>
      <c r="E4" s="146" t="s">
        <v>84</v>
      </c>
      <c r="F4" s="146" t="s">
        <v>708</v>
      </c>
      <c r="G4" s="146" t="s">
        <v>709</v>
      </c>
      <c r="H4" s="146" t="s">
        <v>90</v>
      </c>
      <c r="I4" s="146" t="s">
        <v>511</v>
      </c>
      <c r="J4" s="147">
        <v>43159</v>
      </c>
      <c r="K4" s="146" t="s">
        <v>513</v>
      </c>
      <c r="L4" s="147">
        <v>41730</v>
      </c>
      <c r="M4" s="147">
        <v>41730</v>
      </c>
      <c r="N4" s="146"/>
      <c r="O4" s="147">
        <v>43159</v>
      </c>
      <c r="P4" s="146"/>
      <c r="Q4" s="146">
        <v>20</v>
      </c>
    </row>
    <row r="5" spans="1:17">
      <c r="A5" s="72" t="s">
        <v>379</v>
      </c>
      <c r="B5" s="146" t="s">
        <v>528</v>
      </c>
      <c r="C5" s="146" t="s">
        <v>595</v>
      </c>
      <c r="D5" s="146" t="s">
        <v>642</v>
      </c>
      <c r="E5" s="146" t="s">
        <v>84</v>
      </c>
      <c r="F5" s="146" t="s">
        <v>710</v>
      </c>
      <c r="G5" s="146" t="s">
        <v>711</v>
      </c>
      <c r="H5" s="146" t="s">
        <v>90</v>
      </c>
      <c r="I5" s="146" t="s">
        <v>511</v>
      </c>
      <c r="J5" s="147">
        <v>43585</v>
      </c>
      <c r="K5" s="146" t="s">
        <v>513</v>
      </c>
      <c r="L5" s="147">
        <v>42036</v>
      </c>
      <c r="M5" s="147">
        <v>42036</v>
      </c>
      <c r="N5" s="147">
        <v>43525</v>
      </c>
      <c r="O5" s="147">
        <v>43585</v>
      </c>
      <c r="P5" s="146"/>
      <c r="Q5" s="146">
        <v>20</v>
      </c>
    </row>
    <row r="6" spans="1:17">
      <c r="A6" s="72" t="s">
        <v>381</v>
      </c>
      <c r="B6" s="146" t="s">
        <v>97</v>
      </c>
      <c r="C6" s="146" t="s">
        <v>95</v>
      </c>
      <c r="D6" s="146" t="s">
        <v>96</v>
      </c>
      <c r="E6" s="146" t="s">
        <v>84</v>
      </c>
      <c r="F6" s="146" t="s">
        <v>98</v>
      </c>
      <c r="G6" s="146" t="s">
        <v>99</v>
      </c>
      <c r="H6" s="146" t="s">
        <v>90</v>
      </c>
      <c r="I6" s="146" t="s">
        <v>85</v>
      </c>
      <c r="J6" s="147">
        <v>45017</v>
      </c>
      <c r="K6" s="146" t="s">
        <v>378</v>
      </c>
      <c r="L6" s="147">
        <v>42217</v>
      </c>
      <c r="M6" s="147">
        <v>42217</v>
      </c>
      <c r="N6" s="146"/>
      <c r="O6" s="146"/>
      <c r="P6" s="146"/>
      <c r="Q6" s="146">
        <v>20</v>
      </c>
    </row>
    <row r="7" spans="1:17">
      <c r="B7" s="146" t="s">
        <v>529</v>
      </c>
      <c r="C7" s="146" t="s">
        <v>596</v>
      </c>
      <c r="D7" s="146" t="s">
        <v>643</v>
      </c>
      <c r="E7" s="146" t="s">
        <v>84</v>
      </c>
      <c r="F7" s="146" t="s">
        <v>712</v>
      </c>
      <c r="G7" s="146" t="s">
        <v>713</v>
      </c>
      <c r="H7" s="146" t="s">
        <v>90</v>
      </c>
      <c r="I7" s="146" t="s">
        <v>511</v>
      </c>
      <c r="J7" s="147">
        <v>44135</v>
      </c>
      <c r="K7" s="146" t="s">
        <v>513</v>
      </c>
      <c r="L7" s="147">
        <v>43405</v>
      </c>
      <c r="M7" s="147">
        <v>43405</v>
      </c>
      <c r="N7" s="147">
        <v>43922</v>
      </c>
      <c r="O7" s="147">
        <v>44135</v>
      </c>
      <c r="P7" s="146"/>
      <c r="Q7" s="146">
        <v>20</v>
      </c>
    </row>
    <row r="8" spans="1:17">
      <c r="B8" s="146" t="s">
        <v>530</v>
      </c>
      <c r="C8" s="146" t="s">
        <v>597</v>
      </c>
      <c r="D8" s="146" t="s">
        <v>644</v>
      </c>
      <c r="E8" s="146" t="s">
        <v>84</v>
      </c>
      <c r="F8" s="146" t="s">
        <v>714</v>
      </c>
      <c r="G8" s="146"/>
      <c r="H8" s="146" t="s">
        <v>90</v>
      </c>
      <c r="I8" s="146" t="s">
        <v>85</v>
      </c>
      <c r="J8" s="147">
        <v>45200</v>
      </c>
      <c r="K8" s="146" t="s">
        <v>380</v>
      </c>
      <c r="L8" s="147">
        <v>45200</v>
      </c>
      <c r="M8" s="147">
        <v>45200</v>
      </c>
      <c r="N8" s="146"/>
      <c r="O8" s="146"/>
      <c r="P8" s="146"/>
      <c r="Q8" s="146">
        <v>20</v>
      </c>
    </row>
    <row r="9" spans="1:17">
      <c r="B9" s="146" t="s">
        <v>531</v>
      </c>
      <c r="C9" s="146" t="s">
        <v>598</v>
      </c>
      <c r="D9" s="146" t="s">
        <v>645</v>
      </c>
      <c r="E9" s="146" t="s">
        <v>103</v>
      </c>
      <c r="F9" s="146" t="s">
        <v>715</v>
      </c>
      <c r="G9" s="146" t="s">
        <v>716</v>
      </c>
      <c r="H9" s="146" t="s">
        <v>90</v>
      </c>
      <c r="I9" s="146" t="s">
        <v>511</v>
      </c>
      <c r="J9" s="147">
        <v>40999</v>
      </c>
      <c r="K9" s="146" t="s">
        <v>513</v>
      </c>
      <c r="L9" s="147">
        <v>39539</v>
      </c>
      <c r="M9" s="147">
        <v>39539</v>
      </c>
      <c r="N9" s="146"/>
      <c r="O9" s="147">
        <v>40999</v>
      </c>
      <c r="P9" s="146"/>
      <c r="Q9" s="146">
        <v>10</v>
      </c>
    </row>
    <row r="10" spans="1:17">
      <c r="B10" s="146" t="s">
        <v>532</v>
      </c>
      <c r="C10" s="146" t="s">
        <v>599</v>
      </c>
      <c r="D10" s="146" t="s">
        <v>646</v>
      </c>
      <c r="E10" s="146" t="s">
        <v>700</v>
      </c>
      <c r="F10" s="146" t="s">
        <v>717</v>
      </c>
      <c r="G10" s="146" t="s">
        <v>717</v>
      </c>
      <c r="H10" s="146" t="s">
        <v>90</v>
      </c>
      <c r="I10" s="146" t="s">
        <v>806</v>
      </c>
      <c r="J10" s="147">
        <v>43616</v>
      </c>
      <c r="K10" s="146" t="s">
        <v>378</v>
      </c>
      <c r="L10" s="147">
        <v>40513</v>
      </c>
      <c r="M10" s="147">
        <v>40513</v>
      </c>
      <c r="N10" s="147">
        <v>43616</v>
      </c>
      <c r="O10" s="146"/>
      <c r="P10" s="146"/>
      <c r="Q10" s="146">
        <v>30</v>
      </c>
    </row>
    <row r="11" spans="1:17">
      <c r="A11" s="72" t="s">
        <v>383</v>
      </c>
      <c r="B11" s="146" t="s">
        <v>106</v>
      </c>
      <c r="C11" s="146" t="s">
        <v>104</v>
      </c>
      <c r="D11" s="146" t="s">
        <v>104</v>
      </c>
      <c r="E11" s="146" t="s">
        <v>103</v>
      </c>
      <c r="F11" s="146" t="s">
        <v>105</v>
      </c>
      <c r="G11" s="146" t="s">
        <v>105</v>
      </c>
      <c r="H11" s="146" t="s">
        <v>90</v>
      </c>
      <c r="I11" s="146" t="s">
        <v>85</v>
      </c>
      <c r="J11" s="147">
        <v>45017</v>
      </c>
      <c r="K11" s="146" t="s">
        <v>378</v>
      </c>
      <c r="L11" s="147">
        <v>41487</v>
      </c>
      <c r="M11" s="147">
        <v>41487</v>
      </c>
      <c r="N11" s="146"/>
      <c r="O11" s="146"/>
      <c r="P11" s="146"/>
      <c r="Q11" s="146">
        <v>20</v>
      </c>
    </row>
    <row r="12" spans="1:17">
      <c r="B12" s="146" t="s">
        <v>108</v>
      </c>
      <c r="C12" s="146" t="s">
        <v>92</v>
      </c>
      <c r="D12" s="146" t="s">
        <v>107</v>
      </c>
      <c r="E12" s="146" t="s">
        <v>103</v>
      </c>
      <c r="F12" s="146" t="s">
        <v>93</v>
      </c>
      <c r="G12" s="146" t="s">
        <v>94</v>
      </c>
      <c r="H12" s="146" t="s">
        <v>90</v>
      </c>
      <c r="I12" s="146" t="s">
        <v>85</v>
      </c>
      <c r="J12" s="147">
        <v>45017</v>
      </c>
      <c r="K12" s="146" t="s">
        <v>378</v>
      </c>
      <c r="L12" s="147">
        <v>41944</v>
      </c>
      <c r="M12" s="147">
        <v>41944</v>
      </c>
      <c r="N12" s="146"/>
      <c r="O12" s="146"/>
      <c r="P12" s="146"/>
      <c r="Q12" s="146">
        <v>20</v>
      </c>
    </row>
    <row r="13" spans="1:17">
      <c r="B13" s="146" t="s">
        <v>533</v>
      </c>
      <c r="C13" s="146" t="s">
        <v>600</v>
      </c>
      <c r="D13" s="146" t="s">
        <v>647</v>
      </c>
      <c r="E13" s="146" t="s">
        <v>103</v>
      </c>
      <c r="F13" s="146" t="s">
        <v>718</v>
      </c>
      <c r="G13" s="146"/>
      <c r="H13" s="146" t="s">
        <v>90</v>
      </c>
      <c r="I13" s="146" t="s">
        <v>85</v>
      </c>
      <c r="J13" s="147">
        <v>45383</v>
      </c>
      <c r="K13" s="146" t="s">
        <v>380</v>
      </c>
      <c r="L13" s="147">
        <v>45383</v>
      </c>
      <c r="M13" s="147">
        <v>45383</v>
      </c>
      <c r="N13" s="146"/>
      <c r="O13" s="146"/>
      <c r="P13" s="146"/>
      <c r="Q13" s="146">
        <v>20</v>
      </c>
    </row>
    <row r="14" spans="1:17">
      <c r="B14" s="146" t="s">
        <v>534</v>
      </c>
      <c r="C14" s="146" t="s">
        <v>601</v>
      </c>
      <c r="D14" s="146" t="s">
        <v>648</v>
      </c>
      <c r="E14" s="146" t="s">
        <v>701</v>
      </c>
      <c r="F14" s="146" t="s">
        <v>719</v>
      </c>
      <c r="G14" s="146"/>
      <c r="H14" s="146" t="s">
        <v>90</v>
      </c>
      <c r="I14" s="146" t="s">
        <v>511</v>
      </c>
      <c r="J14" s="147">
        <v>44546</v>
      </c>
      <c r="K14" s="146" t="s">
        <v>513</v>
      </c>
      <c r="L14" s="147">
        <v>42887</v>
      </c>
      <c r="M14" s="147">
        <v>42887</v>
      </c>
      <c r="N14" s="147">
        <v>43814</v>
      </c>
      <c r="O14" s="147">
        <v>44546</v>
      </c>
      <c r="P14" s="146"/>
      <c r="Q14" s="146">
        <v>10</v>
      </c>
    </row>
    <row r="15" spans="1:17">
      <c r="A15" s="72" t="s">
        <v>388</v>
      </c>
      <c r="B15" s="146" t="s">
        <v>117</v>
      </c>
      <c r="C15" s="146" t="s">
        <v>113</v>
      </c>
      <c r="D15" s="146" t="s">
        <v>116</v>
      </c>
      <c r="E15" s="146" t="s">
        <v>112</v>
      </c>
      <c r="F15" s="146" t="s">
        <v>114</v>
      </c>
      <c r="G15" s="146" t="s">
        <v>115</v>
      </c>
      <c r="H15" s="146" t="s">
        <v>90</v>
      </c>
      <c r="I15" s="146" t="s">
        <v>85</v>
      </c>
      <c r="J15" s="147">
        <v>45017</v>
      </c>
      <c r="K15" s="146" t="s">
        <v>378</v>
      </c>
      <c r="L15" s="147">
        <v>40452</v>
      </c>
      <c r="M15" s="147">
        <v>40452</v>
      </c>
      <c r="N15" s="146"/>
      <c r="O15" s="146"/>
      <c r="P15" s="146"/>
      <c r="Q15" s="146">
        <v>10</v>
      </c>
    </row>
    <row r="16" spans="1:17">
      <c r="B16" s="146" t="s">
        <v>123</v>
      </c>
      <c r="C16" s="146" t="s">
        <v>119</v>
      </c>
      <c r="D16" s="146" t="s">
        <v>122</v>
      </c>
      <c r="E16" s="146" t="s">
        <v>118</v>
      </c>
      <c r="F16" s="146" t="s">
        <v>120</v>
      </c>
      <c r="G16" s="146" t="s">
        <v>121</v>
      </c>
      <c r="H16" s="146" t="s">
        <v>90</v>
      </c>
      <c r="I16" s="146" t="s">
        <v>85</v>
      </c>
      <c r="J16" s="147">
        <v>45292</v>
      </c>
      <c r="K16" s="146" t="s">
        <v>378</v>
      </c>
      <c r="L16" s="147">
        <v>41518</v>
      </c>
      <c r="M16" s="147">
        <v>41518</v>
      </c>
      <c r="N16" s="146"/>
      <c r="O16" s="146"/>
      <c r="P16" s="146"/>
      <c r="Q16" s="146">
        <v>20</v>
      </c>
    </row>
    <row r="17" spans="1:17">
      <c r="B17" s="146" t="s">
        <v>535</v>
      </c>
      <c r="C17" s="146" t="s">
        <v>602</v>
      </c>
      <c r="D17" s="146" t="s">
        <v>649</v>
      </c>
      <c r="E17" s="146" t="s">
        <v>118</v>
      </c>
      <c r="F17" s="146" t="s">
        <v>720</v>
      </c>
      <c r="G17" s="146" t="s">
        <v>721</v>
      </c>
      <c r="H17" s="146" t="s">
        <v>90</v>
      </c>
      <c r="I17" s="146" t="s">
        <v>807</v>
      </c>
      <c r="J17" s="147">
        <v>43732</v>
      </c>
      <c r="K17" s="146" t="s">
        <v>513</v>
      </c>
      <c r="L17" s="147">
        <v>41699</v>
      </c>
      <c r="M17" s="147">
        <v>41699</v>
      </c>
      <c r="N17" s="146"/>
      <c r="O17" s="147">
        <v>43732</v>
      </c>
      <c r="P17" s="146"/>
      <c r="Q17" s="146">
        <v>10</v>
      </c>
    </row>
    <row r="18" spans="1:17">
      <c r="A18" s="72" t="s">
        <v>389</v>
      </c>
      <c r="B18" s="146" t="s">
        <v>512</v>
      </c>
      <c r="C18" s="146" t="s">
        <v>124</v>
      </c>
      <c r="D18" s="146" t="s">
        <v>125</v>
      </c>
      <c r="E18" s="146" t="s">
        <v>118</v>
      </c>
      <c r="F18" s="146" t="s">
        <v>126</v>
      </c>
      <c r="G18" s="146" t="s">
        <v>510</v>
      </c>
      <c r="H18" s="146" t="s">
        <v>90</v>
      </c>
      <c r="I18" s="146" t="s">
        <v>511</v>
      </c>
      <c r="J18" s="147">
        <v>44835</v>
      </c>
      <c r="K18" s="146" t="s">
        <v>513</v>
      </c>
      <c r="L18" s="147">
        <v>43344</v>
      </c>
      <c r="M18" s="147">
        <v>43344</v>
      </c>
      <c r="N18" s="146"/>
      <c r="O18" s="147">
        <v>44835</v>
      </c>
      <c r="P18" s="146"/>
      <c r="Q18" s="146">
        <v>10</v>
      </c>
    </row>
    <row r="19" spans="1:17">
      <c r="B19" s="146" t="s">
        <v>130</v>
      </c>
      <c r="C19" s="146" t="s">
        <v>127</v>
      </c>
      <c r="D19" s="146" t="s">
        <v>382</v>
      </c>
      <c r="E19" s="146" t="s">
        <v>118</v>
      </c>
      <c r="F19" s="146" t="s">
        <v>128</v>
      </c>
      <c r="G19" s="146" t="s">
        <v>129</v>
      </c>
      <c r="H19" s="146" t="s">
        <v>90</v>
      </c>
      <c r="I19" s="146" t="s">
        <v>85</v>
      </c>
      <c r="J19" s="147">
        <v>45352</v>
      </c>
      <c r="K19" s="146" t="s">
        <v>378</v>
      </c>
      <c r="L19" s="147">
        <v>44075</v>
      </c>
      <c r="M19" s="147">
        <v>44075</v>
      </c>
      <c r="N19" s="146"/>
      <c r="O19" s="146"/>
      <c r="P19" s="146"/>
      <c r="Q19" s="146">
        <v>20</v>
      </c>
    </row>
    <row r="20" spans="1:17">
      <c r="B20" s="146" t="s">
        <v>485</v>
      </c>
      <c r="C20" s="146" t="s">
        <v>124</v>
      </c>
      <c r="D20" s="146" t="s">
        <v>125</v>
      </c>
      <c r="E20" s="146" t="s">
        <v>118</v>
      </c>
      <c r="F20" s="146" t="s">
        <v>126</v>
      </c>
      <c r="G20" s="146" t="s">
        <v>495</v>
      </c>
      <c r="H20" s="146" t="s">
        <v>90</v>
      </c>
      <c r="I20" s="146" t="s">
        <v>85</v>
      </c>
      <c r="J20" s="147">
        <v>45292</v>
      </c>
      <c r="K20" s="146" t="s">
        <v>378</v>
      </c>
      <c r="L20" s="147">
        <v>44835</v>
      </c>
      <c r="M20" s="147">
        <v>44835</v>
      </c>
      <c r="N20" s="146"/>
      <c r="O20" s="146"/>
      <c r="P20" s="146"/>
      <c r="Q20" s="146">
        <v>20</v>
      </c>
    </row>
    <row r="21" spans="1:17">
      <c r="B21" s="146" t="s">
        <v>536</v>
      </c>
      <c r="C21" s="146" t="s">
        <v>603</v>
      </c>
      <c r="D21" s="146" t="s">
        <v>650</v>
      </c>
      <c r="E21" s="146" t="s">
        <v>131</v>
      </c>
      <c r="F21" s="146" t="s">
        <v>722</v>
      </c>
      <c r="G21" s="146"/>
      <c r="H21" s="146" t="s">
        <v>90</v>
      </c>
      <c r="I21" s="146" t="s">
        <v>511</v>
      </c>
      <c r="J21" s="147">
        <v>43343</v>
      </c>
      <c r="K21" s="146" t="s">
        <v>513</v>
      </c>
      <c r="L21" s="147">
        <v>41153</v>
      </c>
      <c r="M21" s="147">
        <v>41153</v>
      </c>
      <c r="N21" s="147">
        <v>43069</v>
      </c>
      <c r="O21" s="147">
        <v>43343</v>
      </c>
      <c r="P21" s="146"/>
      <c r="Q21" s="146">
        <v>40</v>
      </c>
    </row>
    <row r="22" spans="1:17">
      <c r="B22" s="146" t="s">
        <v>537</v>
      </c>
      <c r="C22" s="146" t="s">
        <v>132</v>
      </c>
      <c r="D22" s="146" t="s">
        <v>134</v>
      </c>
      <c r="E22" s="146" t="s">
        <v>131</v>
      </c>
      <c r="F22" s="146" t="s">
        <v>133</v>
      </c>
      <c r="G22" s="146" t="s">
        <v>723</v>
      </c>
      <c r="H22" s="146" t="s">
        <v>90</v>
      </c>
      <c r="I22" s="146" t="s">
        <v>511</v>
      </c>
      <c r="J22" s="147">
        <v>44165</v>
      </c>
      <c r="K22" s="146" t="s">
        <v>513</v>
      </c>
      <c r="L22" s="147">
        <v>41518</v>
      </c>
      <c r="M22" s="147">
        <v>41518</v>
      </c>
      <c r="N22" s="146"/>
      <c r="O22" s="147">
        <v>44165</v>
      </c>
      <c r="P22" s="146"/>
      <c r="Q22" s="146">
        <v>20</v>
      </c>
    </row>
    <row r="23" spans="1:17">
      <c r="B23" s="146" t="s">
        <v>538</v>
      </c>
      <c r="C23" s="146" t="s">
        <v>127</v>
      </c>
      <c r="D23" s="146" t="s">
        <v>135</v>
      </c>
      <c r="E23" s="146" t="s">
        <v>131</v>
      </c>
      <c r="F23" s="146" t="s">
        <v>136</v>
      </c>
      <c r="G23" s="146" t="s">
        <v>137</v>
      </c>
      <c r="H23" s="146" t="s">
        <v>90</v>
      </c>
      <c r="I23" s="146" t="s">
        <v>85</v>
      </c>
      <c r="J23" s="147">
        <v>45231</v>
      </c>
      <c r="K23" s="146" t="s">
        <v>378</v>
      </c>
      <c r="L23" s="147">
        <v>44228</v>
      </c>
      <c r="M23" s="147">
        <v>44228</v>
      </c>
      <c r="N23" s="146"/>
      <c r="O23" s="146"/>
      <c r="P23" s="146"/>
      <c r="Q23" s="146">
        <v>10</v>
      </c>
    </row>
    <row r="24" spans="1:17">
      <c r="B24" s="146" t="s">
        <v>142</v>
      </c>
      <c r="C24" s="146" t="s">
        <v>139</v>
      </c>
      <c r="D24" s="146" t="s">
        <v>143</v>
      </c>
      <c r="E24" s="146" t="s">
        <v>138</v>
      </c>
      <c r="F24" s="146" t="s">
        <v>140</v>
      </c>
      <c r="G24" s="146" t="s">
        <v>141</v>
      </c>
      <c r="H24" s="146" t="s">
        <v>90</v>
      </c>
      <c r="I24" s="146" t="s">
        <v>85</v>
      </c>
      <c r="J24" s="147">
        <v>45200</v>
      </c>
      <c r="K24" s="146" t="s">
        <v>378</v>
      </c>
      <c r="L24" s="147">
        <v>44256</v>
      </c>
      <c r="M24" s="147">
        <v>44256</v>
      </c>
      <c r="N24" s="146"/>
      <c r="O24" s="146"/>
      <c r="P24" s="146"/>
      <c r="Q24" s="146">
        <v>20</v>
      </c>
    </row>
    <row r="25" spans="1:17">
      <c r="B25" s="146" t="s">
        <v>148</v>
      </c>
      <c r="C25" s="146" t="s">
        <v>145</v>
      </c>
      <c r="D25" s="146" t="s">
        <v>147</v>
      </c>
      <c r="E25" s="146" t="s">
        <v>144</v>
      </c>
      <c r="F25" s="146" t="s">
        <v>149</v>
      </c>
      <c r="G25" s="146" t="s">
        <v>146</v>
      </c>
      <c r="H25" s="146" t="s">
        <v>90</v>
      </c>
      <c r="I25" s="146" t="s">
        <v>85</v>
      </c>
      <c r="J25" s="147">
        <v>44835</v>
      </c>
      <c r="K25" s="146" t="s">
        <v>378</v>
      </c>
      <c r="L25" s="147">
        <v>40238</v>
      </c>
      <c r="M25" s="147">
        <v>40238</v>
      </c>
      <c r="N25" s="146"/>
      <c r="O25" s="146"/>
      <c r="P25" s="146"/>
      <c r="Q25" s="146">
        <v>20</v>
      </c>
    </row>
    <row r="26" spans="1:17">
      <c r="B26" s="146" t="s">
        <v>151</v>
      </c>
      <c r="C26" s="146" t="s">
        <v>81</v>
      </c>
      <c r="D26" s="146" t="s">
        <v>150</v>
      </c>
      <c r="E26" s="146" t="s">
        <v>144</v>
      </c>
      <c r="F26" s="146" t="s">
        <v>82</v>
      </c>
      <c r="G26" s="146" t="s">
        <v>83</v>
      </c>
      <c r="H26" s="146" t="s">
        <v>90</v>
      </c>
      <c r="I26" s="146" t="s">
        <v>85</v>
      </c>
      <c r="J26" s="147">
        <v>44835</v>
      </c>
      <c r="K26" s="146" t="s">
        <v>378</v>
      </c>
      <c r="L26" s="147">
        <v>40269</v>
      </c>
      <c r="M26" s="147">
        <v>40269</v>
      </c>
      <c r="N26" s="146"/>
      <c r="O26" s="146"/>
      <c r="P26" s="146"/>
      <c r="Q26" s="146">
        <v>16</v>
      </c>
    </row>
    <row r="27" spans="1:17">
      <c r="B27" s="146" t="s">
        <v>539</v>
      </c>
      <c r="C27" s="146" t="s">
        <v>604</v>
      </c>
      <c r="D27" s="146" t="s">
        <v>651</v>
      </c>
      <c r="E27" s="146" t="s">
        <v>144</v>
      </c>
      <c r="F27" s="146" t="s">
        <v>724</v>
      </c>
      <c r="G27" s="146" t="s">
        <v>725</v>
      </c>
      <c r="H27" s="146" t="s">
        <v>90</v>
      </c>
      <c r="I27" s="146" t="s">
        <v>511</v>
      </c>
      <c r="J27" s="147">
        <v>44651</v>
      </c>
      <c r="K27" s="146" t="s">
        <v>513</v>
      </c>
      <c r="L27" s="147">
        <v>42309</v>
      </c>
      <c r="M27" s="147">
        <v>42309</v>
      </c>
      <c r="N27" s="146"/>
      <c r="O27" s="147">
        <v>44651</v>
      </c>
      <c r="P27" s="146"/>
      <c r="Q27" s="146">
        <v>20</v>
      </c>
    </row>
    <row r="28" spans="1:17">
      <c r="A28" s="72" t="s">
        <v>389</v>
      </c>
      <c r="B28" s="146" t="s">
        <v>387</v>
      </c>
      <c r="C28" s="146" t="s">
        <v>384</v>
      </c>
      <c r="D28" s="146" t="s">
        <v>386</v>
      </c>
      <c r="E28" s="146" t="s">
        <v>144</v>
      </c>
      <c r="F28" s="146" t="s">
        <v>385</v>
      </c>
      <c r="G28" s="146"/>
      <c r="H28" s="146" t="s">
        <v>90</v>
      </c>
      <c r="I28" s="146" t="s">
        <v>85</v>
      </c>
      <c r="J28" s="147">
        <v>45200</v>
      </c>
      <c r="K28" s="146" t="s">
        <v>378</v>
      </c>
      <c r="L28" s="147">
        <v>44440</v>
      </c>
      <c r="M28" s="147">
        <v>44440</v>
      </c>
      <c r="N28" s="146"/>
      <c r="O28" s="146"/>
      <c r="P28" s="146"/>
      <c r="Q28" s="146">
        <v>20</v>
      </c>
    </row>
    <row r="29" spans="1:17">
      <c r="A29" s="72" t="s">
        <v>390</v>
      </c>
      <c r="B29" s="146" t="s">
        <v>157</v>
      </c>
      <c r="C29" s="146" t="s">
        <v>153</v>
      </c>
      <c r="D29" s="146" t="s">
        <v>156</v>
      </c>
      <c r="E29" s="146" t="s">
        <v>152</v>
      </c>
      <c r="F29" s="146" t="s">
        <v>154</v>
      </c>
      <c r="G29" s="146" t="s">
        <v>155</v>
      </c>
      <c r="H29" s="146" t="s">
        <v>90</v>
      </c>
      <c r="I29" s="146" t="s">
        <v>85</v>
      </c>
      <c r="J29" s="147">
        <v>45017</v>
      </c>
      <c r="K29" s="146" t="s">
        <v>378</v>
      </c>
      <c r="L29" s="147">
        <v>40756</v>
      </c>
      <c r="M29" s="147">
        <v>40756</v>
      </c>
      <c r="N29" s="146"/>
      <c r="O29" s="146"/>
      <c r="P29" s="146"/>
      <c r="Q29" s="146">
        <v>10</v>
      </c>
    </row>
    <row r="30" spans="1:17">
      <c r="A30" s="72" t="s">
        <v>389</v>
      </c>
      <c r="B30" s="146" t="s">
        <v>162</v>
      </c>
      <c r="C30" s="146" t="s">
        <v>158</v>
      </c>
      <c r="D30" s="146" t="s">
        <v>161</v>
      </c>
      <c r="E30" s="146" t="s">
        <v>152</v>
      </c>
      <c r="F30" s="146" t="s">
        <v>159</v>
      </c>
      <c r="G30" s="146" t="s">
        <v>160</v>
      </c>
      <c r="H30" s="146" t="s">
        <v>90</v>
      </c>
      <c r="I30" s="146" t="s">
        <v>85</v>
      </c>
      <c r="J30" s="147">
        <v>45017</v>
      </c>
      <c r="K30" s="146" t="s">
        <v>378</v>
      </c>
      <c r="L30" s="147">
        <v>42370</v>
      </c>
      <c r="M30" s="147">
        <v>42370</v>
      </c>
      <c r="N30" s="146"/>
      <c r="O30" s="146"/>
      <c r="P30" s="146"/>
      <c r="Q30" s="146">
        <v>20</v>
      </c>
    </row>
    <row r="31" spans="1:17">
      <c r="B31" s="146" t="s">
        <v>486</v>
      </c>
      <c r="C31" s="146" t="s">
        <v>178</v>
      </c>
      <c r="D31" s="146" t="s">
        <v>493</v>
      </c>
      <c r="E31" s="146" t="s">
        <v>494</v>
      </c>
      <c r="F31" s="146" t="s">
        <v>496</v>
      </c>
      <c r="G31" s="146" t="s">
        <v>497</v>
      </c>
      <c r="H31" s="146" t="s">
        <v>90</v>
      </c>
      <c r="I31" s="146" t="s">
        <v>85</v>
      </c>
      <c r="J31" s="147">
        <v>45323</v>
      </c>
      <c r="K31" s="146" t="s">
        <v>378</v>
      </c>
      <c r="L31" s="147">
        <v>44805</v>
      </c>
      <c r="M31" s="147">
        <v>44805</v>
      </c>
      <c r="N31" s="146"/>
      <c r="O31" s="146"/>
      <c r="P31" s="146"/>
      <c r="Q31" s="146">
        <v>30</v>
      </c>
    </row>
    <row r="32" spans="1:17">
      <c r="B32" s="146" t="s">
        <v>540</v>
      </c>
      <c r="C32" s="146" t="s">
        <v>605</v>
      </c>
      <c r="D32" s="146" t="s">
        <v>652</v>
      </c>
      <c r="E32" s="146" t="s">
        <v>163</v>
      </c>
      <c r="F32" s="146" t="s">
        <v>726</v>
      </c>
      <c r="G32" s="146" t="s">
        <v>726</v>
      </c>
      <c r="H32" s="146" t="s">
        <v>90</v>
      </c>
      <c r="I32" s="146" t="s">
        <v>511</v>
      </c>
      <c r="J32" s="147">
        <v>42916</v>
      </c>
      <c r="K32" s="146" t="s">
        <v>513</v>
      </c>
      <c r="L32" s="147">
        <v>40725</v>
      </c>
      <c r="M32" s="147">
        <v>40725</v>
      </c>
      <c r="N32" s="147">
        <v>42401</v>
      </c>
      <c r="O32" s="147">
        <v>42916</v>
      </c>
      <c r="P32" s="146"/>
      <c r="Q32" s="146">
        <v>10</v>
      </c>
    </row>
    <row r="33" spans="2:17">
      <c r="B33" s="146" t="s">
        <v>170</v>
      </c>
      <c r="C33" s="146" t="s">
        <v>164</v>
      </c>
      <c r="D33" s="146" t="s">
        <v>167</v>
      </c>
      <c r="E33" s="146" t="s">
        <v>163</v>
      </c>
      <c r="F33" s="146" t="s">
        <v>168</v>
      </c>
      <c r="G33" s="146" t="s">
        <v>169</v>
      </c>
      <c r="H33" s="146" t="s">
        <v>90</v>
      </c>
      <c r="I33" s="146" t="s">
        <v>85</v>
      </c>
      <c r="J33" s="147">
        <v>45323</v>
      </c>
      <c r="K33" s="146" t="s">
        <v>378</v>
      </c>
      <c r="L33" s="147">
        <v>40940</v>
      </c>
      <c r="M33" s="147">
        <v>40940</v>
      </c>
      <c r="N33" s="146"/>
      <c r="O33" s="146"/>
      <c r="P33" s="146"/>
      <c r="Q33" s="146">
        <v>20</v>
      </c>
    </row>
    <row r="34" spans="2:17">
      <c r="B34" s="146" t="s">
        <v>541</v>
      </c>
      <c r="C34" s="146" t="s">
        <v>606</v>
      </c>
      <c r="D34" s="146" t="s">
        <v>653</v>
      </c>
      <c r="E34" s="146" t="s">
        <v>163</v>
      </c>
      <c r="F34" s="146" t="s">
        <v>727</v>
      </c>
      <c r="G34" s="146" t="s">
        <v>728</v>
      </c>
      <c r="H34" s="146" t="s">
        <v>90</v>
      </c>
      <c r="I34" s="146" t="s">
        <v>806</v>
      </c>
      <c r="J34" s="147">
        <v>43434</v>
      </c>
      <c r="K34" s="146" t="s">
        <v>378</v>
      </c>
      <c r="L34" s="147">
        <v>41791</v>
      </c>
      <c r="M34" s="147">
        <v>41791</v>
      </c>
      <c r="N34" s="147">
        <v>43434</v>
      </c>
      <c r="O34" s="146"/>
      <c r="P34" s="146"/>
      <c r="Q34" s="146">
        <v>10</v>
      </c>
    </row>
    <row r="35" spans="2:17">
      <c r="B35" s="146" t="s">
        <v>175</v>
      </c>
      <c r="C35" s="146" t="s">
        <v>171</v>
      </c>
      <c r="D35" s="146" t="s">
        <v>174</v>
      </c>
      <c r="E35" s="146" t="s">
        <v>163</v>
      </c>
      <c r="F35" s="146" t="s">
        <v>172</v>
      </c>
      <c r="G35" s="146" t="s">
        <v>173</v>
      </c>
      <c r="H35" s="146" t="s">
        <v>90</v>
      </c>
      <c r="I35" s="146" t="s">
        <v>85</v>
      </c>
      <c r="J35" s="147">
        <v>45078</v>
      </c>
      <c r="K35" s="146" t="s">
        <v>378</v>
      </c>
      <c r="L35" s="147">
        <v>42036</v>
      </c>
      <c r="M35" s="147">
        <v>42036</v>
      </c>
      <c r="N35" s="146"/>
      <c r="O35" s="146"/>
      <c r="P35" s="146"/>
      <c r="Q35" s="146">
        <v>12</v>
      </c>
    </row>
    <row r="36" spans="2:17">
      <c r="B36" s="146" t="s">
        <v>542</v>
      </c>
      <c r="C36" s="146" t="s">
        <v>607</v>
      </c>
      <c r="D36" s="146" t="s">
        <v>654</v>
      </c>
      <c r="E36" s="146" t="s">
        <v>163</v>
      </c>
      <c r="F36" s="146" t="s">
        <v>729</v>
      </c>
      <c r="G36" s="146" t="s">
        <v>730</v>
      </c>
      <c r="H36" s="146" t="s">
        <v>90</v>
      </c>
      <c r="I36" s="146" t="s">
        <v>511</v>
      </c>
      <c r="J36" s="147">
        <v>43799</v>
      </c>
      <c r="K36" s="146" t="s">
        <v>513</v>
      </c>
      <c r="L36" s="147">
        <v>43556</v>
      </c>
      <c r="M36" s="147">
        <v>43556</v>
      </c>
      <c r="N36" s="146"/>
      <c r="O36" s="147">
        <v>43799</v>
      </c>
      <c r="P36" s="146"/>
      <c r="Q36" s="146">
        <v>10</v>
      </c>
    </row>
    <row r="37" spans="2:17">
      <c r="B37" s="146" t="s">
        <v>543</v>
      </c>
      <c r="C37" s="146" t="s">
        <v>608</v>
      </c>
      <c r="D37" s="146" t="s">
        <v>655</v>
      </c>
      <c r="E37" s="146" t="s">
        <v>176</v>
      </c>
      <c r="F37" s="146" t="s">
        <v>731</v>
      </c>
      <c r="G37" s="146" t="s">
        <v>732</v>
      </c>
      <c r="H37" s="146" t="s">
        <v>90</v>
      </c>
      <c r="I37" s="146" t="s">
        <v>511</v>
      </c>
      <c r="J37" s="147">
        <v>44135</v>
      </c>
      <c r="K37" s="146" t="s">
        <v>513</v>
      </c>
      <c r="L37" s="147">
        <v>43556</v>
      </c>
      <c r="M37" s="147">
        <v>43556</v>
      </c>
      <c r="N37" s="146"/>
      <c r="O37" s="147">
        <v>44135</v>
      </c>
      <c r="P37" s="146"/>
      <c r="Q37" s="146">
        <v>10</v>
      </c>
    </row>
    <row r="38" spans="2:17">
      <c r="B38" s="146" t="s">
        <v>544</v>
      </c>
      <c r="C38" s="146" t="s">
        <v>609</v>
      </c>
      <c r="D38" s="146" t="s">
        <v>656</v>
      </c>
      <c r="E38" s="146" t="s">
        <v>702</v>
      </c>
      <c r="F38" s="146" t="s">
        <v>733</v>
      </c>
      <c r="G38" s="146" t="s">
        <v>734</v>
      </c>
      <c r="H38" s="146" t="s">
        <v>90</v>
      </c>
      <c r="I38" s="146" t="s">
        <v>511</v>
      </c>
      <c r="J38" s="147">
        <v>43373</v>
      </c>
      <c r="K38" s="146" t="s">
        <v>513</v>
      </c>
      <c r="L38" s="147">
        <v>40269</v>
      </c>
      <c r="M38" s="147">
        <v>40269</v>
      </c>
      <c r="N38" s="146"/>
      <c r="O38" s="147">
        <v>43373</v>
      </c>
      <c r="P38" s="146"/>
      <c r="Q38" s="146">
        <v>10</v>
      </c>
    </row>
    <row r="39" spans="2:17">
      <c r="B39" s="146" t="s">
        <v>545</v>
      </c>
      <c r="C39" s="146" t="s">
        <v>610</v>
      </c>
      <c r="D39" s="146" t="s">
        <v>657</v>
      </c>
      <c r="E39" s="146" t="s">
        <v>702</v>
      </c>
      <c r="F39" s="146" t="s">
        <v>735</v>
      </c>
      <c r="G39" s="146" t="s">
        <v>736</v>
      </c>
      <c r="H39" s="146" t="s">
        <v>90</v>
      </c>
      <c r="I39" s="146" t="s">
        <v>806</v>
      </c>
      <c r="J39" s="147">
        <v>43770</v>
      </c>
      <c r="K39" s="146" t="s">
        <v>378</v>
      </c>
      <c r="L39" s="147">
        <v>42095</v>
      </c>
      <c r="M39" s="147">
        <v>42095</v>
      </c>
      <c r="N39" s="147">
        <v>43770</v>
      </c>
      <c r="O39" s="146"/>
      <c r="P39" s="146"/>
      <c r="Q39" s="146">
        <v>20</v>
      </c>
    </row>
    <row r="40" spans="2:17">
      <c r="B40" s="146" t="s">
        <v>546</v>
      </c>
      <c r="C40" s="146" t="s">
        <v>611</v>
      </c>
      <c r="D40" s="146" t="s">
        <v>658</v>
      </c>
      <c r="E40" s="146" t="s">
        <v>703</v>
      </c>
      <c r="F40" s="146" t="s">
        <v>737</v>
      </c>
      <c r="G40" s="146"/>
      <c r="H40" s="146" t="s">
        <v>90</v>
      </c>
      <c r="I40" s="146" t="s">
        <v>511</v>
      </c>
      <c r="J40" s="147">
        <v>44012</v>
      </c>
      <c r="K40" s="146" t="s">
        <v>513</v>
      </c>
      <c r="L40" s="147">
        <v>41944</v>
      </c>
      <c r="M40" s="147">
        <v>41944</v>
      </c>
      <c r="N40" s="146"/>
      <c r="O40" s="147">
        <v>44012</v>
      </c>
      <c r="P40" s="146"/>
      <c r="Q40" s="146">
        <v>10</v>
      </c>
    </row>
    <row r="41" spans="2:17">
      <c r="B41" s="146" t="s">
        <v>547</v>
      </c>
      <c r="C41" s="146" t="s">
        <v>612</v>
      </c>
      <c r="D41" s="146" t="s">
        <v>659</v>
      </c>
      <c r="E41" s="146" t="s">
        <v>177</v>
      </c>
      <c r="F41" s="146" t="s">
        <v>738</v>
      </c>
      <c r="G41" s="146" t="s">
        <v>739</v>
      </c>
      <c r="H41" s="146" t="s">
        <v>90</v>
      </c>
      <c r="I41" s="146" t="s">
        <v>511</v>
      </c>
      <c r="J41" s="147">
        <v>43769</v>
      </c>
      <c r="K41" s="146" t="s">
        <v>513</v>
      </c>
      <c r="L41" s="147">
        <v>42675</v>
      </c>
      <c r="M41" s="147">
        <v>42675</v>
      </c>
      <c r="N41" s="146"/>
      <c r="O41" s="147">
        <v>43769</v>
      </c>
      <c r="P41" s="146"/>
      <c r="Q41" s="146">
        <v>14</v>
      </c>
    </row>
    <row r="42" spans="2:17">
      <c r="B42" s="146" t="s">
        <v>184</v>
      </c>
      <c r="C42" s="146" t="s">
        <v>178</v>
      </c>
      <c r="D42" s="146" t="s">
        <v>181</v>
      </c>
      <c r="E42" s="146" t="s">
        <v>177</v>
      </c>
      <c r="F42" s="146" t="s">
        <v>182</v>
      </c>
      <c r="G42" s="146" t="s">
        <v>183</v>
      </c>
      <c r="H42" s="146" t="s">
        <v>90</v>
      </c>
      <c r="I42" s="146" t="s">
        <v>85</v>
      </c>
      <c r="J42" s="147">
        <v>44835</v>
      </c>
      <c r="K42" s="146" t="s">
        <v>378</v>
      </c>
      <c r="L42" s="147">
        <v>43466</v>
      </c>
      <c r="M42" s="147">
        <v>43466</v>
      </c>
      <c r="N42" s="146"/>
      <c r="O42" s="146"/>
      <c r="P42" s="146"/>
      <c r="Q42" s="146">
        <v>40</v>
      </c>
    </row>
    <row r="43" spans="2:17">
      <c r="B43" s="146" t="s">
        <v>188</v>
      </c>
      <c r="C43" s="146" t="s">
        <v>178</v>
      </c>
      <c r="D43" s="146" t="s">
        <v>185</v>
      </c>
      <c r="E43" s="146" t="s">
        <v>177</v>
      </c>
      <c r="F43" s="146" t="s">
        <v>186</v>
      </c>
      <c r="G43" s="146" t="s">
        <v>187</v>
      </c>
      <c r="H43" s="146" t="s">
        <v>90</v>
      </c>
      <c r="I43" s="146" t="s">
        <v>511</v>
      </c>
      <c r="J43" s="147">
        <v>45382</v>
      </c>
      <c r="K43" s="146" t="s">
        <v>513</v>
      </c>
      <c r="L43" s="147">
        <v>43922</v>
      </c>
      <c r="M43" s="147">
        <v>43922</v>
      </c>
      <c r="N43" s="146"/>
      <c r="O43" s="147">
        <v>45382</v>
      </c>
      <c r="P43" s="146"/>
      <c r="Q43" s="146">
        <v>20</v>
      </c>
    </row>
    <row r="44" spans="2:17">
      <c r="B44" s="146" t="s">
        <v>192</v>
      </c>
      <c r="C44" s="146" t="s">
        <v>178</v>
      </c>
      <c r="D44" s="146" t="s">
        <v>189</v>
      </c>
      <c r="E44" s="146" t="s">
        <v>177</v>
      </c>
      <c r="F44" s="146" t="s">
        <v>190</v>
      </c>
      <c r="G44" s="146" t="s">
        <v>191</v>
      </c>
      <c r="H44" s="146" t="s">
        <v>90</v>
      </c>
      <c r="I44" s="146" t="s">
        <v>85</v>
      </c>
      <c r="J44" s="147">
        <v>44835</v>
      </c>
      <c r="K44" s="146" t="s">
        <v>378</v>
      </c>
      <c r="L44" s="147">
        <v>44166</v>
      </c>
      <c r="M44" s="147">
        <v>44166</v>
      </c>
      <c r="N44" s="146"/>
      <c r="O44" s="146"/>
      <c r="P44" s="146"/>
      <c r="Q44" s="146">
        <v>20</v>
      </c>
    </row>
    <row r="45" spans="2:17">
      <c r="B45" s="146" t="s">
        <v>548</v>
      </c>
      <c r="C45" s="146" t="s">
        <v>178</v>
      </c>
      <c r="D45" s="146" t="s">
        <v>660</v>
      </c>
      <c r="E45" s="146" t="s">
        <v>177</v>
      </c>
      <c r="F45" s="146" t="s">
        <v>740</v>
      </c>
      <c r="G45" s="146"/>
      <c r="H45" s="146" t="s">
        <v>90</v>
      </c>
      <c r="I45" s="146" t="s">
        <v>85</v>
      </c>
      <c r="J45" s="147">
        <v>45078</v>
      </c>
      <c r="K45" s="146" t="s">
        <v>380</v>
      </c>
      <c r="L45" s="147">
        <v>45078</v>
      </c>
      <c r="M45" s="147">
        <v>45078</v>
      </c>
      <c r="N45" s="146"/>
      <c r="O45" s="146"/>
      <c r="P45" s="146"/>
      <c r="Q45" s="146">
        <v>10</v>
      </c>
    </row>
    <row r="46" spans="2:17">
      <c r="B46" s="146" t="s">
        <v>549</v>
      </c>
      <c r="C46" s="146" t="s">
        <v>613</v>
      </c>
      <c r="D46" s="146" t="s">
        <v>661</v>
      </c>
      <c r="E46" s="146" t="s">
        <v>704</v>
      </c>
      <c r="F46" s="146" t="s">
        <v>741</v>
      </c>
      <c r="G46" s="146" t="s">
        <v>742</v>
      </c>
      <c r="H46" s="146" t="s">
        <v>90</v>
      </c>
      <c r="I46" s="146" t="s">
        <v>511</v>
      </c>
      <c r="J46" s="147">
        <v>42216</v>
      </c>
      <c r="K46" s="146" t="s">
        <v>513</v>
      </c>
      <c r="L46" s="147">
        <v>41426</v>
      </c>
      <c r="M46" s="147">
        <v>41426</v>
      </c>
      <c r="N46" s="146"/>
      <c r="O46" s="147">
        <v>42216</v>
      </c>
      <c r="P46" s="146"/>
      <c r="Q46" s="146">
        <v>20</v>
      </c>
    </row>
    <row r="47" spans="2:17">
      <c r="B47" s="146" t="s">
        <v>550</v>
      </c>
      <c r="C47" s="146" t="s">
        <v>614</v>
      </c>
      <c r="D47" s="146" t="s">
        <v>662</v>
      </c>
      <c r="E47" s="146" t="s">
        <v>704</v>
      </c>
      <c r="F47" s="146" t="s">
        <v>743</v>
      </c>
      <c r="G47" s="146" t="s">
        <v>743</v>
      </c>
      <c r="H47" s="146" t="s">
        <v>90</v>
      </c>
      <c r="I47" s="146" t="s">
        <v>511</v>
      </c>
      <c r="J47" s="147">
        <v>42704</v>
      </c>
      <c r="K47" s="146" t="s">
        <v>513</v>
      </c>
      <c r="L47" s="147">
        <v>42217</v>
      </c>
      <c r="M47" s="147">
        <v>42217</v>
      </c>
      <c r="N47" s="146"/>
      <c r="O47" s="147">
        <v>42704</v>
      </c>
      <c r="P47" s="146"/>
      <c r="Q47" s="146">
        <v>20</v>
      </c>
    </row>
    <row r="48" spans="2:17">
      <c r="B48" s="146" t="s">
        <v>551</v>
      </c>
      <c r="C48" s="146" t="s">
        <v>602</v>
      </c>
      <c r="D48" s="146" t="s">
        <v>663</v>
      </c>
      <c r="E48" s="146" t="s">
        <v>704</v>
      </c>
      <c r="F48" s="146" t="s">
        <v>744</v>
      </c>
      <c r="G48" s="146" t="s">
        <v>745</v>
      </c>
      <c r="H48" s="146" t="s">
        <v>90</v>
      </c>
      <c r="I48" s="146" t="s">
        <v>511</v>
      </c>
      <c r="J48" s="147">
        <v>43251</v>
      </c>
      <c r="K48" s="146" t="s">
        <v>513</v>
      </c>
      <c r="L48" s="147">
        <v>42401</v>
      </c>
      <c r="M48" s="147">
        <v>42401</v>
      </c>
      <c r="N48" s="146"/>
      <c r="O48" s="147">
        <v>43251</v>
      </c>
      <c r="P48" s="146"/>
      <c r="Q48" s="146">
        <v>10</v>
      </c>
    </row>
    <row r="49" spans="2:17">
      <c r="B49" s="146" t="s">
        <v>552</v>
      </c>
      <c r="C49" s="146" t="s">
        <v>615</v>
      </c>
      <c r="D49" s="146" t="s">
        <v>663</v>
      </c>
      <c r="E49" s="146" t="s">
        <v>704</v>
      </c>
      <c r="F49" s="146" t="s">
        <v>744</v>
      </c>
      <c r="G49" s="146" t="s">
        <v>745</v>
      </c>
      <c r="H49" s="146" t="s">
        <v>90</v>
      </c>
      <c r="I49" s="146" t="s">
        <v>807</v>
      </c>
      <c r="J49" s="147">
        <v>43732</v>
      </c>
      <c r="K49" s="146" t="s">
        <v>513</v>
      </c>
      <c r="L49" s="147">
        <v>43252</v>
      </c>
      <c r="M49" s="147">
        <v>43252</v>
      </c>
      <c r="N49" s="146"/>
      <c r="O49" s="147">
        <v>43732</v>
      </c>
      <c r="P49" s="146"/>
      <c r="Q49" s="146">
        <v>10</v>
      </c>
    </row>
    <row r="50" spans="2:17">
      <c r="B50" s="146" t="s">
        <v>553</v>
      </c>
      <c r="C50" s="146" t="s">
        <v>599</v>
      </c>
      <c r="D50" s="146" t="s">
        <v>664</v>
      </c>
      <c r="E50" s="146" t="s">
        <v>700</v>
      </c>
      <c r="F50" s="146" t="s">
        <v>746</v>
      </c>
      <c r="G50" s="146" t="s">
        <v>746</v>
      </c>
      <c r="H50" s="146" t="s">
        <v>90</v>
      </c>
      <c r="I50" s="146" t="s">
        <v>511</v>
      </c>
      <c r="J50" s="147">
        <v>42429</v>
      </c>
      <c r="K50" s="146" t="s">
        <v>513</v>
      </c>
      <c r="L50" s="147">
        <v>41275</v>
      </c>
      <c r="M50" s="147">
        <v>41275</v>
      </c>
      <c r="N50" s="146"/>
      <c r="O50" s="147">
        <v>42429</v>
      </c>
      <c r="P50" s="146"/>
      <c r="Q50" s="146">
        <v>20</v>
      </c>
    </row>
    <row r="51" spans="2:17">
      <c r="B51" s="146" t="s">
        <v>199</v>
      </c>
      <c r="C51" s="146" t="s">
        <v>195</v>
      </c>
      <c r="D51" s="146" t="s">
        <v>198</v>
      </c>
      <c r="E51" s="146" t="s">
        <v>194</v>
      </c>
      <c r="F51" s="146" t="s">
        <v>196</v>
      </c>
      <c r="G51" s="146" t="s">
        <v>197</v>
      </c>
      <c r="H51" s="146" t="s">
        <v>90</v>
      </c>
      <c r="I51" s="146" t="s">
        <v>85</v>
      </c>
      <c r="J51" s="147">
        <v>45017</v>
      </c>
      <c r="K51" s="146" t="s">
        <v>378</v>
      </c>
      <c r="L51" s="147">
        <v>41487</v>
      </c>
      <c r="M51" s="147">
        <v>41487</v>
      </c>
      <c r="N51" s="146"/>
      <c r="O51" s="146"/>
      <c r="P51" s="146"/>
      <c r="Q51" s="146">
        <v>20</v>
      </c>
    </row>
    <row r="52" spans="2:17">
      <c r="B52" s="146" t="s">
        <v>554</v>
      </c>
      <c r="C52" s="146" t="s">
        <v>616</v>
      </c>
      <c r="D52" s="146" t="s">
        <v>665</v>
      </c>
      <c r="E52" s="146" t="s">
        <v>194</v>
      </c>
      <c r="F52" s="146" t="s">
        <v>747</v>
      </c>
      <c r="G52" s="146" t="s">
        <v>748</v>
      </c>
      <c r="H52" s="146" t="s">
        <v>90</v>
      </c>
      <c r="I52" s="146" t="s">
        <v>511</v>
      </c>
      <c r="J52" s="147">
        <v>43069</v>
      </c>
      <c r="K52" s="146" t="s">
        <v>513</v>
      </c>
      <c r="L52" s="147">
        <v>42005</v>
      </c>
      <c r="M52" s="147">
        <v>42005</v>
      </c>
      <c r="N52" s="147">
        <v>42675</v>
      </c>
      <c r="O52" s="147">
        <v>43069</v>
      </c>
      <c r="P52" s="146"/>
      <c r="Q52" s="146">
        <v>10</v>
      </c>
    </row>
    <row r="53" spans="2:17">
      <c r="B53" s="146" t="s">
        <v>202</v>
      </c>
      <c r="C53" s="146" t="s">
        <v>200</v>
      </c>
      <c r="D53" s="146" t="s">
        <v>201</v>
      </c>
      <c r="E53" s="146" t="s">
        <v>194</v>
      </c>
      <c r="F53" s="146" t="s">
        <v>203</v>
      </c>
      <c r="G53" s="146" t="s">
        <v>204</v>
      </c>
      <c r="H53" s="146" t="s">
        <v>90</v>
      </c>
      <c r="I53" s="146" t="s">
        <v>85</v>
      </c>
      <c r="J53" s="147">
        <v>45017</v>
      </c>
      <c r="K53" s="146" t="s">
        <v>378</v>
      </c>
      <c r="L53" s="147">
        <v>42005</v>
      </c>
      <c r="M53" s="147">
        <v>42005</v>
      </c>
      <c r="N53" s="146"/>
      <c r="O53" s="146"/>
      <c r="P53" s="146"/>
      <c r="Q53" s="146">
        <v>20</v>
      </c>
    </row>
    <row r="54" spans="2:17">
      <c r="B54" s="146" t="s">
        <v>206</v>
      </c>
      <c r="C54" s="146" t="s">
        <v>132</v>
      </c>
      <c r="D54" s="146" t="s">
        <v>134</v>
      </c>
      <c r="E54" s="146" t="s">
        <v>193</v>
      </c>
      <c r="F54" s="146" t="s">
        <v>133</v>
      </c>
      <c r="G54" s="146" t="s">
        <v>205</v>
      </c>
      <c r="H54" s="146" t="s">
        <v>90</v>
      </c>
      <c r="I54" s="146" t="s">
        <v>85</v>
      </c>
      <c r="J54" s="147">
        <v>45017</v>
      </c>
      <c r="K54" s="146" t="s">
        <v>378</v>
      </c>
      <c r="L54" s="147">
        <v>44166</v>
      </c>
      <c r="M54" s="147">
        <v>44166</v>
      </c>
      <c r="N54" s="146"/>
      <c r="O54" s="146"/>
      <c r="P54" s="146"/>
      <c r="Q54" s="146">
        <v>20</v>
      </c>
    </row>
    <row r="55" spans="2:17">
      <c r="B55" s="146" t="s">
        <v>555</v>
      </c>
      <c r="C55" s="146" t="s">
        <v>617</v>
      </c>
      <c r="D55" s="146" t="s">
        <v>666</v>
      </c>
      <c r="E55" s="146" t="s">
        <v>207</v>
      </c>
      <c r="F55" s="146" t="s">
        <v>749</v>
      </c>
      <c r="G55" s="146" t="s">
        <v>749</v>
      </c>
      <c r="H55" s="146" t="s">
        <v>90</v>
      </c>
      <c r="I55" s="146" t="s">
        <v>511</v>
      </c>
      <c r="J55" s="147">
        <v>39813</v>
      </c>
      <c r="K55" s="146" t="s">
        <v>513</v>
      </c>
      <c r="L55" s="147">
        <v>38991</v>
      </c>
      <c r="M55" s="147">
        <v>38991</v>
      </c>
      <c r="N55" s="146"/>
      <c r="O55" s="147">
        <v>39813</v>
      </c>
      <c r="P55" s="146"/>
      <c r="Q55" s="146">
        <v>15</v>
      </c>
    </row>
    <row r="56" spans="2:17">
      <c r="B56" s="146" t="s">
        <v>212</v>
      </c>
      <c r="C56" s="146" t="s">
        <v>208</v>
      </c>
      <c r="D56" s="146" t="s">
        <v>209</v>
      </c>
      <c r="E56" s="146" t="s">
        <v>176</v>
      </c>
      <c r="F56" s="146" t="s">
        <v>210</v>
      </c>
      <c r="G56" s="146" t="s">
        <v>211</v>
      </c>
      <c r="H56" s="146" t="s">
        <v>90</v>
      </c>
      <c r="I56" s="146" t="s">
        <v>85</v>
      </c>
      <c r="J56" s="147">
        <v>45017</v>
      </c>
      <c r="K56" s="146" t="s">
        <v>378</v>
      </c>
      <c r="L56" s="147">
        <v>42036</v>
      </c>
      <c r="M56" s="147">
        <v>42036</v>
      </c>
      <c r="N56" s="146"/>
      <c r="O56" s="146"/>
      <c r="P56" s="146"/>
      <c r="Q56" s="146">
        <v>10</v>
      </c>
    </row>
    <row r="57" spans="2:17">
      <c r="B57" s="146" t="s">
        <v>214</v>
      </c>
      <c r="C57" s="146" t="s">
        <v>109</v>
      </c>
      <c r="D57" s="146" t="s">
        <v>213</v>
      </c>
      <c r="E57" s="146" t="s">
        <v>207</v>
      </c>
      <c r="F57" s="146" t="s">
        <v>110</v>
      </c>
      <c r="G57" s="146" t="s">
        <v>111</v>
      </c>
      <c r="H57" s="146" t="s">
        <v>90</v>
      </c>
      <c r="I57" s="146" t="s">
        <v>85</v>
      </c>
      <c r="J57" s="147">
        <v>44835</v>
      </c>
      <c r="K57" s="146" t="s">
        <v>378</v>
      </c>
      <c r="L57" s="147">
        <v>43739</v>
      </c>
      <c r="M57" s="147">
        <v>43739</v>
      </c>
      <c r="N57" s="146"/>
      <c r="O57" s="146"/>
      <c r="P57" s="146"/>
      <c r="Q57" s="146">
        <v>10</v>
      </c>
    </row>
    <row r="58" spans="2:17">
      <c r="B58" s="146" t="s">
        <v>556</v>
      </c>
      <c r="C58" s="146" t="s">
        <v>618</v>
      </c>
      <c r="D58" s="146" t="s">
        <v>618</v>
      </c>
      <c r="E58" s="146" t="s">
        <v>705</v>
      </c>
      <c r="F58" s="146" t="s">
        <v>750</v>
      </c>
      <c r="G58" s="146" t="s">
        <v>751</v>
      </c>
      <c r="H58" s="146" t="s">
        <v>90</v>
      </c>
      <c r="I58" s="146" t="s">
        <v>511</v>
      </c>
      <c r="J58" s="147">
        <v>42704</v>
      </c>
      <c r="K58" s="146" t="s">
        <v>513</v>
      </c>
      <c r="L58" s="147">
        <v>41518</v>
      </c>
      <c r="M58" s="147">
        <v>41518</v>
      </c>
      <c r="N58" s="146"/>
      <c r="O58" s="147">
        <v>42704</v>
      </c>
      <c r="P58" s="146"/>
      <c r="Q58" s="146">
        <v>20</v>
      </c>
    </row>
    <row r="59" spans="2:17">
      <c r="B59" s="146" t="s">
        <v>218</v>
      </c>
      <c r="C59" s="146" t="s">
        <v>164</v>
      </c>
      <c r="D59" s="146" t="s">
        <v>217</v>
      </c>
      <c r="E59" s="146" t="s">
        <v>216</v>
      </c>
      <c r="F59" s="146" t="s">
        <v>165</v>
      </c>
      <c r="G59" s="146" t="s">
        <v>166</v>
      </c>
      <c r="H59" s="146" t="s">
        <v>90</v>
      </c>
      <c r="I59" s="146" t="s">
        <v>85</v>
      </c>
      <c r="J59" s="147">
        <v>45352</v>
      </c>
      <c r="K59" s="146" t="s">
        <v>378</v>
      </c>
      <c r="L59" s="147">
        <v>40634</v>
      </c>
      <c r="M59" s="147">
        <v>40634</v>
      </c>
      <c r="N59" s="146"/>
      <c r="O59" s="146"/>
      <c r="P59" s="146"/>
      <c r="Q59" s="146">
        <v>20</v>
      </c>
    </row>
    <row r="60" spans="2:17">
      <c r="B60" s="146" t="s">
        <v>223</v>
      </c>
      <c r="C60" s="146" t="s">
        <v>219</v>
      </c>
      <c r="D60" s="146" t="s">
        <v>222</v>
      </c>
      <c r="E60" s="146" t="s">
        <v>215</v>
      </c>
      <c r="F60" s="146" t="s">
        <v>220</v>
      </c>
      <c r="G60" s="146" t="s">
        <v>221</v>
      </c>
      <c r="H60" s="146" t="s">
        <v>90</v>
      </c>
      <c r="I60" s="146" t="s">
        <v>511</v>
      </c>
      <c r="J60" s="147">
        <v>45382</v>
      </c>
      <c r="K60" s="146" t="s">
        <v>513</v>
      </c>
      <c r="L60" s="147">
        <v>41883</v>
      </c>
      <c r="M60" s="147">
        <v>41883</v>
      </c>
      <c r="N60" s="146"/>
      <c r="O60" s="147">
        <v>45382</v>
      </c>
      <c r="P60" s="146"/>
      <c r="Q60" s="146">
        <v>20</v>
      </c>
    </row>
    <row r="61" spans="2:17">
      <c r="B61" s="146" t="s">
        <v>225</v>
      </c>
      <c r="C61" s="146" t="s">
        <v>164</v>
      </c>
      <c r="D61" s="146" t="s">
        <v>224</v>
      </c>
      <c r="E61" s="146" t="s">
        <v>216</v>
      </c>
      <c r="F61" s="146" t="s">
        <v>165</v>
      </c>
      <c r="G61" s="146" t="s">
        <v>166</v>
      </c>
      <c r="H61" s="146" t="s">
        <v>90</v>
      </c>
      <c r="I61" s="146" t="s">
        <v>85</v>
      </c>
      <c r="J61" s="147">
        <v>44287</v>
      </c>
      <c r="K61" s="146" t="s">
        <v>378</v>
      </c>
      <c r="L61" s="147">
        <v>42095</v>
      </c>
      <c r="M61" s="147">
        <v>42095</v>
      </c>
      <c r="N61" s="146"/>
      <c r="O61" s="146"/>
      <c r="P61" s="146"/>
      <c r="Q61" s="146">
        <v>20</v>
      </c>
    </row>
    <row r="62" spans="2:17">
      <c r="B62" s="146" t="s">
        <v>229</v>
      </c>
      <c r="C62" s="146" t="s">
        <v>178</v>
      </c>
      <c r="D62" s="146" t="s">
        <v>226</v>
      </c>
      <c r="E62" s="146" t="s">
        <v>215</v>
      </c>
      <c r="F62" s="146" t="s">
        <v>227</v>
      </c>
      <c r="G62" s="146" t="s">
        <v>228</v>
      </c>
      <c r="H62" s="146" t="s">
        <v>90</v>
      </c>
      <c r="I62" s="146" t="s">
        <v>85</v>
      </c>
      <c r="J62" s="147">
        <v>44835</v>
      </c>
      <c r="K62" s="146" t="s">
        <v>378</v>
      </c>
      <c r="L62" s="147">
        <v>44197</v>
      </c>
      <c r="M62" s="147">
        <v>44197</v>
      </c>
      <c r="N62" s="146"/>
      <c r="O62" s="146"/>
      <c r="P62" s="146"/>
      <c r="Q62" s="146">
        <v>40</v>
      </c>
    </row>
    <row r="63" spans="2:17">
      <c r="B63" s="146" t="s">
        <v>557</v>
      </c>
      <c r="C63" s="146" t="s">
        <v>619</v>
      </c>
      <c r="D63" s="146" t="s">
        <v>667</v>
      </c>
      <c r="E63" s="146" t="s">
        <v>230</v>
      </c>
      <c r="F63" s="146" t="s">
        <v>752</v>
      </c>
      <c r="G63" s="146" t="s">
        <v>753</v>
      </c>
      <c r="H63" s="146" t="s">
        <v>90</v>
      </c>
      <c r="I63" s="146" t="s">
        <v>511</v>
      </c>
      <c r="J63" s="147">
        <v>39691</v>
      </c>
      <c r="K63" s="146" t="s">
        <v>513</v>
      </c>
      <c r="L63" s="147">
        <v>39387</v>
      </c>
      <c r="M63" s="147">
        <v>39387</v>
      </c>
      <c r="N63" s="146"/>
      <c r="O63" s="147">
        <v>39691</v>
      </c>
      <c r="P63" s="146"/>
      <c r="Q63" s="146">
        <v>25</v>
      </c>
    </row>
    <row r="64" spans="2:17">
      <c r="B64" s="146" t="s">
        <v>558</v>
      </c>
      <c r="C64" s="146" t="s">
        <v>475</v>
      </c>
      <c r="D64" s="146" t="s">
        <v>668</v>
      </c>
      <c r="E64" s="146" t="s">
        <v>235</v>
      </c>
      <c r="F64" s="146" t="s">
        <v>754</v>
      </c>
      <c r="G64" s="146" t="s">
        <v>755</v>
      </c>
      <c r="H64" s="146" t="s">
        <v>90</v>
      </c>
      <c r="I64" s="146" t="s">
        <v>511</v>
      </c>
      <c r="J64" s="147">
        <v>42766</v>
      </c>
      <c r="K64" s="146" t="s">
        <v>513</v>
      </c>
      <c r="L64" s="147">
        <v>39479</v>
      </c>
      <c r="M64" s="147">
        <v>39479</v>
      </c>
      <c r="N64" s="146"/>
      <c r="O64" s="147">
        <v>42766</v>
      </c>
      <c r="P64" s="146"/>
      <c r="Q64" s="146">
        <v>10</v>
      </c>
    </row>
    <row r="65" spans="2:17" ht="13.5" customHeight="1">
      <c r="B65" s="146" t="s">
        <v>237</v>
      </c>
      <c r="C65" s="146" t="s">
        <v>232</v>
      </c>
      <c r="D65" s="146" t="s">
        <v>236</v>
      </c>
      <c r="E65" s="146" t="s">
        <v>230</v>
      </c>
      <c r="F65" s="146" t="s">
        <v>233</v>
      </c>
      <c r="G65" s="146" t="s">
        <v>234</v>
      </c>
      <c r="H65" s="146" t="s">
        <v>90</v>
      </c>
      <c r="I65" s="146" t="s">
        <v>85</v>
      </c>
      <c r="J65" s="147">
        <v>45017</v>
      </c>
      <c r="K65" s="146" t="s">
        <v>378</v>
      </c>
      <c r="L65" s="147">
        <v>39508</v>
      </c>
      <c r="M65" s="147">
        <v>39508</v>
      </c>
      <c r="N65" s="146"/>
      <c r="O65" s="146"/>
      <c r="P65" s="146"/>
      <c r="Q65" s="146">
        <v>20</v>
      </c>
    </row>
    <row r="66" spans="2:17">
      <c r="B66" s="146" t="s">
        <v>559</v>
      </c>
      <c r="C66" s="146" t="s">
        <v>119</v>
      </c>
      <c r="D66" s="146" t="s">
        <v>669</v>
      </c>
      <c r="E66" s="146" t="s">
        <v>230</v>
      </c>
      <c r="F66" s="146" t="s">
        <v>756</v>
      </c>
      <c r="G66" s="146" t="s">
        <v>757</v>
      </c>
      <c r="H66" s="146" t="s">
        <v>90</v>
      </c>
      <c r="I66" s="146" t="s">
        <v>511</v>
      </c>
      <c r="J66" s="147">
        <v>41517</v>
      </c>
      <c r="K66" s="146" t="s">
        <v>513</v>
      </c>
      <c r="L66" s="147">
        <v>40725</v>
      </c>
      <c r="M66" s="147">
        <v>40725</v>
      </c>
      <c r="N66" s="146"/>
      <c r="O66" s="147">
        <v>41517</v>
      </c>
      <c r="P66" s="146"/>
      <c r="Q66" s="146">
        <v>40</v>
      </c>
    </row>
    <row r="67" spans="2:17">
      <c r="B67" s="146" t="s">
        <v>560</v>
      </c>
      <c r="C67" s="146" t="s">
        <v>620</v>
      </c>
      <c r="D67" s="146" t="s">
        <v>670</v>
      </c>
      <c r="E67" s="146" t="s">
        <v>230</v>
      </c>
      <c r="F67" s="146" t="s">
        <v>758</v>
      </c>
      <c r="G67" s="146" t="s">
        <v>759</v>
      </c>
      <c r="H67" s="146" t="s">
        <v>90</v>
      </c>
      <c r="I67" s="146" t="s">
        <v>511</v>
      </c>
      <c r="J67" s="147">
        <v>42004</v>
      </c>
      <c r="K67" s="146" t="s">
        <v>513</v>
      </c>
      <c r="L67" s="147">
        <v>40756</v>
      </c>
      <c r="M67" s="147">
        <v>40756</v>
      </c>
      <c r="N67" s="146"/>
      <c r="O67" s="147">
        <v>42004</v>
      </c>
      <c r="P67" s="146"/>
      <c r="Q67" s="146">
        <v>10</v>
      </c>
    </row>
    <row r="68" spans="2:17">
      <c r="B68" s="146" t="s">
        <v>244</v>
      </c>
      <c r="C68" s="146" t="s">
        <v>240</v>
      </c>
      <c r="D68" s="146" t="s">
        <v>243</v>
      </c>
      <c r="E68" s="146" t="s">
        <v>230</v>
      </c>
      <c r="F68" s="146" t="s">
        <v>241</v>
      </c>
      <c r="G68" s="146" t="s">
        <v>242</v>
      </c>
      <c r="H68" s="146" t="s">
        <v>90</v>
      </c>
      <c r="I68" s="146" t="s">
        <v>85</v>
      </c>
      <c r="J68" s="147">
        <v>45017</v>
      </c>
      <c r="K68" s="146" t="s">
        <v>378</v>
      </c>
      <c r="L68" s="147">
        <v>41000</v>
      </c>
      <c r="M68" s="147">
        <v>41000</v>
      </c>
      <c r="N68" s="146"/>
      <c r="O68" s="146"/>
      <c r="P68" s="146"/>
      <c r="Q68" s="146">
        <v>10</v>
      </c>
    </row>
    <row r="69" spans="2:17">
      <c r="B69" s="146" t="s">
        <v>561</v>
      </c>
      <c r="C69" s="146" t="s">
        <v>621</v>
      </c>
      <c r="D69" s="146" t="s">
        <v>671</v>
      </c>
      <c r="E69" s="146" t="s">
        <v>230</v>
      </c>
      <c r="F69" s="146" t="s">
        <v>760</v>
      </c>
      <c r="G69" s="146" t="s">
        <v>761</v>
      </c>
      <c r="H69" s="146" t="s">
        <v>90</v>
      </c>
      <c r="I69" s="146" t="s">
        <v>511</v>
      </c>
      <c r="J69" s="147">
        <v>43190</v>
      </c>
      <c r="K69" s="146" t="s">
        <v>513</v>
      </c>
      <c r="L69" s="147">
        <v>41000</v>
      </c>
      <c r="M69" s="147">
        <v>41000</v>
      </c>
      <c r="N69" s="146"/>
      <c r="O69" s="147">
        <v>43190</v>
      </c>
      <c r="P69" s="146"/>
      <c r="Q69" s="146">
        <v>20</v>
      </c>
    </row>
    <row r="70" spans="2:17">
      <c r="B70" s="146" t="s">
        <v>247</v>
      </c>
      <c r="C70" s="146" t="s">
        <v>245</v>
      </c>
      <c r="D70" s="146" t="s">
        <v>246</v>
      </c>
      <c r="E70" s="146" t="s">
        <v>230</v>
      </c>
      <c r="F70" s="146" t="s">
        <v>179</v>
      </c>
      <c r="G70" s="146" t="s">
        <v>180</v>
      </c>
      <c r="H70" s="146" t="s">
        <v>90</v>
      </c>
      <c r="I70" s="146" t="s">
        <v>85</v>
      </c>
      <c r="J70" s="147">
        <v>45017</v>
      </c>
      <c r="K70" s="146" t="s">
        <v>378</v>
      </c>
      <c r="L70" s="147">
        <v>41456</v>
      </c>
      <c r="M70" s="147">
        <v>41456</v>
      </c>
      <c r="N70" s="146"/>
      <c r="O70" s="146"/>
      <c r="P70" s="146"/>
      <c r="Q70" s="146">
        <v>40</v>
      </c>
    </row>
    <row r="71" spans="2:17">
      <c r="B71" s="146" t="s">
        <v>562</v>
      </c>
      <c r="C71" s="146" t="s">
        <v>238</v>
      </c>
      <c r="D71" s="146" t="s">
        <v>248</v>
      </c>
      <c r="E71" s="146" t="s">
        <v>230</v>
      </c>
      <c r="F71" s="146" t="s">
        <v>249</v>
      </c>
      <c r="G71" s="146" t="s">
        <v>239</v>
      </c>
      <c r="H71" s="146" t="s">
        <v>90</v>
      </c>
      <c r="I71" s="146" t="s">
        <v>511</v>
      </c>
      <c r="J71" s="147">
        <v>42094</v>
      </c>
      <c r="K71" s="146" t="s">
        <v>513</v>
      </c>
      <c r="L71" s="147">
        <v>41579</v>
      </c>
      <c r="M71" s="147">
        <v>41579</v>
      </c>
      <c r="N71" s="146"/>
      <c r="O71" s="147">
        <v>42094</v>
      </c>
      <c r="P71" s="146"/>
      <c r="Q71" s="146">
        <v>20</v>
      </c>
    </row>
    <row r="72" spans="2:17">
      <c r="B72" s="146" t="s">
        <v>253</v>
      </c>
      <c r="C72" s="146" t="s">
        <v>240</v>
      </c>
      <c r="D72" s="146" t="s">
        <v>250</v>
      </c>
      <c r="E72" s="146" t="s">
        <v>230</v>
      </c>
      <c r="F72" s="146" t="s">
        <v>251</v>
      </c>
      <c r="G72" s="146" t="s">
        <v>252</v>
      </c>
      <c r="H72" s="146" t="s">
        <v>90</v>
      </c>
      <c r="I72" s="146" t="s">
        <v>85</v>
      </c>
      <c r="J72" s="147">
        <v>45017</v>
      </c>
      <c r="K72" s="146" t="s">
        <v>378</v>
      </c>
      <c r="L72" s="147">
        <v>41974</v>
      </c>
      <c r="M72" s="147">
        <v>41974</v>
      </c>
      <c r="N72" s="146"/>
      <c r="O72" s="146"/>
      <c r="P72" s="146"/>
      <c r="Q72" s="146">
        <v>14</v>
      </c>
    </row>
    <row r="73" spans="2:17">
      <c r="B73" s="146" t="s">
        <v>256</v>
      </c>
      <c r="C73" s="146" t="s">
        <v>231</v>
      </c>
      <c r="D73" s="146" t="s">
        <v>254</v>
      </c>
      <c r="E73" s="146" t="s">
        <v>230</v>
      </c>
      <c r="F73" s="146" t="s">
        <v>255</v>
      </c>
      <c r="G73" s="146" t="s">
        <v>255</v>
      </c>
      <c r="H73" s="146" t="s">
        <v>90</v>
      </c>
      <c r="I73" s="146" t="s">
        <v>85</v>
      </c>
      <c r="J73" s="147">
        <v>45017</v>
      </c>
      <c r="K73" s="146" t="s">
        <v>378</v>
      </c>
      <c r="L73" s="147">
        <v>42095</v>
      </c>
      <c r="M73" s="147">
        <v>42095</v>
      </c>
      <c r="N73" s="146"/>
      <c r="O73" s="146"/>
      <c r="P73" s="146"/>
      <c r="Q73" s="146">
        <v>10</v>
      </c>
    </row>
    <row r="74" spans="2:17">
      <c r="B74" s="146" t="s">
        <v>563</v>
      </c>
      <c r="C74" s="146" t="s">
        <v>240</v>
      </c>
      <c r="D74" s="146" t="s">
        <v>672</v>
      </c>
      <c r="E74" s="146" t="s">
        <v>230</v>
      </c>
      <c r="F74" s="146" t="s">
        <v>762</v>
      </c>
      <c r="G74" s="146" t="s">
        <v>763</v>
      </c>
      <c r="H74" s="146" t="s">
        <v>90</v>
      </c>
      <c r="I74" s="146" t="s">
        <v>511</v>
      </c>
      <c r="J74" s="147">
        <v>42551</v>
      </c>
      <c r="K74" s="146" t="s">
        <v>513</v>
      </c>
      <c r="L74" s="147">
        <v>42278</v>
      </c>
      <c r="M74" s="147">
        <v>42278</v>
      </c>
      <c r="N74" s="146"/>
      <c r="O74" s="147">
        <v>42551</v>
      </c>
      <c r="P74" s="146"/>
      <c r="Q74" s="146">
        <v>20</v>
      </c>
    </row>
    <row r="75" spans="2:17">
      <c r="B75" s="146" t="s">
        <v>564</v>
      </c>
      <c r="C75" s="146" t="s">
        <v>622</v>
      </c>
      <c r="D75" s="146" t="s">
        <v>673</v>
      </c>
      <c r="E75" s="146" t="s">
        <v>230</v>
      </c>
      <c r="F75" s="146" t="s">
        <v>764</v>
      </c>
      <c r="G75" s="146" t="s">
        <v>765</v>
      </c>
      <c r="H75" s="146" t="s">
        <v>90</v>
      </c>
      <c r="I75" s="146" t="s">
        <v>511</v>
      </c>
      <c r="J75" s="147">
        <v>42674</v>
      </c>
      <c r="K75" s="146" t="s">
        <v>513</v>
      </c>
      <c r="L75" s="147">
        <v>42309</v>
      </c>
      <c r="M75" s="147">
        <v>42309</v>
      </c>
      <c r="N75" s="146"/>
      <c r="O75" s="147">
        <v>42674</v>
      </c>
      <c r="P75" s="146"/>
      <c r="Q75" s="146">
        <v>12</v>
      </c>
    </row>
    <row r="76" spans="2:17">
      <c r="B76" s="146" t="s">
        <v>565</v>
      </c>
      <c r="C76" s="146" t="s">
        <v>245</v>
      </c>
      <c r="D76" s="146" t="s">
        <v>674</v>
      </c>
      <c r="E76" s="146" t="s">
        <v>230</v>
      </c>
      <c r="F76" s="146" t="s">
        <v>179</v>
      </c>
      <c r="G76" s="146" t="s">
        <v>180</v>
      </c>
      <c r="H76" s="146" t="s">
        <v>90</v>
      </c>
      <c r="I76" s="146" t="s">
        <v>511</v>
      </c>
      <c r="J76" s="147">
        <v>44286</v>
      </c>
      <c r="K76" s="146" t="s">
        <v>513</v>
      </c>
      <c r="L76" s="147">
        <v>42887</v>
      </c>
      <c r="M76" s="147">
        <v>42887</v>
      </c>
      <c r="N76" s="146"/>
      <c r="O76" s="147">
        <v>44286</v>
      </c>
      <c r="P76" s="146"/>
      <c r="Q76" s="146">
        <v>15</v>
      </c>
    </row>
    <row r="77" spans="2:17">
      <c r="B77" s="146" t="s">
        <v>260</v>
      </c>
      <c r="C77" s="146" t="s">
        <v>257</v>
      </c>
      <c r="D77" s="146" t="s">
        <v>259</v>
      </c>
      <c r="E77" s="146" t="s">
        <v>230</v>
      </c>
      <c r="F77" s="146" t="s">
        <v>258</v>
      </c>
      <c r="G77" s="146" t="s">
        <v>258</v>
      </c>
      <c r="H77" s="146" t="s">
        <v>90</v>
      </c>
      <c r="I77" s="146" t="s">
        <v>85</v>
      </c>
      <c r="J77" s="147">
        <v>45017</v>
      </c>
      <c r="K77" s="146" t="s">
        <v>378</v>
      </c>
      <c r="L77" s="147">
        <v>42887</v>
      </c>
      <c r="M77" s="147">
        <v>42887</v>
      </c>
      <c r="N77" s="146"/>
      <c r="O77" s="146"/>
      <c r="P77" s="146"/>
      <c r="Q77" s="146">
        <v>10</v>
      </c>
    </row>
    <row r="78" spans="2:17">
      <c r="B78" s="146" t="s">
        <v>566</v>
      </c>
      <c r="C78" s="146" t="s">
        <v>602</v>
      </c>
      <c r="D78" s="146" t="s">
        <v>675</v>
      </c>
      <c r="E78" s="146" t="s">
        <v>230</v>
      </c>
      <c r="F78" s="146" t="s">
        <v>766</v>
      </c>
      <c r="G78" s="146" t="s">
        <v>767</v>
      </c>
      <c r="H78" s="146" t="s">
        <v>90</v>
      </c>
      <c r="I78" s="146" t="s">
        <v>807</v>
      </c>
      <c r="J78" s="147">
        <v>43769</v>
      </c>
      <c r="K78" s="146" t="s">
        <v>513</v>
      </c>
      <c r="L78" s="147">
        <v>43466</v>
      </c>
      <c r="M78" s="147">
        <v>43466</v>
      </c>
      <c r="N78" s="146"/>
      <c r="O78" s="147">
        <v>43769</v>
      </c>
      <c r="P78" s="146"/>
      <c r="Q78" s="146">
        <v>10</v>
      </c>
    </row>
    <row r="79" spans="2:17">
      <c r="B79" s="146" t="s">
        <v>263</v>
      </c>
      <c r="C79" s="146" t="s">
        <v>261</v>
      </c>
      <c r="D79" s="146" t="s">
        <v>262</v>
      </c>
      <c r="E79" s="146" t="s">
        <v>230</v>
      </c>
      <c r="F79" s="146" t="s">
        <v>392</v>
      </c>
      <c r="G79" s="146" t="s">
        <v>393</v>
      </c>
      <c r="H79" s="146" t="s">
        <v>90</v>
      </c>
      <c r="I79" s="146" t="s">
        <v>85</v>
      </c>
      <c r="J79" s="147">
        <v>45017</v>
      </c>
      <c r="K79" s="146" t="s">
        <v>378</v>
      </c>
      <c r="L79" s="147">
        <v>43191</v>
      </c>
      <c r="M79" s="147">
        <v>43191</v>
      </c>
      <c r="N79" s="146"/>
      <c r="O79" s="146"/>
      <c r="P79" s="146"/>
      <c r="Q79" s="146">
        <v>20</v>
      </c>
    </row>
    <row r="80" spans="2:17">
      <c r="B80" s="146" t="s">
        <v>268</v>
      </c>
      <c r="C80" s="146" t="s">
        <v>264</v>
      </c>
      <c r="D80" s="146" t="s">
        <v>267</v>
      </c>
      <c r="E80" s="146" t="s">
        <v>230</v>
      </c>
      <c r="F80" s="146" t="s">
        <v>265</v>
      </c>
      <c r="G80" s="146" t="s">
        <v>266</v>
      </c>
      <c r="H80" s="146" t="s">
        <v>90</v>
      </c>
      <c r="I80" s="146" t="s">
        <v>85</v>
      </c>
      <c r="J80" s="147">
        <v>45017</v>
      </c>
      <c r="K80" s="146" t="s">
        <v>378</v>
      </c>
      <c r="L80" s="147">
        <v>43831</v>
      </c>
      <c r="M80" s="147">
        <v>43831</v>
      </c>
      <c r="N80" s="146"/>
      <c r="O80" s="146"/>
      <c r="P80" s="146"/>
      <c r="Q80" s="146">
        <v>20</v>
      </c>
    </row>
    <row r="81" spans="2:17">
      <c r="B81" s="146" t="s">
        <v>272</v>
      </c>
      <c r="C81" s="146" t="s">
        <v>269</v>
      </c>
      <c r="D81" s="146" t="s">
        <v>676</v>
      </c>
      <c r="E81" s="146" t="s">
        <v>230</v>
      </c>
      <c r="F81" s="146" t="s">
        <v>270</v>
      </c>
      <c r="G81" s="146" t="s">
        <v>271</v>
      </c>
      <c r="H81" s="146" t="s">
        <v>90</v>
      </c>
      <c r="I81" s="146" t="s">
        <v>85</v>
      </c>
      <c r="J81" s="147">
        <v>45352</v>
      </c>
      <c r="K81" s="146" t="s">
        <v>378</v>
      </c>
      <c r="L81" s="147">
        <v>43952</v>
      </c>
      <c r="M81" s="147">
        <v>43952</v>
      </c>
      <c r="N81" s="146"/>
      <c r="O81" s="146"/>
      <c r="P81" s="146"/>
      <c r="Q81" s="146">
        <v>20</v>
      </c>
    </row>
    <row r="82" spans="2:17">
      <c r="B82" s="146" t="s">
        <v>275</v>
      </c>
      <c r="C82" s="146" t="s">
        <v>127</v>
      </c>
      <c r="D82" s="146" t="s">
        <v>394</v>
      </c>
      <c r="E82" s="146" t="s">
        <v>230</v>
      </c>
      <c r="F82" s="146" t="s">
        <v>273</v>
      </c>
      <c r="G82" s="146" t="s">
        <v>274</v>
      </c>
      <c r="H82" s="146" t="s">
        <v>90</v>
      </c>
      <c r="I82" s="146" t="s">
        <v>85</v>
      </c>
      <c r="J82" s="147">
        <v>45352</v>
      </c>
      <c r="K82" s="146" t="s">
        <v>378</v>
      </c>
      <c r="L82" s="147">
        <v>44044</v>
      </c>
      <c r="M82" s="147">
        <v>44044</v>
      </c>
      <c r="N82" s="146"/>
      <c r="O82" s="146"/>
      <c r="P82" s="146"/>
      <c r="Q82" s="146">
        <v>20</v>
      </c>
    </row>
    <row r="83" spans="2:17">
      <c r="B83" s="146" t="s">
        <v>397</v>
      </c>
      <c r="C83" s="146" t="s">
        <v>238</v>
      </c>
      <c r="D83" s="146" t="s">
        <v>395</v>
      </c>
      <c r="E83" s="146" t="s">
        <v>230</v>
      </c>
      <c r="F83" s="146" t="s">
        <v>396</v>
      </c>
      <c r="G83" s="146" t="s">
        <v>396</v>
      </c>
      <c r="H83" s="146" t="s">
        <v>90</v>
      </c>
      <c r="I83" s="146" t="s">
        <v>85</v>
      </c>
      <c r="J83" s="147">
        <v>45078</v>
      </c>
      <c r="K83" s="146" t="s">
        <v>378</v>
      </c>
      <c r="L83" s="147">
        <v>44348</v>
      </c>
      <c r="M83" s="147">
        <v>44348</v>
      </c>
      <c r="N83" s="146"/>
      <c r="O83" s="146"/>
      <c r="P83" s="146"/>
      <c r="Q83" s="146">
        <v>10</v>
      </c>
    </row>
    <row r="84" spans="2:17">
      <c r="B84" s="146" t="s">
        <v>402</v>
      </c>
      <c r="C84" s="146" t="s">
        <v>398</v>
      </c>
      <c r="D84" s="146" t="s">
        <v>400</v>
      </c>
      <c r="E84" s="146" t="s">
        <v>230</v>
      </c>
      <c r="F84" s="146" t="s">
        <v>401</v>
      </c>
      <c r="G84" s="146" t="s">
        <v>399</v>
      </c>
      <c r="H84" s="146" t="s">
        <v>90</v>
      </c>
      <c r="I84" s="146" t="s">
        <v>85</v>
      </c>
      <c r="J84" s="147">
        <v>45017</v>
      </c>
      <c r="K84" s="146" t="s">
        <v>378</v>
      </c>
      <c r="L84" s="147">
        <v>44348</v>
      </c>
      <c r="M84" s="147">
        <v>44348</v>
      </c>
      <c r="N84" s="146"/>
      <c r="O84" s="146"/>
      <c r="P84" s="146"/>
      <c r="Q84" s="146">
        <v>20</v>
      </c>
    </row>
    <row r="85" spans="2:17">
      <c r="B85" s="146" t="s">
        <v>407</v>
      </c>
      <c r="C85" s="146" t="s">
        <v>403</v>
      </c>
      <c r="D85" s="146" t="s">
        <v>406</v>
      </c>
      <c r="E85" s="146" t="s">
        <v>230</v>
      </c>
      <c r="F85" s="146" t="s">
        <v>404</v>
      </c>
      <c r="G85" s="146" t="s">
        <v>405</v>
      </c>
      <c r="H85" s="146" t="s">
        <v>90</v>
      </c>
      <c r="I85" s="146" t="s">
        <v>85</v>
      </c>
      <c r="J85" s="147">
        <v>45017</v>
      </c>
      <c r="K85" s="146" t="s">
        <v>378</v>
      </c>
      <c r="L85" s="147">
        <v>44652</v>
      </c>
      <c r="M85" s="147">
        <v>44652</v>
      </c>
      <c r="N85" s="146"/>
      <c r="O85" s="146"/>
      <c r="P85" s="146"/>
      <c r="Q85" s="146">
        <v>20</v>
      </c>
    </row>
    <row r="86" spans="2:17">
      <c r="B86" s="146" t="s">
        <v>410</v>
      </c>
      <c r="C86" s="146" t="s">
        <v>408</v>
      </c>
      <c r="D86" s="146" t="s">
        <v>409</v>
      </c>
      <c r="E86" s="146" t="s">
        <v>230</v>
      </c>
      <c r="F86" s="146" t="s">
        <v>498</v>
      </c>
      <c r="G86" s="146" t="s">
        <v>499</v>
      </c>
      <c r="H86" s="146" t="s">
        <v>90</v>
      </c>
      <c r="I86" s="146" t="s">
        <v>85</v>
      </c>
      <c r="J86" s="147">
        <v>45323</v>
      </c>
      <c r="K86" s="146" t="s">
        <v>378</v>
      </c>
      <c r="L86" s="147">
        <v>44652</v>
      </c>
      <c r="M86" s="147">
        <v>44652</v>
      </c>
      <c r="N86" s="146"/>
      <c r="O86" s="146"/>
      <c r="P86" s="146"/>
      <c r="Q86" s="146">
        <v>20</v>
      </c>
    </row>
    <row r="87" spans="2:17">
      <c r="B87" s="146" t="s">
        <v>487</v>
      </c>
      <c r="C87" s="146" t="s">
        <v>474</v>
      </c>
      <c r="D87" s="146" t="s">
        <v>480</v>
      </c>
      <c r="E87" s="146" t="s">
        <v>230</v>
      </c>
      <c r="F87" s="146" t="s">
        <v>500</v>
      </c>
      <c r="G87" s="146" t="s">
        <v>501</v>
      </c>
      <c r="H87" s="146" t="s">
        <v>90</v>
      </c>
      <c r="I87" s="146" t="s">
        <v>511</v>
      </c>
      <c r="J87" s="147">
        <v>45138</v>
      </c>
      <c r="K87" s="146" t="s">
        <v>513</v>
      </c>
      <c r="L87" s="147">
        <v>44866</v>
      </c>
      <c r="M87" s="147">
        <v>44866</v>
      </c>
      <c r="N87" s="146"/>
      <c r="O87" s="147">
        <v>45138</v>
      </c>
      <c r="P87" s="146"/>
      <c r="Q87" s="146">
        <v>20</v>
      </c>
    </row>
    <row r="88" spans="2:17">
      <c r="B88" s="146" t="s">
        <v>567</v>
      </c>
      <c r="C88" s="146" t="s">
        <v>623</v>
      </c>
      <c r="D88" s="146" t="s">
        <v>677</v>
      </c>
      <c r="E88" s="146" t="s">
        <v>230</v>
      </c>
      <c r="F88" s="146" t="s">
        <v>768</v>
      </c>
      <c r="G88" s="146" t="s">
        <v>769</v>
      </c>
      <c r="H88" s="146" t="s">
        <v>90</v>
      </c>
      <c r="I88" s="146" t="s">
        <v>85</v>
      </c>
      <c r="J88" s="147">
        <v>45323</v>
      </c>
      <c r="K88" s="146" t="s">
        <v>378</v>
      </c>
      <c r="L88" s="147">
        <v>45292</v>
      </c>
      <c r="M88" s="147">
        <v>45292</v>
      </c>
      <c r="N88" s="146"/>
      <c r="O88" s="146"/>
      <c r="P88" s="146"/>
      <c r="Q88" s="146">
        <v>20</v>
      </c>
    </row>
    <row r="89" spans="2:17">
      <c r="B89" s="146" t="s">
        <v>568</v>
      </c>
      <c r="C89" s="146" t="s">
        <v>624</v>
      </c>
      <c r="D89" s="146" t="s">
        <v>678</v>
      </c>
      <c r="E89" s="146" t="s">
        <v>230</v>
      </c>
      <c r="F89" s="146" t="s">
        <v>770</v>
      </c>
      <c r="G89" s="146" t="s">
        <v>771</v>
      </c>
      <c r="H89" s="146" t="s">
        <v>90</v>
      </c>
      <c r="I89" s="146" t="s">
        <v>85</v>
      </c>
      <c r="J89" s="147">
        <v>45352</v>
      </c>
      <c r="K89" s="146" t="s">
        <v>380</v>
      </c>
      <c r="L89" s="147">
        <v>45352</v>
      </c>
      <c r="M89" s="147">
        <v>45352</v>
      </c>
      <c r="N89" s="146"/>
      <c r="O89" s="146"/>
      <c r="P89" s="146"/>
      <c r="Q89" s="146">
        <v>20</v>
      </c>
    </row>
    <row r="90" spans="2:17">
      <c r="B90" s="146" t="s">
        <v>569</v>
      </c>
      <c r="C90" s="146" t="s">
        <v>625</v>
      </c>
      <c r="D90" s="146" t="s">
        <v>679</v>
      </c>
      <c r="E90" s="146" t="s">
        <v>278</v>
      </c>
      <c r="F90" s="146" t="s">
        <v>772</v>
      </c>
      <c r="G90" s="146" t="s">
        <v>772</v>
      </c>
      <c r="H90" s="146" t="s">
        <v>90</v>
      </c>
      <c r="I90" s="146" t="s">
        <v>511</v>
      </c>
      <c r="J90" s="147">
        <v>39326</v>
      </c>
      <c r="K90" s="146" t="s">
        <v>513</v>
      </c>
      <c r="L90" s="147">
        <v>39264</v>
      </c>
      <c r="M90" s="147">
        <v>39264</v>
      </c>
      <c r="N90" s="146"/>
      <c r="O90" s="147">
        <v>39326</v>
      </c>
      <c r="P90" s="146"/>
      <c r="Q90" s="146">
        <v>10</v>
      </c>
    </row>
    <row r="91" spans="2:17">
      <c r="B91" s="146" t="s">
        <v>570</v>
      </c>
      <c r="C91" s="146" t="s">
        <v>626</v>
      </c>
      <c r="D91" s="146" t="s">
        <v>679</v>
      </c>
      <c r="E91" s="146" t="s">
        <v>278</v>
      </c>
      <c r="F91" s="146" t="s">
        <v>772</v>
      </c>
      <c r="G91" s="146" t="s">
        <v>772</v>
      </c>
      <c r="H91" s="146" t="s">
        <v>90</v>
      </c>
      <c r="I91" s="146" t="s">
        <v>511</v>
      </c>
      <c r="J91" s="147">
        <v>40329</v>
      </c>
      <c r="K91" s="146" t="s">
        <v>513</v>
      </c>
      <c r="L91" s="147">
        <v>39326</v>
      </c>
      <c r="M91" s="147">
        <v>39326</v>
      </c>
      <c r="N91" s="146"/>
      <c r="O91" s="147">
        <v>40329</v>
      </c>
      <c r="P91" s="146"/>
      <c r="Q91" s="146">
        <v>10</v>
      </c>
    </row>
    <row r="92" spans="2:17">
      <c r="B92" s="146" t="s">
        <v>571</v>
      </c>
      <c r="C92" s="146" t="s">
        <v>238</v>
      </c>
      <c r="D92" s="146" t="s">
        <v>248</v>
      </c>
      <c r="E92" s="146" t="s">
        <v>276</v>
      </c>
      <c r="F92" s="146" t="s">
        <v>773</v>
      </c>
      <c r="G92" s="146"/>
      <c r="H92" s="146" t="s">
        <v>90</v>
      </c>
      <c r="I92" s="146" t="s">
        <v>511</v>
      </c>
      <c r="J92" s="147">
        <v>41578</v>
      </c>
      <c r="K92" s="146" t="s">
        <v>513</v>
      </c>
      <c r="L92" s="147">
        <v>40299</v>
      </c>
      <c r="M92" s="147">
        <v>40299</v>
      </c>
      <c r="N92" s="146"/>
      <c r="O92" s="147">
        <v>41578</v>
      </c>
      <c r="P92" s="146"/>
      <c r="Q92" s="146">
        <v>20</v>
      </c>
    </row>
    <row r="93" spans="2:17">
      <c r="B93" s="146" t="s">
        <v>572</v>
      </c>
      <c r="C93" s="146" t="s">
        <v>627</v>
      </c>
      <c r="D93" s="146" t="s">
        <v>680</v>
      </c>
      <c r="E93" s="146" t="s">
        <v>276</v>
      </c>
      <c r="F93" s="146" t="s">
        <v>774</v>
      </c>
      <c r="G93" s="146" t="s">
        <v>775</v>
      </c>
      <c r="H93" s="146" t="s">
        <v>90</v>
      </c>
      <c r="I93" s="146" t="s">
        <v>807</v>
      </c>
      <c r="J93" s="147">
        <v>41396</v>
      </c>
      <c r="K93" s="146" t="s">
        <v>513</v>
      </c>
      <c r="L93" s="147">
        <v>40422</v>
      </c>
      <c r="M93" s="147">
        <v>40422</v>
      </c>
      <c r="N93" s="146"/>
      <c r="O93" s="147">
        <v>41396</v>
      </c>
      <c r="P93" s="146"/>
      <c r="Q93" s="146">
        <v>10</v>
      </c>
    </row>
    <row r="94" spans="2:17">
      <c r="B94" s="146" t="s">
        <v>573</v>
      </c>
      <c r="C94" s="146" t="s">
        <v>622</v>
      </c>
      <c r="D94" s="146" t="s">
        <v>681</v>
      </c>
      <c r="E94" s="146" t="s">
        <v>276</v>
      </c>
      <c r="F94" s="146" t="s">
        <v>776</v>
      </c>
      <c r="G94" s="146" t="s">
        <v>777</v>
      </c>
      <c r="H94" s="146" t="s">
        <v>90</v>
      </c>
      <c r="I94" s="146" t="s">
        <v>511</v>
      </c>
      <c r="J94" s="147">
        <v>41213</v>
      </c>
      <c r="K94" s="146" t="s">
        <v>513</v>
      </c>
      <c r="L94" s="147">
        <v>40756</v>
      </c>
      <c r="M94" s="147">
        <v>40756</v>
      </c>
      <c r="N94" s="146"/>
      <c r="O94" s="147">
        <v>41213</v>
      </c>
      <c r="P94" s="146"/>
      <c r="Q94" s="146">
        <v>30</v>
      </c>
    </row>
    <row r="95" spans="2:17">
      <c r="B95" s="146" t="s">
        <v>574</v>
      </c>
      <c r="C95" s="146" t="s">
        <v>628</v>
      </c>
      <c r="D95" s="146" t="s">
        <v>682</v>
      </c>
      <c r="E95" s="146" t="s">
        <v>276</v>
      </c>
      <c r="F95" s="146" t="s">
        <v>778</v>
      </c>
      <c r="G95" s="146" t="s">
        <v>779</v>
      </c>
      <c r="H95" s="146" t="s">
        <v>90</v>
      </c>
      <c r="I95" s="146" t="s">
        <v>511</v>
      </c>
      <c r="J95" s="147">
        <v>43008</v>
      </c>
      <c r="K95" s="146" t="s">
        <v>513</v>
      </c>
      <c r="L95" s="147">
        <v>42461</v>
      </c>
      <c r="M95" s="147">
        <v>42461</v>
      </c>
      <c r="N95" s="146"/>
      <c r="O95" s="147">
        <v>43008</v>
      </c>
      <c r="P95" s="146"/>
      <c r="Q95" s="146">
        <v>10</v>
      </c>
    </row>
    <row r="96" spans="2:17">
      <c r="B96" s="146" t="s">
        <v>575</v>
      </c>
      <c r="C96" s="146" t="s">
        <v>240</v>
      </c>
      <c r="D96" s="146" t="s">
        <v>279</v>
      </c>
      <c r="E96" s="146" t="s">
        <v>276</v>
      </c>
      <c r="F96" s="146" t="s">
        <v>280</v>
      </c>
      <c r="G96" s="146" t="s">
        <v>280</v>
      </c>
      <c r="H96" s="146" t="s">
        <v>90</v>
      </c>
      <c r="I96" s="146" t="s">
        <v>511</v>
      </c>
      <c r="J96" s="147">
        <v>43251</v>
      </c>
      <c r="K96" s="146" t="s">
        <v>513</v>
      </c>
      <c r="L96" s="147">
        <v>42583</v>
      </c>
      <c r="M96" s="147">
        <v>42583</v>
      </c>
      <c r="N96" s="146"/>
      <c r="O96" s="147">
        <v>43251</v>
      </c>
      <c r="P96" s="146"/>
      <c r="Q96" s="146">
        <v>10</v>
      </c>
    </row>
    <row r="97" spans="2:17">
      <c r="B97" s="146" t="s">
        <v>284</v>
      </c>
      <c r="C97" s="146" t="s">
        <v>475</v>
      </c>
      <c r="D97" s="146" t="s">
        <v>281</v>
      </c>
      <c r="E97" s="146" t="s">
        <v>276</v>
      </c>
      <c r="F97" s="146" t="s">
        <v>282</v>
      </c>
      <c r="G97" s="146" t="s">
        <v>283</v>
      </c>
      <c r="H97" s="146" t="s">
        <v>90</v>
      </c>
      <c r="I97" s="146" t="s">
        <v>85</v>
      </c>
      <c r="J97" s="147">
        <v>45047</v>
      </c>
      <c r="K97" s="146" t="s">
        <v>378</v>
      </c>
      <c r="L97" s="147">
        <v>43497</v>
      </c>
      <c r="M97" s="147">
        <v>43497</v>
      </c>
      <c r="N97" s="146"/>
      <c r="O97" s="146"/>
      <c r="P97" s="146"/>
      <c r="Q97" s="146">
        <v>20</v>
      </c>
    </row>
    <row r="98" spans="2:17">
      <c r="B98" s="146" t="s">
        <v>289</v>
      </c>
      <c r="C98" s="146" t="s">
        <v>285</v>
      </c>
      <c r="D98" s="146" t="s">
        <v>286</v>
      </c>
      <c r="E98" s="146" t="s">
        <v>276</v>
      </c>
      <c r="F98" s="146" t="s">
        <v>287</v>
      </c>
      <c r="G98" s="146" t="s">
        <v>288</v>
      </c>
      <c r="H98" s="146" t="s">
        <v>90</v>
      </c>
      <c r="I98" s="146" t="s">
        <v>85</v>
      </c>
      <c r="J98" s="147">
        <v>45017</v>
      </c>
      <c r="K98" s="146" t="s">
        <v>378</v>
      </c>
      <c r="L98" s="147">
        <v>43983</v>
      </c>
      <c r="M98" s="147">
        <v>43983</v>
      </c>
      <c r="N98" s="146"/>
      <c r="O98" s="146"/>
      <c r="P98" s="146"/>
      <c r="Q98" s="146">
        <v>20</v>
      </c>
    </row>
    <row r="99" spans="2:17">
      <c r="B99" s="146" t="s">
        <v>415</v>
      </c>
      <c r="C99" s="146" t="s">
        <v>411</v>
      </c>
      <c r="D99" s="146" t="s">
        <v>414</v>
      </c>
      <c r="E99" s="146" t="s">
        <v>276</v>
      </c>
      <c r="F99" s="146" t="s">
        <v>412</v>
      </c>
      <c r="G99" s="146" t="s">
        <v>413</v>
      </c>
      <c r="H99" s="146" t="s">
        <v>90</v>
      </c>
      <c r="I99" s="146" t="s">
        <v>85</v>
      </c>
      <c r="J99" s="147">
        <v>45017</v>
      </c>
      <c r="K99" s="146" t="s">
        <v>378</v>
      </c>
      <c r="L99" s="147">
        <v>44562</v>
      </c>
      <c r="M99" s="147">
        <v>44562</v>
      </c>
      <c r="N99" s="146"/>
      <c r="O99" s="146"/>
      <c r="P99" s="146"/>
      <c r="Q99" s="146">
        <v>20</v>
      </c>
    </row>
    <row r="100" spans="2:17">
      <c r="B100" s="146" t="s">
        <v>391</v>
      </c>
      <c r="C100" s="146" t="s">
        <v>240</v>
      </c>
      <c r="D100" s="146" t="s">
        <v>279</v>
      </c>
      <c r="E100" s="146" t="s">
        <v>276</v>
      </c>
      <c r="F100" s="146" t="s">
        <v>280</v>
      </c>
      <c r="G100" s="146" t="s">
        <v>280</v>
      </c>
      <c r="H100" s="146" t="s">
        <v>90</v>
      </c>
      <c r="I100" s="146" t="s">
        <v>85</v>
      </c>
      <c r="J100" s="147">
        <v>45200</v>
      </c>
      <c r="K100" s="146" t="s">
        <v>378</v>
      </c>
      <c r="L100" s="147">
        <v>44652</v>
      </c>
      <c r="M100" s="147">
        <v>44652</v>
      </c>
      <c r="N100" s="146"/>
      <c r="O100" s="146"/>
      <c r="P100" s="146"/>
      <c r="Q100" s="146">
        <v>10</v>
      </c>
    </row>
    <row r="101" spans="2:17">
      <c r="B101" s="146" t="s">
        <v>488</v>
      </c>
      <c r="C101" s="146" t="s">
        <v>476</v>
      </c>
      <c r="D101" s="146" t="s">
        <v>481</v>
      </c>
      <c r="E101" s="146" t="s">
        <v>276</v>
      </c>
      <c r="F101" s="146" t="s">
        <v>502</v>
      </c>
      <c r="G101" s="146" t="s">
        <v>503</v>
      </c>
      <c r="H101" s="146" t="s">
        <v>90</v>
      </c>
      <c r="I101" s="146" t="s">
        <v>511</v>
      </c>
      <c r="J101" s="147">
        <v>45107</v>
      </c>
      <c r="K101" s="146" t="s">
        <v>513</v>
      </c>
      <c r="L101" s="147">
        <v>44774</v>
      </c>
      <c r="M101" s="147">
        <v>44774</v>
      </c>
      <c r="N101" s="146"/>
      <c r="O101" s="147">
        <v>45107</v>
      </c>
      <c r="P101" s="146"/>
      <c r="Q101" s="146">
        <v>20</v>
      </c>
    </row>
    <row r="102" spans="2:17">
      <c r="B102" s="146" t="s">
        <v>576</v>
      </c>
      <c r="C102" s="146" t="s">
        <v>629</v>
      </c>
      <c r="D102" s="146" t="s">
        <v>683</v>
      </c>
      <c r="E102" s="146" t="s">
        <v>276</v>
      </c>
      <c r="F102" s="146" t="s">
        <v>780</v>
      </c>
      <c r="G102" s="146" t="s">
        <v>781</v>
      </c>
      <c r="H102" s="146" t="s">
        <v>90</v>
      </c>
      <c r="I102" s="146" t="s">
        <v>85</v>
      </c>
      <c r="J102" s="147">
        <v>45170</v>
      </c>
      <c r="K102" s="146" t="s">
        <v>380</v>
      </c>
      <c r="L102" s="147">
        <v>45170</v>
      </c>
      <c r="M102" s="147">
        <v>45170</v>
      </c>
      <c r="N102" s="146"/>
      <c r="O102" s="146"/>
      <c r="P102" s="146"/>
      <c r="Q102" s="146">
        <v>20</v>
      </c>
    </row>
    <row r="103" spans="2:17">
      <c r="B103" s="146" t="s">
        <v>577</v>
      </c>
      <c r="C103" s="146" t="s">
        <v>630</v>
      </c>
      <c r="D103" s="146" t="s">
        <v>684</v>
      </c>
      <c r="E103" s="146" t="s">
        <v>277</v>
      </c>
      <c r="F103" s="146" t="s">
        <v>782</v>
      </c>
      <c r="G103" s="146" t="s">
        <v>783</v>
      </c>
      <c r="H103" s="146" t="s">
        <v>90</v>
      </c>
      <c r="I103" s="146" t="s">
        <v>511</v>
      </c>
      <c r="J103" s="147">
        <v>40512</v>
      </c>
      <c r="K103" s="146" t="s">
        <v>513</v>
      </c>
      <c r="L103" s="147">
        <v>39173</v>
      </c>
      <c r="M103" s="147">
        <v>39173</v>
      </c>
      <c r="N103" s="146"/>
      <c r="O103" s="147">
        <v>40512</v>
      </c>
      <c r="P103" s="146"/>
      <c r="Q103" s="146">
        <v>10</v>
      </c>
    </row>
    <row r="104" spans="2:17">
      <c r="B104" s="146" t="s">
        <v>291</v>
      </c>
      <c r="C104" s="146" t="s">
        <v>100</v>
      </c>
      <c r="D104" s="146" t="s">
        <v>290</v>
      </c>
      <c r="E104" s="146" t="s">
        <v>277</v>
      </c>
      <c r="F104" s="146" t="s">
        <v>101</v>
      </c>
      <c r="G104" s="146" t="s">
        <v>102</v>
      </c>
      <c r="H104" s="146" t="s">
        <v>90</v>
      </c>
      <c r="I104" s="146" t="s">
        <v>85</v>
      </c>
      <c r="J104" s="147">
        <v>45200</v>
      </c>
      <c r="K104" s="146" t="s">
        <v>378</v>
      </c>
      <c r="L104" s="147">
        <v>40483</v>
      </c>
      <c r="M104" s="147">
        <v>40483</v>
      </c>
      <c r="N104" s="146"/>
      <c r="O104" s="146"/>
      <c r="P104" s="146"/>
      <c r="Q104" s="146">
        <v>20</v>
      </c>
    </row>
    <row r="105" spans="2:17">
      <c r="B105" s="146" t="s">
        <v>578</v>
      </c>
      <c r="C105" s="146" t="s">
        <v>630</v>
      </c>
      <c r="D105" s="146" t="s">
        <v>685</v>
      </c>
      <c r="E105" s="146" t="s">
        <v>277</v>
      </c>
      <c r="F105" s="146" t="s">
        <v>782</v>
      </c>
      <c r="G105" s="146" t="s">
        <v>783</v>
      </c>
      <c r="H105" s="146" t="s">
        <v>90</v>
      </c>
      <c r="I105" s="146" t="s">
        <v>511</v>
      </c>
      <c r="J105" s="147">
        <v>42460</v>
      </c>
      <c r="K105" s="146" t="s">
        <v>513</v>
      </c>
      <c r="L105" s="147">
        <v>41000</v>
      </c>
      <c r="M105" s="147">
        <v>41000</v>
      </c>
      <c r="N105" s="146"/>
      <c r="O105" s="147">
        <v>42460</v>
      </c>
      <c r="P105" s="146"/>
      <c r="Q105" s="146">
        <v>10</v>
      </c>
    </row>
    <row r="106" spans="2:17">
      <c r="B106" s="146" t="s">
        <v>579</v>
      </c>
      <c r="C106" s="146" t="s">
        <v>622</v>
      </c>
      <c r="D106" s="146" t="s">
        <v>681</v>
      </c>
      <c r="E106" s="146" t="s">
        <v>277</v>
      </c>
      <c r="F106" s="146" t="s">
        <v>776</v>
      </c>
      <c r="G106" s="146" t="s">
        <v>777</v>
      </c>
      <c r="H106" s="146" t="s">
        <v>90</v>
      </c>
      <c r="I106" s="146" t="s">
        <v>511</v>
      </c>
      <c r="J106" s="147">
        <v>43008</v>
      </c>
      <c r="K106" s="146" t="s">
        <v>513</v>
      </c>
      <c r="L106" s="147">
        <v>41214</v>
      </c>
      <c r="M106" s="147">
        <v>41214</v>
      </c>
      <c r="N106" s="147">
        <v>42308</v>
      </c>
      <c r="O106" s="147">
        <v>43008</v>
      </c>
      <c r="P106" s="147">
        <v>42675</v>
      </c>
      <c r="Q106" s="146">
        <v>10</v>
      </c>
    </row>
    <row r="107" spans="2:17">
      <c r="B107" s="146" t="s">
        <v>580</v>
      </c>
      <c r="C107" s="146" t="s">
        <v>631</v>
      </c>
      <c r="D107" s="146" t="s">
        <v>686</v>
      </c>
      <c r="E107" s="146" t="s">
        <v>277</v>
      </c>
      <c r="F107" s="146" t="s">
        <v>784</v>
      </c>
      <c r="G107" s="146" t="s">
        <v>784</v>
      </c>
      <c r="H107" s="146" t="s">
        <v>90</v>
      </c>
      <c r="I107" s="146" t="s">
        <v>511</v>
      </c>
      <c r="J107" s="147">
        <v>44469</v>
      </c>
      <c r="K107" s="146" t="s">
        <v>513</v>
      </c>
      <c r="L107" s="147">
        <v>41214</v>
      </c>
      <c r="M107" s="147">
        <v>41214</v>
      </c>
      <c r="N107" s="146"/>
      <c r="O107" s="147">
        <v>44469</v>
      </c>
      <c r="P107" s="146"/>
      <c r="Q107" s="146">
        <v>10</v>
      </c>
    </row>
    <row r="108" spans="2:17">
      <c r="B108" s="146" t="s">
        <v>581</v>
      </c>
      <c r="C108" s="146" t="s">
        <v>632</v>
      </c>
      <c r="D108" s="146" t="s">
        <v>687</v>
      </c>
      <c r="E108" s="146" t="s">
        <v>277</v>
      </c>
      <c r="F108" s="146" t="s">
        <v>785</v>
      </c>
      <c r="G108" s="146" t="s">
        <v>785</v>
      </c>
      <c r="H108" s="146" t="s">
        <v>90</v>
      </c>
      <c r="I108" s="146" t="s">
        <v>511</v>
      </c>
      <c r="J108" s="147">
        <v>43220</v>
      </c>
      <c r="K108" s="146" t="s">
        <v>513</v>
      </c>
      <c r="L108" s="147">
        <v>41395</v>
      </c>
      <c r="M108" s="147">
        <v>41395</v>
      </c>
      <c r="N108" s="146"/>
      <c r="O108" s="147">
        <v>43220</v>
      </c>
      <c r="P108" s="146"/>
      <c r="Q108" s="146">
        <v>10</v>
      </c>
    </row>
    <row r="109" spans="2:17">
      <c r="B109" s="146" t="s">
        <v>582</v>
      </c>
      <c r="C109" s="146" t="s">
        <v>633</v>
      </c>
      <c r="D109" s="146" t="s">
        <v>688</v>
      </c>
      <c r="E109" s="146" t="s">
        <v>277</v>
      </c>
      <c r="F109" s="146" t="s">
        <v>786</v>
      </c>
      <c r="G109" s="146" t="s">
        <v>787</v>
      </c>
      <c r="H109" s="146" t="s">
        <v>90</v>
      </c>
      <c r="I109" s="146" t="s">
        <v>808</v>
      </c>
      <c r="J109" s="147">
        <v>44255</v>
      </c>
      <c r="K109" s="146" t="s">
        <v>513</v>
      </c>
      <c r="L109" s="147">
        <v>42064</v>
      </c>
      <c r="M109" s="147">
        <v>42064</v>
      </c>
      <c r="N109" s="147">
        <v>42887</v>
      </c>
      <c r="O109" s="147">
        <v>44255</v>
      </c>
      <c r="P109" s="146"/>
      <c r="Q109" s="146">
        <v>15</v>
      </c>
    </row>
    <row r="110" spans="2:17">
      <c r="B110" s="146" t="s">
        <v>292</v>
      </c>
      <c r="C110" s="146" t="s">
        <v>238</v>
      </c>
      <c r="D110" s="146" t="s">
        <v>248</v>
      </c>
      <c r="E110" s="146" t="s">
        <v>277</v>
      </c>
      <c r="F110" s="146" t="s">
        <v>249</v>
      </c>
      <c r="G110" s="146" t="s">
        <v>239</v>
      </c>
      <c r="H110" s="146" t="s">
        <v>90</v>
      </c>
      <c r="I110" s="146" t="s">
        <v>85</v>
      </c>
      <c r="J110" s="147">
        <v>45078</v>
      </c>
      <c r="K110" s="146" t="s">
        <v>378</v>
      </c>
      <c r="L110" s="147">
        <v>42095</v>
      </c>
      <c r="M110" s="147">
        <v>42095</v>
      </c>
      <c r="N110" s="146"/>
      <c r="O110" s="146"/>
      <c r="P110" s="146"/>
      <c r="Q110" s="146">
        <v>20</v>
      </c>
    </row>
    <row r="111" spans="2:17">
      <c r="B111" s="146" t="s">
        <v>489</v>
      </c>
      <c r="C111" s="146" t="s">
        <v>293</v>
      </c>
      <c r="D111" s="146" t="s">
        <v>294</v>
      </c>
      <c r="E111" s="146" t="s">
        <v>277</v>
      </c>
      <c r="F111" s="146" t="s">
        <v>788</v>
      </c>
      <c r="G111" s="146" t="s">
        <v>789</v>
      </c>
      <c r="H111" s="146" t="s">
        <v>90</v>
      </c>
      <c r="I111" s="146" t="s">
        <v>85</v>
      </c>
      <c r="J111" s="147">
        <v>45231</v>
      </c>
      <c r="K111" s="146" t="s">
        <v>378</v>
      </c>
      <c r="L111" s="147">
        <v>42887</v>
      </c>
      <c r="M111" s="147">
        <v>42887</v>
      </c>
      <c r="N111" s="146"/>
      <c r="O111" s="146"/>
      <c r="P111" s="146"/>
      <c r="Q111" s="146">
        <v>10</v>
      </c>
    </row>
    <row r="112" spans="2:17">
      <c r="B112" s="146" t="s">
        <v>299</v>
      </c>
      <c r="C112" s="146" t="s">
        <v>295</v>
      </c>
      <c r="D112" s="146" t="s">
        <v>298</v>
      </c>
      <c r="E112" s="146" t="s">
        <v>277</v>
      </c>
      <c r="F112" s="146" t="s">
        <v>296</v>
      </c>
      <c r="G112" s="146" t="s">
        <v>297</v>
      </c>
      <c r="H112" s="146" t="s">
        <v>90</v>
      </c>
      <c r="I112" s="146" t="s">
        <v>808</v>
      </c>
      <c r="J112" s="147">
        <v>45351</v>
      </c>
      <c r="K112" s="146" t="s">
        <v>513</v>
      </c>
      <c r="L112" s="147">
        <v>43160</v>
      </c>
      <c r="M112" s="147">
        <v>43160</v>
      </c>
      <c r="N112" s="146"/>
      <c r="O112" s="147">
        <v>45351</v>
      </c>
      <c r="P112" s="146"/>
      <c r="Q112" s="146">
        <v>20</v>
      </c>
    </row>
    <row r="113" spans="2:17">
      <c r="B113" s="146" t="s">
        <v>418</v>
      </c>
      <c r="C113" s="146" t="s">
        <v>416</v>
      </c>
      <c r="D113" s="146" t="s">
        <v>417</v>
      </c>
      <c r="E113" s="146" t="s">
        <v>277</v>
      </c>
      <c r="F113" s="146" t="s">
        <v>504</v>
      </c>
      <c r="G113" s="146" t="s">
        <v>504</v>
      </c>
      <c r="H113" s="146" t="s">
        <v>90</v>
      </c>
      <c r="I113" s="146" t="s">
        <v>85</v>
      </c>
      <c r="J113" s="147">
        <v>45108</v>
      </c>
      <c r="K113" s="146" t="s">
        <v>378</v>
      </c>
      <c r="L113" s="147">
        <v>44562</v>
      </c>
      <c r="M113" s="147">
        <v>44562</v>
      </c>
      <c r="N113" s="146"/>
      <c r="O113" s="146"/>
      <c r="P113" s="146"/>
      <c r="Q113" s="146">
        <v>20</v>
      </c>
    </row>
    <row r="114" spans="2:17">
      <c r="B114" s="146" t="s">
        <v>583</v>
      </c>
      <c r="C114" s="146" t="s">
        <v>634</v>
      </c>
      <c r="D114" s="146" t="s">
        <v>689</v>
      </c>
      <c r="E114" s="146" t="s">
        <v>277</v>
      </c>
      <c r="F114" s="146" t="s">
        <v>790</v>
      </c>
      <c r="G114" s="146" t="s">
        <v>791</v>
      </c>
      <c r="H114" s="146" t="s">
        <v>90</v>
      </c>
      <c r="I114" s="146" t="s">
        <v>85</v>
      </c>
      <c r="J114" s="147">
        <v>45170</v>
      </c>
      <c r="K114" s="146" t="s">
        <v>380</v>
      </c>
      <c r="L114" s="147">
        <v>45170</v>
      </c>
      <c r="M114" s="147">
        <v>45170</v>
      </c>
      <c r="N114" s="146"/>
      <c r="O114" s="146"/>
      <c r="P114" s="146"/>
      <c r="Q114" s="146">
        <v>10</v>
      </c>
    </row>
    <row r="115" spans="2:17">
      <c r="B115" s="146" t="s">
        <v>584</v>
      </c>
      <c r="C115" s="146" t="s">
        <v>621</v>
      </c>
      <c r="D115" s="146" t="s">
        <v>671</v>
      </c>
      <c r="E115" s="146" t="s">
        <v>230</v>
      </c>
      <c r="F115" s="146" t="s">
        <v>760</v>
      </c>
      <c r="G115" s="146" t="s">
        <v>761</v>
      </c>
      <c r="H115" s="146" t="s">
        <v>90</v>
      </c>
      <c r="I115" s="146" t="s">
        <v>511</v>
      </c>
      <c r="J115" s="147">
        <v>43769</v>
      </c>
      <c r="K115" s="146" t="s">
        <v>513</v>
      </c>
      <c r="L115" s="147">
        <v>43191</v>
      </c>
      <c r="M115" s="147">
        <v>43191</v>
      </c>
      <c r="N115" s="146"/>
      <c r="O115" s="147">
        <v>43769</v>
      </c>
      <c r="P115" s="146"/>
      <c r="Q115" s="146">
        <v>10</v>
      </c>
    </row>
    <row r="116" spans="2:17">
      <c r="B116" s="146" t="s">
        <v>304</v>
      </c>
      <c r="C116" s="146" t="s">
        <v>300</v>
      </c>
      <c r="D116" s="146" t="s">
        <v>301</v>
      </c>
      <c r="E116" s="146" t="s">
        <v>235</v>
      </c>
      <c r="F116" s="146" t="s">
        <v>302</v>
      </c>
      <c r="G116" s="146" t="s">
        <v>303</v>
      </c>
      <c r="H116" s="146" t="s">
        <v>90</v>
      </c>
      <c r="I116" s="146" t="s">
        <v>85</v>
      </c>
      <c r="J116" s="147">
        <v>45108</v>
      </c>
      <c r="K116" s="146" t="s">
        <v>378</v>
      </c>
      <c r="L116" s="147">
        <v>39508</v>
      </c>
      <c r="M116" s="147">
        <v>39508</v>
      </c>
      <c r="N116" s="146"/>
      <c r="O116" s="146"/>
      <c r="P116" s="146"/>
      <c r="Q116" s="146">
        <v>27</v>
      </c>
    </row>
    <row r="117" spans="2:17">
      <c r="B117" s="146" t="s">
        <v>585</v>
      </c>
      <c r="C117" s="146" t="s">
        <v>635</v>
      </c>
      <c r="D117" s="146" t="s">
        <v>690</v>
      </c>
      <c r="E117" s="146" t="s">
        <v>235</v>
      </c>
      <c r="F117" s="146" t="s">
        <v>792</v>
      </c>
      <c r="G117" s="146" t="s">
        <v>793</v>
      </c>
      <c r="H117" s="146" t="s">
        <v>90</v>
      </c>
      <c r="I117" s="146" t="s">
        <v>511</v>
      </c>
      <c r="J117" s="147">
        <v>42947</v>
      </c>
      <c r="K117" s="146" t="s">
        <v>513</v>
      </c>
      <c r="L117" s="147">
        <v>42186</v>
      </c>
      <c r="M117" s="147">
        <v>42186</v>
      </c>
      <c r="N117" s="146"/>
      <c r="O117" s="147">
        <v>42947</v>
      </c>
      <c r="P117" s="146"/>
      <c r="Q117" s="146">
        <v>10</v>
      </c>
    </row>
    <row r="118" spans="2:17">
      <c r="B118" s="146" t="s">
        <v>308</v>
      </c>
      <c r="C118" s="146" t="s">
        <v>305</v>
      </c>
      <c r="D118" s="146" t="s">
        <v>691</v>
      </c>
      <c r="E118" s="146" t="s">
        <v>235</v>
      </c>
      <c r="F118" s="146" t="s">
        <v>306</v>
      </c>
      <c r="G118" s="146" t="s">
        <v>307</v>
      </c>
      <c r="H118" s="146" t="s">
        <v>90</v>
      </c>
      <c r="I118" s="146" t="s">
        <v>85</v>
      </c>
      <c r="J118" s="147">
        <v>45017</v>
      </c>
      <c r="K118" s="146" t="s">
        <v>378</v>
      </c>
      <c r="L118" s="147">
        <v>42278</v>
      </c>
      <c r="M118" s="147">
        <v>42278</v>
      </c>
      <c r="N118" s="146"/>
      <c r="O118" s="146"/>
      <c r="P118" s="146"/>
      <c r="Q118" s="146">
        <v>10</v>
      </c>
    </row>
    <row r="119" spans="2:17">
      <c r="B119" s="146" t="s">
        <v>586</v>
      </c>
      <c r="C119" s="146" t="s">
        <v>475</v>
      </c>
      <c r="D119" s="146" t="s">
        <v>668</v>
      </c>
      <c r="E119" s="146" t="s">
        <v>235</v>
      </c>
      <c r="F119" s="146" t="s">
        <v>754</v>
      </c>
      <c r="G119" s="146" t="s">
        <v>755</v>
      </c>
      <c r="H119" s="146" t="s">
        <v>90</v>
      </c>
      <c r="I119" s="146" t="s">
        <v>511</v>
      </c>
      <c r="J119" s="147">
        <v>44286</v>
      </c>
      <c r="K119" s="146" t="s">
        <v>513</v>
      </c>
      <c r="L119" s="147">
        <v>42767</v>
      </c>
      <c r="M119" s="147">
        <v>42767</v>
      </c>
      <c r="N119" s="147">
        <v>43831</v>
      </c>
      <c r="O119" s="147">
        <v>44286</v>
      </c>
      <c r="P119" s="146"/>
      <c r="Q119" s="146">
        <v>10</v>
      </c>
    </row>
    <row r="120" spans="2:17">
      <c r="B120" s="146" t="s">
        <v>313</v>
      </c>
      <c r="C120" s="146" t="s">
        <v>309</v>
      </c>
      <c r="D120" s="146" t="s">
        <v>312</v>
      </c>
      <c r="E120" s="146" t="s">
        <v>235</v>
      </c>
      <c r="F120" s="146" t="s">
        <v>310</v>
      </c>
      <c r="G120" s="146" t="s">
        <v>311</v>
      </c>
      <c r="H120" s="146" t="s">
        <v>90</v>
      </c>
      <c r="I120" s="146" t="s">
        <v>85</v>
      </c>
      <c r="J120" s="147">
        <v>45323</v>
      </c>
      <c r="K120" s="146" t="s">
        <v>378</v>
      </c>
      <c r="L120" s="147">
        <v>44197</v>
      </c>
      <c r="M120" s="147">
        <v>44197</v>
      </c>
      <c r="N120" s="146"/>
      <c r="O120" s="146"/>
      <c r="P120" s="146"/>
      <c r="Q120" s="146">
        <v>20</v>
      </c>
    </row>
    <row r="121" spans="2:17">
      <c r="B121" s="146" t="s">
        <v>490</v>
      </c>
      <c r="C121" s="146" t="s">
        <v>477</v>
      </c>
      <c r="D121" s="146" t="s">
        <v>482</v>
      </c>
      <c r="E121" s="146" t="s">
        <v>235</v>
      </c>
      <c r="F121" s="146" t="s">
        <v>505</v>
      </c>
      <c r="G121" s="146" t="s">
        <v>505</v>
      </c>
      <c r="H121" s="146" t="s">
        <v>90</v>
      </c>
      <c r="I121" s="146" t="s">
        <v>85</v>
      </c>
      <c r="J121" s="147">
        <v>45017</v>
      </c>
      <c r="K121" s="146" t="s">
        <v>378</v>
      </c>
      <c r="L121" s="147">
        <v>44896</v>
      </c>
      <c r="M121" s="147">
        <v>44896</v>
      </c>
      <c r="N121" s="146"/>
      <c r="O121" s="146"/>
      <c r="P121" s="146"/>
      <c r="Q121" s="146">
        <v>20</v>
      </c>
    </row>
    <row r="122" spans="2:17">
      <c r="B122" s="146" t="s">
        <v>491</v>
      </c>
      <c r="C122" s="146" t="s">
        <v>478</v>
      </c>
      <c r="D122" s="146" t="s">
        <v>483</v>
      </c>
      <c r="E122" s="146" t="s">
        <v>235</v>
      </c>
      <c r="F122" s="146" t="s">
        <v>506</v>
      </c>
      <c r="G122" s="146" t="s">
        <v>507</v>
      </c>
      <c r="H122" s="146" t="s">
        <v>90</v>
      </c>
      <c r="I122" s="146" t="s">
        <v>85</v>
      </c>
      <c r="J122" s="147">
        <v>45017</v>
      </c>
      <c r="K122" s="146" t="s">
        <v>380</v>
      </c>
      <c r="L122" s="147">
        <v>45017</v>
      </c>
      <c r="M122" s="147">
        <v>45017</v>
      </c>
      <c r="N122" s="146"/>
      <c r="O122" s="146"/>
      <c r="P122" s="146"/>
      <c r="Q122" s="146">
        <v>10</v>
      </c>
    </row>
    <row r="123" spans="2:17">
      <c r="B123" s="146" t="s">
        <v>587</v>
      </c>
      <c r="C123" s="146" t="s">
        <v>636</v>
      </c>
      <c r="D123" s="146" t="s">
        <v>692</v>
      </c>
      <c r="E123" s="146" t="s">
        <v>235</v>
      </c>
      <c r="F123" s="146" t="s">
        <v>794</v>
      </c>
      <c r="G123" s="146" t="s">
        <v>795</v>
      </c>
      <c r="H123" s="146" t="s">
        <v>90</v>
      </c>
      <c r="I123" s="146" t="s">
        <v>85</v>
      </c>
      <c r="J123" s="147">
        <v>45200</v>
      </c>
      <c r="K123" s="146" t="s">
        <v>380</v>
      </c>
      <c r="L123" s="147">
        <v>45200</v>
      </c>
      <c r="M123" s="147">
        <v>45200</v>
      </c>
      <c r="N123" s="146"/>
      <c r="O123" s="146"/>
      <c r="P123" s="146"/>
      <c r="Q123" s="146">
        <v>20</v>
      </c>
    </row>
    <row r="124" spans="2:17">
      <c r="B124" s="146" t="s">
        <v>588</v>
      </c>
      <c r="C124" s="146" t="s">
        <v>637</v>
      </c>
      <c r="D124" s="146" t="s">
        <v>693</v>
      </c>
      <c r="E124" s="146" t="s">
        <v>278</v>
      </c>
      <c r="F124" s="146" t="s">
        <v>796</v>
      </c>
      <c r="G124" s="146" t="s">
        <v>797</v>
      </c>
      <c r="H124" s="146" t="s">
        <v>90</v>
      </c>
      <c r="I124" s="146" t="s">
        <v>511</v>
      </c>
      <c r="J124" s="147">
        <v>42155</v>
      </c>
      <c r="K124" s="146" t="s">
        <v>513</v>
      </c>
      <c r="L124" s="147">
        <v>41000</v>
      </c>
      <c r="M124" s="147">
        <v>41000</v>
      </c>
      <c r="N124" s="146"/>
      <c r="O124" s="147">
        <v>42155</v>
      </c>
      <c r="P124" s="146"/>
      <c r="Q124" s="146">
        <v>10</v>
      </c>
    </row>
    <row r="125" spans="2:17">
      <c r="B125" s="146" t="s">
        <v>589</v>
      </c>
      <c r="C125" s="146" t="s">
        <v>638</v>
      </c>
      <c r="D125" s="146" t="s">
        <v>694</v>
      </c>
      <c r="E125" s="146" t="s">
        <v>278</v>
      </c>
      <c r="F125" s="146" t="s">
        <v>798</v>
      </c>
      <c r="G125" s="146" t="s">
        <v>799</v>
      </c>
      <c r="H125" s="146" t="s">
        <v>90</v>
      </c>
      <c r="I125" s="146" t="s">
        <v>511</v>
      </c>
      <c r="J125" s="147">
        <v>40268</v>
      </c>
      <c r="K125" s="146" t="s">
        <v>513</v>
      </c>
      <c r="L125" s="147">
        <v>39508</v>
      </c>
      <c r="M125" s="147">
        <v>39508</v>
      </c>
      <c r="N125" s="146"/>
      <c r="O125" s="147">
        <v>40268</v>
      </c>
      <c r="P125" s="146"/>
      <c r="Q125" s="146">
        <v>10</v>
      </c>
    </row>
    <row r="126" spans="2:17">
      <c r="B126" s="146" t="s">
        <v>590</v>
      </c>
      <c r="C126" s="146" t="s">
        <v>100</v>
      </c>
      <c r="D126" s="146" t="s">
        <v>695</v>
      </c>
      <c r="E126" s="146" t="s">
        <v>278</v>
      </c>
      <c r="F126" s="146" t="s">
        <v>101</v>
      </c>
      <c r="G126" s="146" t="s">
        <v>102</v>
      </c>
      <c r="H126" s="146" t="s">
        <v>90</v>
      </c>
      <c r="I126" s="146" t="s">
        <v>511</v>
      </c>
      <c r="J126" s="147">
        <v>41759</v>
      </c>
      <c r="K126" s="146" t="s">
        <v>513</v>
      </c>
      <c r="L126" s="147">
        <v>41183</v>
      </c>
      <c r="M126" s="147">
        <v>41183</v>
      </c>
      <c r="N126" s="146"/>
      <c r="O126" s="147">
        <v>41759</v>
      </c>
      <c r="P126" s="146"/>
      <c r="Q126" s="146">
        <v>20</v>
      </c>
    </row>
    <row r="127" spans="2:17">
      <c r="B127" s="146" t="s">
        <v>317</v>
      </c>
      <c r="C127" s="146" t="s">
        <v>314</v>
      </c>
      <c r="D127" s="146" t="s">
        <v>696</v>
      </c>
      <c r="E127" s="146" t="s">
        <v>278</v>
      </c>
      <c r="F127" s="146" t="s">
        <v>315</v>
      </c>
      <c r="G127" s="146" t="s">
        <v>316</v>
      </c>
      <c r="H127" s="146" t="s">
        <v>90</v>
      </c>
      <c r="I127" s="146" t="s">
        <v>85</v>
      </c>
      <c r="J127" s="147">
        <v>45139</v>
      </c>
      <c r="K127" s="146" t="s">
        <v>378</v>
      </c>
      <c r="L127" s="147">
        <v>43647</v>
      </c>
      <c r="M127" s="147">
        <v>43647</v>
      </c>
      <c r="N127" s="146"/>
      <c r="O127" s="146"/>
      <c r="P127" s="146"/>
      <c r="Q127" s="146">
        <v>20</v>
      </c>
    </row>
    <row r="128" spans="2:17">
      <c r="B128" s="146" t="s">
        <v>320</v>
      </c>
      <c r="C128" s="146" t="s">
        <v>314</v>
      </c>
      <c r="D128" s="146" t="s">
        <v>697</v>
      </c>
      <c r="E128" s="146" t="s">
        <v>230</v>
      </c>
      <c r="F128" s="146" t="s">
        <v>318</v>
      </c>
      <c r="G128" s="146" t="s">
        <v>319</v>
      </c>
      <c r="H128" s="146" t="s">
        <v>90</v>
      </c>
      <c r="I128" s="146" t="s">
        <v>511</v>
      </c>
      <c r="J128" s="147">
        <v>45382</v>
      </c>
      <c r="K128" s="146" t="s">
        <v>513</v>
      </c>
      <c r="L128" s="147">
        <v>43709</v>
      </c>
      <c r="M128" s="147">
        <v>43709</v>
      </c>
      <c r="N128" s="146"/>
      <c r="O128" s="147">
        <v>45382</v>
      </c>
      <c r="P128" s="146"/>
      <c r="Q128" s="146">
        <v>20</v>
      </c>
    </row>
    <row r="129" spans="2:17">
      <c r="B129" s="146" t="s">
        <v>322</v>
      </c>
      <c r="C129" s="146" t="s">
        <v>295</v>
      </c>
      <c r="D129" s="146" t="s">
        <v>321</v>
      </c>
      <c r="E129" s="146" t="s">
        <v>278</v>
      </c>
      <c r="F129" s="146" t="s">
        <v>296</v>
      </c>
      <c r="G129" s="146" t="s">
        <v>297</v>
      </c>
      <c r="H129" s="146" t="s">
        <v>90</v>
      </c>
      <c r="I129" s="146" t="s">
        <v>85</v>
      </c>
      <c r="J129" s="147">
        <v>45017</v>
      </c>
      <c r="K129" s="146" t="s">
        <v>378</v>
      </c>
      <c r="L129" s="147">
        <v>43739</v>
      </c>
      <c r="M129" s="147">
        <v>43739</v>
      </c>
      <c r="N129" s="146"/>
      <c r="O129" s="146"/>
      <c r="P129" s="146"/>
      <c r="Q129" s="146">
        <v>20</v>
      </c>
    </row>
    <row r="130" spans="2:17">
      <c r="B130" s="146" t="s">
        <v>492</v>
      </c>
      <c r="C130" s="146" t="s">
        <v>479</v>
      </c>
      <c r="D130" s="146" t="s">
        <v>484</v>
      </c>
      <c r="E130" s="146" t="s">
        <v>278</v>
      </c>
      <c r="F130" s="146" t="s">
        <v>508</v>
      </c>
      <c r="G130" s="146" t="s">
        <v>509</v>
      </c>
      <c r="H130" s="146" t="s">
        <v>90</v>
      </c>
      <c r="I130" s="146" t="s">
        <v>85</v>
      </c>
      <c r="J130" s="147">
        <v>45383</v>
      </c>
      <c r="K130" s="146" t="s">
        <v>378</v>
      </c>
      <c r="L130" s="147">
        <v>44743</v>
      </c>
      <c r="M130" s="147">
        <v>44743</v>
      </c>
      <c r="N130" s="146"/>
      <c r="O130" s="146"/>
      <c r="P130" s="146"/>
      <c r="Q130" s="146">
        <v>20</v>
      </c>
    </row>
    <row r="131" spans="2:17">
      <c r="B131" s="146" t="s">
        <v>591</v>
      </c>
      <c r="C131" s="146" t="s">
        <v>109</v>
      </c>
      <c r="D131" s="146" t="s">
        <v>213</v>
      </c>
      <c r="E131" s="146" t="s">
        <v>278</v>
      </c>
      <c r="F131" s="146" t="s">
        <v>800</v>
      </c>
      <c r="G131" s="146" t="s">
        <v>801</v>
      </c>
      <c r="H131" s="146" t="s">
        <v>90</v>
      </c>
      <c r="I131" s="146" t="s">
        <v>511</v>
      </c>
      <c r="J131" s="147">
        <v>45382</v>
      </c>
      <c r="K131" s="146" t="s">
        <v>513</v>
      </c>
      <c r="L131" s="147">
        <v>45078</v>
      </c>
      <c r="M131" s="147">
        <v>45078</v>
      </c>
      <c r="N131" s="146"/>
      <c r="O131" s="147">
        <v>45382</v>
      </c>
      <c r="P131" s="146"/>
      <c r="Q131" s="146">
        <v>10</v>
      </c>
    </row>
    <row r="132" spans="2:17">
      <c r="B132" s="146" t="s">
        <v>592</v>
      </c>
      <c r="C132" s="146" t="s">
        <v>639</v>
      </c>
      <c r="D132" s="146" t="s">
        <v>698</v>
      </c>
      <c r="E132" s="146" t="s">
        <v>278</v>
      </c>
      <c r="F132" s="146" t="s">
        <v>802</v>
      </c>
      <c r="G132" s="146" t="s">
        <v>803</v>
      </c>
      <c r="H132" s="146" t="s">
        <v>90</v>
      </c>
      <c r="I132" s="146" t="s">
        <v>85</v>
      </c>
      <c r="J132" s="147">
        <v>45200</v>
      </c>
      <c r="K132" s="146" t="s">
        <v>380</v>
      </c>
      <c r="L132" s="147">
        <v>45200</v>
      </c>
      <c r="M132" s="147">
        <v>45200</v>
      </c>
      <c r="N132" s="146"/>
      <c r="O132" s="146"/>
      <c r="P132" s="146"/>
      <c r="Q132" s="146">
        <v>15</v>
      </c>
    </row>
    <row r="133" spans="2:17">
      <c r="B133" s="146" t="s">
        <v>593</v>
      </c>
      <c r="C133" s="146" t="s">
        <v>479</v>
      </c>
      <c r="D133" s="146" t="s">
        <v>699</v>
      </c>
      <c r="E133" s="146" t="s">
        <v>278</v>
      </c>
      <c r="F133" s="146" t="s">
        <v>804</v>
      </c>
      <c r="G133" s="146" t="s">
        <v>805</v>
      </c>
      <c r="H133" s="146" t="s">
        <v>90</v>
      </c>
      <c r="I133" s="146" t="s">
        <v>85</v>
      </c>
      <c r="J133" s="147">
        <v>45383</v>
      </c>
      <c r="K133" s="146" t="s">
        <v>380</v>
      </c>
      <c r="L133" s="147">
        <v>45383</v>
      </c>
      <c r="M133" s="147">
        <v>45383</v>
      </c>
      <c r="N133" s="146"/>
      <c r="O133" s="146"/>
      <c r="P133" s="146"/>
      <c r="Q133" s="146">
        <v>20</v>
      </c>
    </row>
  </sheetData>
  <autoFilter ref="A1:Q65"/>
  <phoneticPr fontId="2"/>
  <conditionalFormatting sqref="D1:D59 D66:D1048576">
    <cfRule type="duplicateValues" dxfId="1" priority="2"/>
  </conditionalFormatting>
  <conditionalFormatting sqref="B1:B1048576">
    <cfRule type="duplicateValues" dxfId="0" priority="1"/>
  </conditionalFormatting>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工賃(賃金)実績報告書(A型事業所用)</vt:lpstr>
      <vt:lpstr>工賃(賃金)実績報告書(A型事業所用)【非雇用型】</vt:lpstr>
      <vt:lpstr>【記載例】</vt:lpstr>
      <vt:lpstr>QK_</vt:lpstr>
      <vt:lpstr>【記載例】!Print_Area</vt:lpstr>
      <vt:lpstr>QK_!Print_Area</vt:lpstr>
      <vt:lpstr>'工賃(賃金)実績報告書(A型事業所用)'!Print_Area</vt:lpstr>
      <vt:lpstr>'工賃(賃金)実績報告書(A型事業所用)【非雇用型】'!Print_Area</vt:lpstr>
      <vt:lpstr>QK_Excel出力_体制加算データ_指定</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2024-04-16T07:06:52Z</cp:lastPrinted>
  <dcterms:created xsi:type="dcterms:W3CDTF">2006-06-14T03:20:38Z</dcterms:created>
  <dcterms:modified xsi:type="dcterms:W3CDTF">2024-04-19T09:50:00Z</dcterms:modified>
</cp:coreProperties>
</file>