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 activeTab="1"/>
  </bookViews>
  <sheets>
    <sheet name="表" sheetId="3" r:id="rId1"/>
    <sheet name="記載例" sheetId="2" r:id="rId2"/>
  </sheets>
  <definedNames>
    <definedName name="_xlnm.Print_Area" localSheetId="1">記載例!$A$1:$C$35</definedName>
    <definedName name="_xlnm.Print_Area" localSheetId="0">表!$A$1:$C$37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C29" i="3"/>
  <c r="C18" i="3"/>
  <c r="C22" i="3" s="1"/>
  <c r="C24" i="3" s="1"/>
  <c r="C5" i="3"/>
  <c r="C21" i="2"/>
  <c r="C19" i="2"/>
  <c r="C23" i="3" l="1"/>
  <c r="C30" i="3" l="1"/>
  <c r="C32" i="3" s="1"/>
  <c r="C33" i="3" s="1"/>
  <c r="C25" i="3"/>
  <c r="C31" i="3" s="1"/>
  <c r="C29" i="2" l="1"/>
  <c r="C18" i="2"/>
  <c r="C22" i="2" s="1"/>
  <c r="C24" i="2" s="1"/>
  <c r="C5" i="2"/>
  <c r="C23" i="2" l="1"/>
  <c r="C30" i="2"/>
  <c r="C32" i="2" s="1"/>
  <c r="C33" i="2" s="1"/>
  <c r="C25" i="2"/>
  <c r="C31" i="2" s="1"/>
</calcChain>
</file>

<file path=xl/comments1.xml><?xml version="1.0" encoding="utf-8"?>
<comments xmlns="http://schemas.openxmlformats.org/spreadsheetml/2006/main">
  <authors>
    <author>作成者</author>
  </authors>
  <commentList>
    <comment ref="C4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見積書の税抜き価格を入力します。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見積書の対象外経費（税抜）を入力します。
※外構工事費や備品購入費は補助の対象となりません。（例：駐車場整備費、土地造成費、土地購入費、壁掛けエアコンの整備費等）</t>
        </r>
        <r>
          <rPr>
            <sz val="14"/>
            <color indexed="81"/>
            <rFont val="MS P ゴシック"/>
            <family val="3"/>
            <charset val="128"/>
          </rPr>
          <t xml:space="preserve">
</t>
        </r>
      </text>
    </comment>
    <comment ref="C19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（按分計算式）
＝見積書共通仮設費×
　補助対象外工事費の直接工事費小計÷直接工事費</t>
        </r>
      </text>
    </comment>
  </commentList>
</comments>
</file>

<file path=xl/sharedStrings.xml><?xml version="1.0" encoding="utf-8"?>
<sst xmlns="http://schemas.openxmlformats.org/spreadsheetml/2006/main" count="63" uniqueCount="29">
  <si>
    <t>合計（税抜）</t>
    <rPh sb="0" eb="2">
      <t>ゴウケイ</t>
    </rPh>
    <phoneticPr fontId="1"/>
  </si>
  <si>
    <t>合計（税込）</t>
    <rPh sb="0" eb="2">
      <t>ゴウケイ</t>
    </rPh>
    <rPh sb="4" eb="5">
      <t>コミ</t>
    </rPh>
    <phoneticPr fontId="1"/>
  </si>
  <si>
    <t>（税抜）</t>
    <rPh sb="1" eb="3">
      <t>ゼイヌ</t>
    </rPh>
    <phoneticPr fontId="1"/>
  </si>
  <si>
    <t>（税込）</t>
    <rPh sb="1" eb="3">
      <t>ゼイコ</t>
    </rPh>
    <phoneticPr fontId="1"/>
  </si>
  <si>
    <t>（税抜）</t>
    <phoneticPr fontId="1"/>
  </si>
  <si>
    <t>（税込）</t>
    <rPh sb="2" eb="3">
      <t>コミ</t>
    </rPh>
    <phoneticPr fontId="1"/>
  </si>
  <si>
    <t>合計（税抜）</t>
    <rPh sb="0" eb="2">
      <t>ゴウケイ</t>
    </rPh>
    <rPh sb="4" eb="5">
      <t>ヌ</t>
    </rPh>
    <phoneticPr fontId="1"/>
  </si>
  <si>
    <t>参考様式２　対象経費表</t>
    <rPh sb="0" eb="4">
      <t>サンコウヨウシキ</t>
    </rPh>
    <rPh sb="6" eb="11">
      <t>タイショウケイヒヒョウ</t>
    </rPh>
    <phoneticPr fontId="1"/>
  </si>
  <si>
    <t>総工事費</t>
    <rPh sb="0" eb="4">
      <t>ソウコウジヒ</t>
    </rPh>
    <phoneticPr fontId="1"/>
  </si>
  <si>
    <t>項目名</t>
    <rPh sb="0" eb="2">
      <t>コウモク</t>
    </rPh>
    <rPh sb="2" eb="3">
      <t>メイ</t>
    </rPh>
    <phoneticPr fontId="1"/>
  </si>
  <si>
    <t>金額</t>
    <rPh sb="0" eb="2">
      <t>キンガク</t>
    </rPh>
    <phoneticPr fontId="1"/>
  </si>
  <si>
    <t>直接工事費小計</t>
    <rPh sb="0" eb="2">
      <t>チョクセツ</t>
    </rPh>
    <rPh sb="2" eb="7">
      <t>コウジヒショウケイ</t>
    </rPh>
    <phoneticPr fontId="1"/>
  </si>
  <si>
    <t>共通仮設費（按分）</t>
    <rPh sb="0" eb="5">
      <t>キョウツウカセツヒ</t>
    </rPh>
    <rPh sb="6" eb="8">
      <t>アンブン</t>
    </rPh>
    <phoneticPr fontId="1"/>
  </si>
  <si>
    <t>現場管理費（按分）</t>
    <rPh sb="0" eb="2">
      <t>ゲンバ</t>
    </rPh>
    <rPh sb="2" eb="5">
      <t>カンリヒ</t>
    </rPh>
    <rPh sb="6" eb="8">
      <t>アンブン</t>
    </rPh>
    <phoneticPr fontId="1"/>
  </si>
  <si>
    <t>一般管理費（按分）</t>
    <rPh sb="0" eb="5">
      <t>イッパンカンリヒ</t>
    </rPh>
    <rPh sb="6" eb="8">
      <t>アンブン</t>
    </rPh>
    <phoneticPr fontId="1"/>
  </si>
  <si>
    <t>補助対象工事事務費</t>
    <rPh sb="0" eb="9">
      <t>ホジョタイショウコウジジムヒ</t>
    </rPh>
    <phoneticPr fontId="1"/>
  </si>
  <si>
    <t>総工事事務費
（設計費等）</t>
    <rPh sb="0" eb="1">
      <t>ソウ</t>
    </rPh>
    <rPh sb="1" eb="6">
      <t>コウジジムヒ</t>
    </rPh>
    <rPh sb="8" eb="11">
      <t>セッケイヒ</t>
    </rPh>
    <rPh sb="11" eb="12">
      <t>トウ</t>
    </rPh>
    <phoneticPr fontId="1"/>
  </si>
  <si>
    <t>②工事事務費</t>
    <rPh sb="1" eb="6">
      <t>コウジジムヒ</t>
    </rPh>
    <phoneticPr fontId="1"/>
  </si>
  <si>
    <t>①工事費</t>
    <rPh sb="1" eb="4">
      <t>コウジヒ</t>
    </rPh>
    <phoneticPr fontId="1"/>
  </si>
  <si>
    <t>黄色着色部分に入力する</t>
    <rPh sb="0" eb="2">
      <t>キイロ</t>
    </rPh>
    <rPh sb="2" eb="6">
      <t>チャクシ</t>
    </rPh>
    <rPh sb="7" eb="9">
      <t>ニュウリョク</t>
    </rPh>
    <phoneticPr fontId="1"/>
  </si>
  <si>
    <t>外構工事費</t>
    <rPh sb="0" eb="4">
      <t>ガイコウコウジ</t>
    </rPh>
    <rPh sb="4" eb="5">
      <t>ヒ</t>
    </rPh>
    <phoneticPr fontId="1"/>
  </si>
  <si>
    <t>エアコン（壁掛け）１</t>
    <phoneticPr fontId="1"/>
  </si>
  <si>
    <t>エアコン（壁掛け）２</t>
    <phoneticPr fontId="1"/>
  </si>
  <si>
    <t>キャスター付き配膳台×５</t>
    <rPh sb="5" eb="6">
      <t>ツ</t>
    </rPh>
    <rPh sb="7" eb="9">
      <t>ハイゼン</t>
    </rPh>
    <rPh sb="9" eb="10">
      <t>ダイ</t>
    </rPh>
    <phoneticPr fontId="1"/>
  </si>
  <si>
    <t>足りない場合行を挿入してください。</t>
    <rPh sb="0" eb="1">
      <t>タ</t>
    </rPh>
    <rPh sb="4" eb="6">
      <t>バアイ</t>
    </rPh>
    <rPh sb="6" eb="7">
      <t>ギョウ</t>
    </rPh>
    <rPh sb="8" eb="10">
      <t>ソウニュウ</t>
    </rPh>
    <phoneticPr fontId="1"/>
  </si>
  <si>
    <t>植栽</t>
    <rPh sb="0" eb="2">
      <t>ショクサイ</t>
    </rPh>
    <phoneticPr fontId="1"/>
  </si>
  <si>
    <t>補助対象工事費</t>
    <rPh sb="0" eb="2">
      <t>ホジョ</t>
    </rPh>
    <rPh sb="2" eb="4">
      <t>タイショウ</t>
    </rPh>
    <rPh sb="4" eb="7">
      <t>コウジヒ</t>
    </rPh>
    <phoneticPr fontId="1"/>
  </si>
  <si>
    <t>補助対象外工事費</t>
    <rPh sb="0" eb="2">
      <t>ホジョ</t>
    </rPh>
    <rPh sb="2" eb="4">
      <t>タイショウ</t>
    </rPh>
    <rPh sb="4" eb="5">
      <t>ガイ</t>
    </rPh>
    <rPh sb="5" eb="7">
      <t>コウジ</t>
    </rPh>
    <rPh sb="7" eb="8">
      <t>ヒ</t>
    </rPh>
    <phoneticPr fontId="1"/>
  </si>
  <si>
    <t>補助対象工事費の2.6％</t>
    <rPh sb="0" eb="2">
      <t>ホジョ</t>
    </rPh>
    <rPh sb="2" eb="4">
      <t>タイショウ</t>
    </rPh>
    <rPh sb="4" eb="6">
      <t>コウジ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</si>
</sst>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13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76" fontId="0" fillId="0" borderId="0" xfId="0" applyNumberFormat="1"/>
    <xf numFmtId="176" fontId="0" fillId="0" borderId="0" xfId="0" applyNumberFormat="1" applyAlignment="1">
      <alignment shrinkToFit="1"/>
    </xf>
    <xf numFmtId="176" fontId="3" fillId="0" borderId="0" xfId="0" applyNumberFormat="1" applyFont="1" applyBorder="1" applyAlignment="1">
      <alignment wrapText="1"/>
    </xf>
    <xf numFmtId="177" fontId="3" fillId="0" borderId="0" xfId="0" applyNumberFormat="1" applyFont="1" applyBorder="1" applyAlignment="1">
      <alignment wrapText="1"/>
    </xf>
    <xf numFmtId="176" fontId="3" fillId="0" borderId="0" xfId="0" applyNumberFormat="1" applyFont="1" applyBorder="1" applyAlignment="1">
      <alignment shrinkToFit="1"/>
    </xf>
    <xf numFmtId="176" fontId="4" fillId="0" borderId="0" xfId="0" applyNumberFormat="1" applyFont="1" applyFill="1" applyBorder="1" applyAlignment="1">
      <alignment horizontal="left" vertical="center"/>
    </xf>
    <xf numFmtId="176" fontId="5" fillId="0" borderId="0" xfId="0" applyNumberFormat="1" applyFont="1"/>
    <xf numFmtId="176" fontId="5" fillId="0" borderId="0" xfId="0" applyNumberFormat="1" applyFont="1" applyAlignment="1">
      <alignment horizontal="left"/>
    </xf>
    <xf numFmtId="176" fontId="9" fillId="3" borderId="5" xfId="0" applyNumberFormat="1" applyFont="1" applyFill="1" applyBorder="1"/>
    <xf numFmtId="176" fontId="10" fillId="2" borderId="2" xfId="0" applyNumberFormat="1" applyFont="1" applyFill="1" applyBorder="1"/>
    <xf numFmtId="176" fontId="10" fillId="3" borderId="7" xfId="0" applyNumberFormat="1" applyFont="1" applyFill="1" applyBorder="1"/>
    <xf numFmtId="176" fontId="10" fillId="3" borderId="4" xfId="0" applyNumberFormat="1" applyFont="1" applyFill="1" applyBorder="1"/>
    <xf numFmtId="176" fontId="10" fillId="3" borderId="5" xfId="0" applyNumberFormat="1" applyFont="1" applyFill="1" applyBorder="1" applyAlignment="1">
      <alignment shrinkToFit="1"/>
    </xf>
    <xf numFmtId="176" fontId="10" fillId="3" borderId="2" xfId="0" applyNumberFormat="1" applyFont="1" applyFill="1" applyBorder="1"/>
    <xf numFmtId="176" fontId="10" fillId="2" borderId="6" xfId="0" applyNumberFormat="1" applyFont="1" applyFill="1" applyBorder="1" applyAlignment="1">
      <alignment shrinkToFit="1"/>
    </xf>
    <xf numFmtId="176" fontId="10" fillId="2" borderId="3" xfId="0" applyNumberFormat="1" applyFont="1" applyFill="1" applyBorder="1"/>
    <xf numFmtId="176" fontId="10" fillId="3" borderId="6" xfId="0" applyNumberFormat="1" applyFont="1" applyFill="1" applyBorder="1" applyAlignment="1">
      <alignment horizontal="left" shrinkToFit="1"/>
    </xf>
    <xf numFmtId="176" fontId="10" fillId="3" borderId="3" xfId="0" applyNumberFormat="1" applyFont="1" applyFill="1" applyBorder="1"/>
    <xf numFmtId="176" fontId="10" fillId="3" borderId="6" xfId="0" applyNumberFormat="1" applyFont="1" applyFill="1" applyBorder="1" applyAlignment="1">
      <alignment shrinkToFit="1"/>
    </xf>
    <xf numFmtId="176" fontId="10" fillId="3" borderId="7" xfId="0" applyNumberFormat="1" applyFont="1" applyFill="1" applyBorder="1" applyAlignment="1">
      <alignment shrinkToFit="1"/>
    </xf>
    <xf numFmtId="176" fontId="10" fillId="0" borderId="0" xfId="0" applyNumberFormat="1" applyFont="1" applyFill="1" applyBorder="1" applyAlignment="1">
      <alignment shrinkToFit="1"/>
    </xf>
    <xf numFmtId="176" fontId="10" fillId="0" borderId="0" xfId="0" applyNumberFormat="1" applyFont="1" applyAlignment="1">
      <alignment shrinkToFit="1"/>
    </xf>
    <xf numFmtId="176" fontId="10" fillId="0" borderId="0" xfId="0" applyNumberFormat="1" applyFont="1"/>
    <xf numFmtId="176" fontId="11" fillId="3" borderId="4" xfId="0" applyNumberFormat="1" applyFont="1" applyFill="1" applyBorder="1"/>
    <xf numFmtId="176" fontId="11" fillId="3" borderId="7" xfId="0" applyNumberFormat="1" applyFont="1" applyFill="1" applyBorder="1" applyAlignment="1">
      <alignment shrinkToFit="1"/>
    </xf>
    <xf numFmtId="176" fontId="12" fillId="2" borderId="1" xfId="0" applyNumberFormat="1" applyFont="1" applyFill="1" applyBorder="1" applyAlignment="1">
      <alignment horizontal="center"/>
    </xf>
    <xf numFmtId="176" fontId="9" fillId="0" borderId="0" xfId="0" applyNumberFormat="1" applyFont="1"/>
    <xf numFmtId="176" fontId="0" fillId="0" borderId="0" xfId="0" applyNumberFormat="1" applyAlignment="1">
      <alignment horizontal="left" wrapText="1" shrinkToFit="1"/>
    </xf>
    <xf numFmtId="176" fontId="0" fillId="0" borderId="0" xfId="0" applyNumberFormat="1" applyAlignment="1">
      <alignment horizontal="left" shrinkToFit="1"/>
    </xf>
    <xf numFmtId="176" fontId="4" fillId="3" borderId="8" xfId="0" applyNumberFormat="1" applyFont="1" applyFill="1" applyBorder="1" applyAlignment="1">
      <alignment horizontal="left" vertical="center"/>
    </xf>
    <xf numFmtId="176" fontId="4" fillId="3" borderId="10" xfId="0" applyNumberFormat="1" applyFont="1" applyFill="1" applyBorder="1" applyAlignment="1">
      <alignment horizontal="left" vertical="center"/>
    </xf>
    <xf numFmtId="176" fontId="4" fillId="3" borderId="8" xfId="0" applyNumberFormat="1" applyFont="1" applyFill="1" applyBorder="1" applyAlignment="1">
      <alignment horizontal="left" vertical="center" wrapText="1" shrinkToFit="1"/>
    </xf>
    <xf numFmtId="176" fontId="4" fillId="3" borderId="10" xfId="0" applyNumberFormat="1" applyFont="1" applyFill="1" applyBorder="1" applyAlignment="1">
      <alignment horizontal="left" vertical="center" shrinkToFit="1"/>
    </xf>
    <xf numFmtId="176" fontId="4" fillId="3" borderId="8" xfId="0" applyNumberFormat="1" applyFont="1" applyFill="1" applyBorder="1" applyAlignment="1">
      <alignment horizontal="left" vertical="center" wrapText="1"/>
    </xf>
    <xf numFmtId="176" fontId="4" fillId="3" borderId="10" xfId="0" applyNumberFormat="1" applyFont="1" applyFill="1" applyBorder="1" applyAlignment="1">
      <alignment horizontal="left" vertical="center" wrapText="1"/>
    </xf>
    <xf numFmtId="176" fontId="4" fillId="3" borderId="8" xfId="0" applyNumberFormat="1" applyFont="1" applyFill="1" applyBorder="1" applyAlignment="1">
      <alignment horizontal="center" vertical="center"/>
    </xf>
    <xf numFmtId="176" fontId="4" fillId="3" borderId="10" xfId="0" applyNumberFormat="1" applyFont="1" applyFill="1" applyBorder="1" applyAlignment="1">
      <alignment horizontal="center" vertical="center"/>
    </xf>
    <xf numFmtId="176" fontId="4" fillId="3" borderId="9" xfId="0" applyNumberFormat="1" applyFont="1" applyFill="1" applyBorder="1" applyAlignment="1">
      <alignment horizontal="left" vertical="center"/>
    </xf>
    <xf numFmtId="176" fontId="2" fillId="0" borderId="0" xfId="0" applyNumberFormat="1" applyFont="1" applyBorder="1" applyAlignment="1">
      <alignment wrapText="1"/>
    </xf>
    <xf numFmtId="176" fontId="3" fillId="0" borderId="0" xfId="0" applyNumberFormat="1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19</xdr:row>
      <xdr:rowOff>19050</xdr:rowOff>
    </xdr:from>
    <xdr:to>
      <xdr:col>6</xdr:col>
      <xdr:colOff>400050</xdr:colOff>
      <xdr:row>35</xdr:row>
      <xdr:rowOff>38099</xdr:rowOff>
    </xdr:to>
    <xdr:sp macro="" textlink="">
      <xdr:nvSpPr>
        <xdr:cNvPr id="2" name="角丸四角形 1"/>
        <xdr:cNvSpPr/>
      </xdr:nvSpPr>
      <xdr:spPr>
        <a:xfrm>
          <a:off x="5934075" y="4791075"/>
          <a:ext cx="4714875" cy="4076699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（記載例）</a:t>
          </a:r>
          <a:endParaRPr lang="ja-JP" altLang="ja-JP" sz="1800">
            <a:solidFill>
              <a:sysClr val="windowText" lastClr="000000"/>
            </a:solidFill>
            <a:effectLst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想定の見積書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総事業費　　</a:t>
          </a:r>
          <a:r>
            <a:rPr kumimoji="1" lang="en-US" altLang="ja-JP" sz="1400" b="1">
              <a:solidFill>
                <a:sysClr val="windowText" lastClr="000000"/>
              </a:solidFill>
            </a:rPr>
            <a:t>550,000,000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円（税込）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　　　　　　</a:t>
          </a:r>
          <a:r>
            <a:rPr kumimoji="1" lang="en-US" altLang="ja-JP" sz="1400" b="1">
              <a:solidFill>
                <a:sysClr val="windowText" lastClr="000000"/>
              </a:solidFill>
            </a:rPr>
            <a:t>500,000,000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円（税抜）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直接工事費　</a:t>
          </a:r>
          <a:r>
            <a:rPr kumimoji="1" lang="en-US" altLang="ja-JP" sz="1400" b="1">
              <a:solidFill>
                <a:sysClr val="windowText" lastClr="000000"/>
              </a:solidFill>
            </a:rPr>
            <a:t>450,000,000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円（税抜）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</a:rPr>
            <a:t>共通仮設費　</a:t>
          </a:r>
          <a:r>
            <a:rPr kumimoji="1" lang="ja-JP" altLang="en-US" sz="1400" b="1" baseline="0">
              <a:solidFill>
                <a:sysClr val="windowText" lastClr="000000"/>
              </a:solidFill>
            </a:rPr>
            <a:t>  </a:t>
          </a:r>
          <a:r>
            <a:rPr kumimoji="1" lang="en-US" altLang="ja-JP" sz="1400" b="1">
              <a:solidFill>
                <a:sysClr val="windowText" lastClr="000000"/>
              </a:solidFill>
            </a:rPr>
            <a:t>10,000,000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（税抜）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eaLnBrk="1" fontAlgn="auto" latinLnBrk="0" hangingPunct="1"/>
          <a:r>
            <a:rPr kumimoji="1" lang="ja-JP" altLang="en-US" sz="1400" b="1">
              <a:solidFill>
                <a:sysClr val="windowText" lastClr="000000"/>
              </a:solidFill>
            </a:rPr>
            <a:t>現場管理費　</a:t>
          </a:r>
          <a:r>
            <a:rPr kumimoji="1" lang="ja-JP" altLang="ja-JP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10,000,000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円（税抜）</a:t>
          </a:r>
          <a:endParaRPr lang="ja-JP" altLang="ja-JP" sz="1800">
            <a:solidFill>
              <a:sysClr val="windowText" lastClr="00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>
              <a:solidFill>
                <a:sysClr val="windowText" lastClr="000000"/>
              </a:solidFill>
            </a:rPr>
            <a:t>一般管理費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en-US" altLang="ja-JP" sz="14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en-US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,000,000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円（税抜）</a:t>
          </a:r>
          <a:endParaRPr lang="ja-JP" altLang="ja-JP" sz="18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設計費　　　　</a:t>
          </a:r>
          <a:r>
            <a:rPr kumimoji="1" lang="en-US" altLang="ja-JP" sz="1400" b="1">
              <a:solidFill>
                <a:sysClr val="windowText" lastClr="000000"/>
              </a:solidFill>
            </a:rPr>
            <a:t>9,900,000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円（税込）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　　　　　　　</a:t>
          </a:r>
          <a:r>
            <a:rPr kumimoji="1" lang="en-US" altLang="ja-JP" sz="1400" b="1">
              <a:solidFill>
                <a:sysClr val="windowText" lastClr="000000"/>
              </a:solidFill>
            </a:rPr>
            <a:t>9,000,000</a:t>
          </a:r>
          <a:r>
            <a:rPr kumimoji="1" lang="ja-JP" altLang="en-US" sz="1400" b="1">
              <a:solidFill>
                <a:sysClr val="windowText" lastClr="000000"/>
              </a:solidFill>
            </a:rPr>
            <a:t>円（税抜）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3"/>
  <sheetViews>
    <sheetView view="pageBreakPreview" zoomScaleNormal="100" zoomScaleSheetLayoutView="100" workbookViewId="0">
      <selection activeCell="C4" sqref="C4"/>
    </sheetView>
  </sheetViews>
  <sheetFormatPr defaultRowHeight="18.75"/>
  <cols>
    <col min="1" max="1" width="18.375" style="1" customWidth="1"/>
    <col min="2" max="2" width="27.875" style="2" customWidth="1"/>
    <col min="3" max="3" width="29.625" style="1" customWidth="1"/>
    <col min="4" max="4" width="27.375" style="1" customWidth="1"/>
    <col min="5" max="12" width="15.625" style="1" customWidth="1"/>
    <col min="13" max="16384" width="9" style="1"/>
  </cols>
  <sheetData>
    <row r="1" spans="1:3" ht="20.25" thickBot="1">
      <c r="A1" s="27" t="s">
        <v>7</v>
      </c>
      <c r="C1" s="26" t="s">
        <v>19</v>
      </c>
    </row>
    <row r="3" spans="1:3" ht="24.75" thickBot="1">
      <c r="A3" s="7" t="s">
        <v>18</v>
      </c>
    </row>
    <row r="4" spans="1:3" ht="19.5">
      <c r="A4" s="30" t="s">
        <v>8</v>
      </c>
      <c r="B4" s="9" t="s">
        <v>2</v>
      </c>
      <c r="C4" s="10"/>
    </row>
    <row r="5" spans="1:3" ht="20.25" thickBot="1">
      <c r="A5" s="31"/>
      <c r="B5" s="11" t="s">
        <v>3</v>
      </c>
      <c r="C5" s="12">
        <f>C4*1.1</f>
        <v>0</v>
      </c>
    </row>
    <row r="6" spans="1:3" ht="19.5">
      <c r="A6" s="30" t="s">
        <v>27</v>
      </c>
      <c r="B6" s="13" t="s">
        <v>9</v>
      </c>
      <c r="C6" s="14" t="s">
        <v>10</v>
      </c>
    </row>
    <row r="7" spans="1:3" ht="19.5">
      <c r="A7" s="38"/>
      <c r="B7" s="15"/>
      <c r="C7" s="16"/>
    </row>
    <row r="8" spans="1:3" ht="19.5">
      <c r="A8" s="38"/>
      <c r="B8" s="15"/>
      <c r="C8" s="16"/>
    </row>
    <row r="9" spans="1:3" ht="19.5">
      <c r="A9" s="38"/>
      <c r="B9" s="15"/>
      <c r="C9" s="16"/>
    </row>
    <row r="10" spans="1:3" ht="19.5">
      <c r="A10" s="38"/>
      <c r="B10" s="15"/>
      <c r="C10" s="16"/>
    </row>
    <row r="11" spans="1:3" ht="19.5">
      <c r="A11" s="38"/>
      <c r="B11" s="15"/>
      <c r="C11" s="16"/>
    </row>
    <row r="12" spans="1:3" ht="19.5">
      <c r="A12" s="38"/>
      <c r="B12" s="15"/>
      <c r="C12" s="16"/>
    </row>
    <row r="13" spans="1:3" ht="19.5">
      <c r="A13" s="38"/>
      <c r="B13" s="15"/>
      <c r="C13" s="16"/>
    </row>
    <row r="14" spans="1:3" ht="19.5">
      <c r="A14" s="38"/>
      <c r="B14" s="15"/>
      <c r="C14" s="16"/>
    </row>
    <row r="15" spans="1:3" ht="19.5">
      <c r="A15" s="38"/>
      <c r="B15" s="15"/>
      <c r="C15" s="16"/>
    </row>
    <row r="16" spans="1:3" ht="19.5">
      <c r="A16" s="38"/>
      <c r="B16" s="15"/>
      <c r="C16" s="16"/>
    </row>
    <row r="17" spans="1:7" ht="19.5">
      <c r="A17" s="38"/>
      <c r="B17" s="15"/>
      <c r="C17" s="16"/>
      <c r="D17" s="39"/>
      <c r="E17" s="28"/>
      <c r="F17" s="29"/>
      <c r="G17" s="29"/>
    </row>
    <row r="18" spans="1:7" ht="19.5">
      <c r="A18" s="38"/>
      <c r="B18" s="17" t="s">
        <v>11</v>
      </c>
      <c r="C18" s="18">
        <f>SUM(C7:C17)</f>
        <v>0</v>
      </c>
      <c r="D18" s="40"/>
      <c r="E18" s="29"/>
      <c r="F18" s="29"/>
      <c r="G18" s="29"/>
    </row>
    <row r="19" spans="1:7" ht="19.5">
      <c r="A19" s="38"/>
      <c r="B19" s="19" t="s">
        <v>12</v>
      </c>
      <c r="C19" s="16"/>
      <c r="D19" s="5"/>
      <c r="F19" s="4"/>
    </row>
    <row r="20" spans="1:7" ht="19.5">
      <c r="A20" s="38"/>
      <c r="B20" s="19" t="s">
        <v>13</v>
      </c>
      <c r="C20" s="16"/>
      <c r="D20" s="5"/>
      <c r="F20" s="4"/>
    </row>
    <row r="21" spans="1:7" ht="19.5">
      <c r="A21" s="38"/>
      <c r="B21" s="19" t="s">
        <v>14</v>
      </c>
      <c r="C21" s="16"/>
      <c r="F21" s="4"/>
    </row>
    <row r="22" spans="1:7" ht="19.5">
      <c r="A22" s="38"/>
      <c r="B22" s="19" t="s">
        <v>6</v>
      </c>
      <c r="C22" s="18">
        <f>C18+C19+C20+C21</f>
        <v>0</v>
      </c>
      <c r="D22" s="3"/>
      <c r="F22" s="4"/>
    </row>
    <row r="23" spans="1:7" ht="20.25" thickBot="1">
      <c r="A23" s="31"/>
      <c r="B23" s="20" t="s">
        <v>1</v>
      </c>
      <c r="C23" s="12">
        <f>ROUNDUP(C22*1.1,0)</f>
        <v>0</v>
      </c>
    </row>
    <row r="24" spans="1:7" ht="19.5">
      <c r="A24" s="30" t="s">
        <v>26</v>
      </c>
      <c r="B24" s="13" t="s">
        <v>0</v>
      </c>
      <c r="C24" s="14">
        <f>C4-C22</f>
        <v>0</v>
      </c>
    </row>
    <row r="25" spans="1:7" ht="20.25" thickBot="1">
      <c r="A25" s="31"/>
      <c r="B25" s="25" t="s">
        <v>1</v>
      </c>
      <c r="C25" s="24">
        <f>1.1*C24</f>
        <v>0</v>
      </c>
    </row>
    <row r="26" spans="1:7" ht="19.5">
      <c r="A26" s="6"/>
      <c r="B26" s="21"/>
      <c r="C26" s="21" t="s">
        <v>24</v>
      </c>
    </row>
    <row r="27" spans="1:7" ht="24.75" thickBot="1">
      <c r="A27" s="8" t="s">
        <v>17</v>
      </c>
      <c r="B27" s="22"/>
      <c r="C27" s="23"/>
    </row>
    <row r="28" spans="1:7" ht="19.5">
      <c r="A28" s="32" t="s">
        <v>16</v>
      </c>
      <c r="B28" s="13" t="s">
        <v>0</v>
      </c>
      <c r="C28" s="10"/>
    </row>
    <row r="29" spans="1:7" ht="20.25" thickBot="1">
      <c r="A29" s="33"/>
      <c r="B29" s="20" t="s">
        <v>1</v>
      </c>
      <c r="C29" s="12">
        <f>1.1*C28</f>
        <v>0</v>
      </c>
    </row>
    <row r="30" spans="1:7" ht="19.5">
      <c r="A30" s="34" t="s">
        <v>28</v>
      </c>
      <c r="B30" s="13" t="s">
        <v>4</v>
      </c>
      <c r="C30" s="14">
        <f>C24*0.026</f>
        <v>0</v>
      </c>
    </row>
    <row r="31" spans="1:7" ht="20.25" thickBot="1">
      <c r="A31" s="35"/>
      <c r="B31" s="20" t="s">
        <v>5</v>
      </c>
      <c r="C31" s="12">
        <f>C25*0.026</f>
        <v>0</v>
      </c>
    </row>
    <row r="32" spans="1:7" ht="19.5">
      <c r="A32" s="36" t="s">
        <v>15</v>
      </c>
      <c r="B32" s="13" t="s">
        <v>4</v>
      </c>
      <c r="C32" s="14">
        <f>IF(C30&gt;C28,C28,C30)</f>
        <v>0</v>
      </c>
    </row>
    <row r="33" spans="1:3" ht="20.25" thickBot="1">
      <c r="A33" s="37"/>
      <c r="B33" s="25" t="s">
        <v>5</v>
      </c>
      <c r="C33" s="24">
        <f>1.1*C32</f>
        <v>0</v>
      </c>
    </row>
  </sheetData>
  <mergeCells count="8">
    <mergeCell ref="A4:A5"/>
    <mergeCell ref="A6:A23"/>
    <mergeCell ref="D17:D18"/>
    <mergeCell ref="E17:G18"/>
    <mergeCell ref="A24:A25"/>
    <mergeCell ref="A28:A29"/>
    <mergeCell ref="A30:A31"/>
    <mergeCell ref="A32:A33"/>
  </mergeCells>
  <phoneticPr fontId="1"/>
  <pageMargins left="0.70866141732283472" right="0.59055118110236227" top="0.74803149606299213" bottom="0.74803149606299213" header="0.31496062992125984" footer="0.31496062992125984"/>
  <pageSetup paperSize="9" scale="67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3"/>
  <sheetViews>
    <sheetView tabSelected="1" view="pageBreakPreview" zoomScaleNormal="100" zoomScaleSheetLayoutView="100" workbookViewId="0">
      <selection activeCell="H17" sqref="H17"/>
    </sheetView>
  </sheetViews>
  <sheetFormatPr defaultRowHeight="18.75"/>
  <cols>
    <col min="1" max="1" width="18.375" style="1" customWidth="1"/>
    <col min="2" max="2" width="27.875" style="2" customWidth="1"/>
    <col min="3" max="3" width="29.625" style="1" customWidth="1"/>
    <col min="4" max="4" width="27.375" style="1" customWidth="1"/>
    <col min="5" max="12" width="15.625" style="1" customWidth="1"/>
    <col min="13" max="16384" width="9" style="1"/>
  </cols>
  <sheetData>
    <row r="1" spans="1:3" ht="19.5" thickBot="1">
      <c r="A1" s="1" t="s">
        <v>7</v>
      </c>
      <c r="C1" s="26" t="s">
        <v>19</v>
      </c>
    </row>
    <row r="3" spans="1:3" ht="24.75" thickBot="1">
      <c r="A3" s="7" t="s">
        <v>18</v>
      </c>
    </row>
    <row r="4" spans="1:3" ht="19.5">
      <c r="A4" s="30" t="s">
        <v>8</v>
      </c>
      <c r="B4" s="9" t="s">
        <v>2</v>
      </c>
      <c r="C4" s="10">
        <v>500000000</v>
      </c>
    </row>
    <row r="5" spans="1:3" ht="20.25" thickBot="1">
      <c r="A5" s="31"/>
      <c r="B5" s="11" t="s">
        <v>3</v>
      </c>
      <c r="C5" s="12">
        <f>C4*1.1</f>
        <v>550000000</v>
      </c>
    </row>
    <row r="6" spans="1:3" ht="19.5">
      <c r="A6" s="30" t="s">
        <v>27</v>
      </c>
      <c r="B6" s="13" t="s">
        <v>9</v>
      </c>
      <c r="C6" s="14" t="s">
        <v>10</v>
      </c>
    </row>
    <row r="7" spans="1:3" ht="19.5">
      <c r="A7" s="38"/>
      <c r="B7" s="15" t="s">
        <v>20</v>
      </c>
      <c r="C7" s="16">
        <v>10000000</v>
      </c>
    </row>
    <row r="8" spans="1:3" ht="19.5">
      <c r="A8" s="38"/>
      <c r="B8" s="15" t="s">
        <v>21</v>
      </c>
      <c r="C8" s="16">
        <v>50000</v>
      </c>
    </row>
    <row r="9" spans="1:3" ht="19.5">
      <c r="A9" s="38"/>
      <c r="B9" s="15" t="s">
        <v>22</v>
      </c>
      <c r="C9" s="16">
        <v>50000</v>
      </c>
    </row>
    <row r="10" spans="1:3" ht="19.5">
      <c r="A10" s="38"/>
      <c r="B10" s="15" t="s">
        <v>23</v>
      </c>
      <c r="C10" s="16">
        <v>200000</v>
      </c>
    </row>
    <row r="11" spans="1:3" ht="19.5">
      <c r="A11" s="38"/>
      <c r="B11" s="15" t="s">
        <v>25</v>
      </c>
      <c r="C11" s="16">
        <v>700000</v>
      </c>
    </row>
    <row r="12" spans="1:3" ht="19.5">
      <c r="A12" s="38"/>
      <c r="B12" s="15"/>
      <c r="C12" s="16"/>
    </row>
    <row r="13" spans="1:3" ht="19.5">
      <c r="A13" s="38"/>
      <c r="B13" s="15"/>
      <c r="C13" s="16"/>
    </row>
    <row r="14" spans="1:3" ht="19.5">
      <c r="A14" s="38"/>
      <c r="B14" s="15"/>
      <c r="C14" s="16"/>
    </row>
    <row r="15" spans="1:3" ht="19.5">
      <c r="A15" s="38"/>
      <c r="B15" s="15"/>
      <c r="C15" s="16"/>
    </row>
    <row r="16" spans="1:3" ht="19.5">
      <c r="A16" s="38"/>
      <c r="B16" s="15"/>
      <c r="C16" s="16"/>
    </row>
    <row r="17" spans="1:7" ht="19.5">
      <c r="A17" s="38"/>
      <c r="B17" s="15"/>
      <c r="C17" s="16"/>
      <c r="D17" s="39"/>
      <c r="E17" s="28"/>
      <c r="F17" s="29"/>
      <c r="G17" s="29"/>
    </row>
    <row r="18" spans="1:7" ht="19.5">
      <c r="A18" s="38"/>
      <c r="B18" s="17" t="s">
        <v>11</v>
      </c>
      <c r="C18" s="18">
        <f>SUM(C7:C17)</f>
        <v>11000000</v>
      </c>
      <c r="D18" s="40"/>
      <c r="E18" s="29"/>
      <c r="F18" s="29"/>
      <c r="G18" s="29"/>
    </row>
    <row r="19" spans="1:7" ht="19.5">
      <c r="A19" s="38"/>
      <c r="B19" s="19" t="s">
        <v>12</v>
      </c>
      <c r="C19" s="16">
        <f>ROUNDUP(10000000*11000000/450000000,)</f>
        <v>244445</v>
      </c>
      <c r="D19" s="5"/>
      <c r="F19" s="4"/>
    </row>
    <row r="20" spans="1:7" ht="19.5">
      <c r="A20" s="38"/>
      <c r="B20" s="19" t="s">
        <v>13</v>
      </c>
      <c r="C20" s="16">
        <f>ROUNDUP(10000000*11000000/450000000,)</f>
        <v>244445</v>
      </c>
      <c r="D20" s="5"/>
      <c r="F20" s="4"/>
    </row>
    <row r="21" spans="1:7" ht="19.5">
      <c r="A21" s="38"/>
      <c r="B21" s="19" t="s">
        <v>14</v>
      </c>
      <c r="C21" s="16">
        <f>ROUNDUP(30000000*11000000/450000000,)</f>
        <v>733334</v>
      </c>
      <c r="F21" s="4"/>
    </row>
    <row r="22" spans="1:7" ht="19.5">
      <c r="A22" s="38"/>
      <c r="B22" s="19" t="s">
        <v>6</v>
      </c>
      <c r="C22" s="18">
        <f>C18+C19+C20+C21</f>
        <v>12222224</v>
      </c>
      <c r="D22" s="3"/>
      <c r="F22" s="4"/>
    </row>
    <row r="23" spans="1:7" ht="20.25" thickBot="1">
      <c r="A23" s="31"/>
      <c r="B23" s="20" t="s">
        <v>1</v>
      </c>
      <c r="C23" s="12">
        <f>ROUNDUP(C22*1.1,0)</f>
        <v>13444447</v>
      </c>
    </row>
    <row r="24" spans="1:7" ht="19.5">
      <c r="A24" s="30" t="s">
        <v>26</v>
      </c>
      <c r="B24" s="13" t="s">
        <v>0</v>
      </c>
      <c r="C24" s="14">
        <f>C4-C22</f>
        <v>487777776</v>
      </c>
    </row>
    <row r="25" spans="1:7" ht="20.25" thickBot="1">
      <c r="A25" s="31"/>
      <c r="B25" s="20" t="s">
        <v>1</v>
      </c>
      <c r="C25" s="24">
        <f>1.1*C24</f>
        <v>536555553.60000002</v>
      </c>
    </row>
    <row r="26" spans="1:7" ht="19.5">
      <c r="A26" s="6"/>
      <c r="B26" s="21"/>
      <c r="C26" s="21" t="s">
        <v>24</v>
      </c>
    </row>
    <row r="27" spans="1:7" ht="24.75" thickBot="1">
      <c r="A27" s="8" t="s">
        <v>17</v>
      </c>
      <c r="B27" s="22"/>
      <c r="C27" s="23"/>
    </row>
    <row r="28" spans="1:7" ht="19.5">
      <c r="A28" s="32" t="s">
        <v>16</v>
      </c>
      <c r="B28" s="13" t="s">
        <v>0</v>
      </c>
      <c r="C28" s="10">
        <v>9000000</v>
      </c>
    </row>
    <row r="29" spans="1:7" ht="20.25" thickBot="1">
      <c r="A29" s="33"/>
      <c r="B29" s="20" t="s">
        <v>1</v>
      </c>
      <c r="C29" s="12">
        <f>1.1*C28</f>
        <v>9900000</v>
      </c>
    </row>
    <row r="30" spans="1:7" ht="19.5">
      <c r="A30" s="34" t="s">
        <v>28</v>
      </c>
      <c r="B30" s="13" t="s">
        <v>4</v>
      </c>
      <c r="C30" s="14">
        <f>C24*0.026</f>
        <v>12682222.175999999</v>
      </c>
    </row>
    <row r="31" spans="1:7" ht="20.25" thickBot="1">
      <c r="A31" s="35"/>
      <c r="B31" s="20" t="s">
        <v>5</v>
      </c>
      <c r="C31" s="12">
        <f>C25*0.026</f>
        <v>13950444.3936</v>
      </c>
    </row>
    <row r="32" spans="1:7" ht="19.5">
      <c r="A32" s="36" t="s">
        <v>15</v>
      </c>
      <c r="B32" s="13" t="s">
        <v>4</v>
      </c>
      <c r="C32" s="14">
        <f>IF(C30&gt;C28,C28,C30)</f>
        <v>9000000</v>
      </c>
    </row>
    <row r="33" spans="1:3" ht="20.25" thickBot="1">
      <c r="A33" s="37"/>
      <c r="B33" s="20" t="s">
        <v>5</v>
      </c>
      <c r="C33" s="24">
        <f>1.1*C32</f>
        <v>9900000</v>
      </c>
    </row>
  </sheetData>
  <mergeCells count="8">
    <mergeCell ref="A4:A5"/>
    <mergeCell ref="A6:A23"/>
    <mergeCell ref="D17:D18"/>
    <mergeCell ref="E17:G18"/>
    <mergeCell ref="A24:A25"/>
    <mergeCell ref="A28:A29"/>
    <mergeCell ref="A30:A31"/>
    <mergeCell ref="A32:A33"/>
  </mergeCells>
  <phoneticPr fontId="1"/>
  <pageMargins left="0.70866141732283472" right="0.59055118110236227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</vt:lpstr>
      <vt:lpstr>記載例</vt:lpstr>
      <vt:lpstr>記載例!Print_Area</vt:lpstr>
      <vt:lpstr>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2025-04-16T01:37:42Z</dcterms:modified>
</cp:coreProperties>
</file>