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2.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drawings/drawing3.xml" ContentType="application/vnd.openxmlformats-officedocument.drawing+xml"/>
  <Override PartName="/xl/comments17.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37.44\医療政策課\01 企画推進班\86_医師偏在対策（診療所の承継・開業支援）\R9\01_補助金活用意向調査（202609実施）\起案\【医人室へ依頼】掲載文書及び様式等\"/>
    </mc:Choice>
  </mc:AlternateContent>
  <xr:revisionPtr revIDLastSave="0" documentId="8_{6DD8F40C-5A3E-4897-9C68-02732A6C334B}" xr6:coauthVersionLast="47" xr6:coauthVersionMax="47" xr10:uidLastSave="{00000000-0000-0000-0000-000000000000}"/>
  <bookViews>
    <workbookView xWindow="-120" yWindow="-120" windowWidth="29040" windowHeight="15720" tabRatio="977" xr2:uid="{00000000-000D-0000-FFFF-FFFF00000000}"/>
  </bookViews>
  <sheets>
    <sheet name="(様式1) 総括表（承継・開業）" sheetId="3" r:id="rId1"/>
    <sheet name="(様式2) 事業費内訳書" sheetId="47" state="hidden" r:id="rId2"/>
    <sheet name="1 へき地診療所" sheetId="29" state="hidden" r:id="rId3"/>
    <sheet name="2 過疎" sheetId="30" state="hidden" r:id="rId4"/>
    <sheet name="3 へき地保健指導所" sheetId="31" state="hidden" r:id="rId5"/>
    <sheet name="4 研修医施設" sheetId="32" state="hidden" r:id="rId6"/>
    <sheet name="5 臨床研修病院" sheetId="33" state="hidden" r:id="rId7"/>
    <sheet name="6 へき地医療拠点病院" sheetId="34" state="hidden" r:id="rId8"/>
    <sheet name="7 研修医環境" sheetId="36" state="hidden" r:id="rId9"/>
    <sheet name="8 離島等患者宿泊" sheetId="37" state="hidden" r:id="rId10"/>
    <sheet name="9 産科医療機関" sheetId="38" state="hidden" r:id="rId11"/>
    <sheet name="10 分娩取扱" sheetId="39" state="hidden" r:id="rId12"/>
    <sheet name="11 死亡時画像診断" sheetId="40" state="hidden" r:id="rId13"/>
    <sheet name="12-1 スプリンクラー（総括表）見直し前" sheetId="25" state="hidden" r:id="rId14"/>
    <sheet name="12-2スプリンクラー（個別計画書）見直し前" sheetId="26" state="hidden" r:id="rId15"/>
    <sheet name="13 南海トラフ（へき地医療拠点病院）" sheetId="43" state="hidden" r:id="rId16"/>
    <sheet name="13 南海トラフ（へき地診療所）" sheetId="42" state="hidden" r:id="rId17"/>
    <sheet name="14 院内感染" sheetId="41" state="hidden" r:id="rId18"/>
    <sheet name="(様式2) 事業費内訳書（承継・開業）" sheetId="53" r:id="rId19"/>
    <sheet name="管理用（このシートは削除しないでください）" sheetId="9" r:id="rId20"/>
  </sheets>
  <externalReferences>
    <externalReference r:id="rId21"/>
  </externalReferences>
  <definedNames>
    <definedName name="_xlnm._FilterDatabase" localSheetId="0" hidden="1">'(様式1) 総括表（承継・開業）'!$B$6:$O$27</definedName>
    <definedName name="_xlnm.Print_Area" localSheetId="0">'(様式1) 総括表（承継・開業）'!$A$1:$S$30</definedName>
    <definedName name="_xlnm.Print_Area" localSheetId="1">'(様式2) 事業費内訳書'!$A$1:$U$55</definedName>
    <definedName name="_xlnm.Print_Area" localSheetId="18">'(様式2) 事業費内訳書（承継・開業）'!$A$1:$U$43</definedName>
    <definedName name="_xlnm.Print_Area" localSheetId="2">'1 へき地診療所'!$A$1:$K$61</definedName>
    <definedName name="_xlnm.Print_Area" localSheetId="11">'10 分娩取扱'!$A$1:$K$60</definedName>
    <definedName name="_xlnm.Print_Area" localSheetId="12">'11 死亡時画像診断'!$A$1:$K$50</definedName>
    <definedName name="_xlnm.Print_Area" localSheetId="13">'12-1 スプリンクラー（総括表）見直し前'!$A$1:$AI$43</definedName>
    <definedName name="_xlnm.Print_Area" localSheetId="14">'12-2スプリンクラー（個別計画書）見直し前'!$B$1:$BQ$41</definedName>
    <definedName name="_xlnm.Print_Area" localSheetId="15">'13 南海トラフ（へき地医療拠点病院）'!$A$1:$K$57</definedName>
    <definedName name="_xlnm.Print_Area" localSheetId="16">'13 南海トラフ（へき地診療所）'!$A$1:$K$61</definedName>
    <definedName name="_xlnm.Print_Area" localSheetId="17">'14 院内感染'!$A$1:$K$61</definedName>
    <definedName name="_xlnm.Print_Area" localSheetId="3">'2 過疎'!$A$1:$K$57</definedName>
    <definedName name="_xlnm.Print_Area" localSheetId="4">'3 へき地保健指導所'!$A$1:$K$64</definedName>
    <definedName name="_xlnm.Print_Area" localSheetId="5">'4 研修医施設'!$A$1:$K$67</definedName>
    <definedName name="_xlnm.Print_Area" localSheetId="6">'5 臨床研修病院'!$A$1:$K$60</definedName>
    <definedName name="_xlnm.Print_Area" localSheetId="7">'6 へき地医療拠点病院'!$A$1:$K$63</definedName>
    <definedName name="_xlnm.Print_Area" localSheetId="8">'7 研修医環境'!$A$1:$K$68</definedName>
    <definedName name="_xlnm.Print_Area" localSheetId="9">'8 離島等患者宿泊'!$A$1:$K$61</definedName>
    <definedName name="_xlnm.Print_Area" localSheetId="10">'9 産科医療機関'!$A$1:$K$63</definedName>
    <definedName name="_xlnm.Print_Area" localSheetId="19">'管理用（このシートは削除しないでください）'!$A$1:$W$64</definedName>
    <definedName name="_xlnm.Print_Titles" localSheetId="0">'(様式1) 総括表（承継・開業）'!$1:$6</definedName>
    <definedName name="_xlnm.Print_Titles" localSheetId="1">'(様式2) 事業費内訳書'!$A:$C</definedName>
    <definedName name="_xlnm.Print_Titles" localSheetId="18">'(様式2) 事業費内訳書（承継・開業）'!$A:$C</definedName>
    <definedName name="へき地医療拠点病院施設整備事業">'管理用（このシートは削除しないでください）'!$M$4:$M$7</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'管理用（このシートは削除しないでください）'!#REF!</definedName>
    <definedName name="死亡時画像診断システム施設整備事業">'管理用（このシートは削除しないでください）'!$Q$4</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補助事業名" localSheetId="18">'[1]管理用（このシートは削除しないでください）'!$H$3:$T$3</definedName>
    <definedName name="補助事業名">'管理用（このシートは削除しないでください）'!$H$3:$U$3</definedName>
    <definedName name="有床診療所等スプリンクラー等施設整備事業" localSheetId="18">'[1]管理用（このシートは削除しないでください）'!#REF!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53" l="1"/>
  <c r="K11" i="53"/>
  <c r="K12" i="53"/>
  <c r="K13" i="53"/>
  <c r="K14" i="53"/>
  <c r="K15" i="53"/>
  <c r="K16" i="53"/>
  <c r="K18" i="53"/>
  <c r="K19" i="53"/>
  <c r="K20" i="53"/>
  <c r="K21" i="53"/>
  <c r="K22" i="53"/>
  <c r="K23" i="53"/>
  <c r="K24" i="53"/>
  <c r="K25" i="53"/>
  <c r="K26" i="53"/>
  <c r="K27" i="53"/>
  <c r="K28" i="53"/>
  <c r="L28" i="53"/>
  <c r="L35" i="53" s="1"/>
  <c r="K29" i="53"/>
  <c r="K30" i="53"/>
  <c r="K31" i="53"/>
  <c r="K32" i="53"/>
  <c r="K33" i="53"/>
  <c r="K34" i="53"/>
  <c r="L34" i="53"/>
  <c r="K35" i="53"/>
  <c r="L43" i="53"/>
  <c r="H13" i="53"/>
  <c r="L7" i="3"/>
  <c r="T7" i="3"/>
  <c r="Y8" i="3" l="1"/>
  <c r="Y9" i="3"/>
  <c r="Y10" i="3"/>
  <c r="Y11" i="3"/>
  <c r="Y12" i="3"/>
  <c r="Y13" i="3"/>
  <c r="Y14" i="3"/>
  <c r="Y15" i="3"/>
  <c r="Y16" i="3"/>
  <c r="Y17" i="3"/>
  <c r="Y18" i="3"/>
  <c r="Y19" i="3"/>
  <c r="Y20" i="3"/>
  <c r="Y21" i="3"/>
  <c r="Y22" i="3"/>
  <c r="Y23" i="3"/>
  <c r="Y24" i="3"/>
  <c r="Y25" i="3"/>
  <c r="Y26" i="3"/>
  <c r="Y7" i="3"/>
  <c r="Z8" i="3" l="1"/>
  <c r="Z9" i="3"/>
  <c r="Z10" i="3"/>
  <c r="Z11" i="3"/>
  <c r="Z12" i="3"/>
  <c r="Z13" i="3"/>
  <c r="Z14" i="3"/>
  <c r="Z15" i="3"/>
  <c r="Z16" i="3"/>
  <c r="Z17" i="3"/>
  <c r="Z18" i="3"/>
  <c r="Z19" i="3"/>
  <c r="Z20" i="3"/>
  <c r="Z21" i="3"/>
  <c r="Z22" i="3"/>
  <c r="Z23" i="3"/>
  <c r="Z24" i="3"/>
  <c r="Z25" i="3"/>
  <c r="Z26" i="3"/>
  <c r="Z7" i="3"/>
  <c r="V7" i="3" l="1"/>
  <c r="W7" i="3"/>
  <c r="X7" i="3"/>
  <c r="E30" i="53"/>
  <c r="E13" i="53" l="1"/>
  <c r="U43" i="53"/>
  <c r="R43" i="53"/>
  <c r="O43" i="53"/>
  <c r="I43" i="53"/>
  <c r="F43" i="53"/>
  <c r="T35" i="53"/>
  <c r="Q35" i="53"/>
  <c r="N35" i="53"/>
  <c r="H35" i="53"/>
  <c r="E35" i="53"/>
  <c r="U34" i="53"/>
  <c r="T34" i="53"/>
  <c r="R34" i="53"/>
  <c r="Q34" i="53"/>
  <c r="O34" i="53"/>
  <c r="N34" i="53"/>
  <c r="I34" i="53"/>
  <c r="H34" i="53"/>
  <c r="F34" i="53"/>
  <c r="E34" i="53"/>
  <c r="T33" i="53"/>
  <c r="Q33" i="53"/>
  <c r="N33" i="53"/>
  <c r="H33" i="53"/>
  <c r="E33" i="53"/>
  <c r="T32" i="53"/>
  <c r="Q32" i="53"/>
  <c r="N32" i="53"/>
  <c r="H32" i="53"/>
  <c r="E32" i="53"/>
  <c r="T31" i="53"/>
  <c r="Q31" i="53"/>
  <c r="N31" i="53"/>
  <c r="H31" i="53"/>
  <c r="E31" i="53"/>
  <c r="T30" i="53"/>
  <c r="Q30" i="53"/>
  <c r="N30" i="53"/>
  <c r="H30" i="53"/>
  <c r="T29" i="53"/>
  <c r="Q29" i="53"/>
  <c r="N29" i="53"/>
  <c r="H29" i="53"/>
  <c r="E29" i="53"/>
  <c r="U28" i="53"/>
  <c r="U35" i="53" s="1"/>
  <c r="T28" i="53"/>
  <c r="R28" i="53"/>
  <c r="R35" i="53" s="1"/>
  <c r="Q28" i="53"/>
  <c r="O28" i="53"/>
  <c r="O35" i="53" s="1"/>
  <c r="N28" i="53"/>
  <c r="I28" i="53"/>
  <c r="I35" i="53" s="1"/>
  <c r="H28" i="53"/>
  <c r="F28" i="53"/>
  <c r="F35" i="53" s="1"/>
  <c r="E28" i="53"/>
  <c r="T27" i="53"/>
  <c r="Q27" i="53"/>
  <c r="N27" i="53"/>
  <c r="H27" i="53"/>
  <c r="E27" i="53"/>
  <c r="T26" i="53"/>
  <c r="Q26" i="53"/>
  <c r="N26" i="53"/>
  <c r="H26" i="53"/>
  <c r="E26" i="53"/>
  <c r="T25" i="53"/>
  <c r="Q25" i="53"/>
  <c r="N25" i="53"/>
  <c r="H25" i="53"/>
  <c r="E25" i="53"/>
  <c r="T24" i="53"/>
  <c r="Q24" i="53"/>
  <c r="N24" i="53"/>
  <c r="H24" i="53"/>
  <c r="E24" i="53"/>
  <c r="T23" i="53"/>
  <c r="Q23" i="53"/>
  <c r="N23" i="53"/>
  <c r="H23" i="53"/>
  <c r="E23" i="53"/>
  <c r="T22" i="53"/>
  <c r="Q22" i="53"/>
  <c r="N22" i="53"/>
  <c r="H22" i="53"/>
  <c r="E22" i="53"/>
  <c r="T21" i="53"/>
  <c r="Q21" i="53"/>
  <c r="N21" i="53"/>
  <c r="H21" i="53"/>
  <c r="E21" i="53"/>
  <c r="T20" i="53"/>
  <c r="Q20" i="53"/>
  <c r="N20" i="53"/>
  <c r="H20" i="53"/>
  <c r="E20" i="53"/>
  <c r="C20" i="53"/>
  <c r="T19" i="53"/>
  <c r="Q19" i="53"/>
  <c r="N19" i="53"/>
  <c r="H19" i="53"/>
  <c r="E19" i="53"/>
  <c r="T18" i="53"/>
  <c r="Q18" i="53"/>
  <c r="N18" i="53"/>
  <c r="H18" i="53"/>
  <c r="E18" i="53"/>
  <c r="T17" i="53"/>
  <c r="Q17" i="53"/>
  <c r="N17" i="53"/>
  <c r="H17" i="53"/>
  <c r="E17" i="53"/>
  <c r="T16" i="53"/>
  <c r="Q16" i="53"/>
  <c r="N16" i="53"/>
  <c r="H16" i="53"/>
  <c r="E16" i="53"/>
  <c r="T15" i="53"/>
  <c r="Q15" i="53"/>
  <c r="N15" i="53"/>
  <c r="H15" i="53"/>
  <c r="E15" i="53"/>
  <c r="T14" i="53"/>
  <c r="Q14" i="53"/>
  <c r="N14" i="53"/>
  <c r="H14" i="53"/>
  <c r="E14" i="53"/>
  <c r="T13" i="53"/>
  <c r="Q13" i="53"/>
  <c r="N13" i="53"/>
  <c r="T12" i="53"/>
  <c r="Q12" i="53"/>
  <c r="N12" i="53"/>
  <c r="H12" i="53"/>
  <c r="E12" i="53"/>
  <c r="T11" i="53"/>
  <c r="Q11" i="53"/>
  <c r="N11" i="53"/>
  <c r="H11" i="53"/>
  <c r="E11" i="53"/>
  <c r="R8" i="53" l="1"/>
  <c r="O8" i="53"/>
  <c r="U8" i="53" s="1"/>
  <c r="I8" i="53"/>
  <c r="L8" i="53" s="1"/>
  <c r="T8" i="3"/>
  <c r="U8" i="3"/>
  <c r="V8" i="3"/>
  <c r="W8" i="3"/>
  <c r="X8" i="3"/>
  <c r="T9" i="3"/>
  <c r="U9" i="3"/>
  <c r="V9" i="3"/>
  <c r="W9" i="3"/>
  <c r="X9" i="3"/>
  <c r="T10" i="3"/>
  <c r="U10" i="3"/>
  <c r="V10" i="3"/>
  <c r="W10" i="3"/>
  <c r="X10" i="3"/>
  <c r="T11" i="3"/>
  <c r="U11" i="3"/>
  <c r="V11" i="3"/>
  <c r="W11" i="3"/>
  <c r="X11" i="3"/>
  <c r="T12" i="3"/>
  <c r="U12" i="3"/>
  <c r="V12" i="3"/>
  <c r="W12" i="3"/>
  <c r="X12" i="3"/>
  <c r="T13" i="3"/>
  <c r="U13" i="3"/>
  <c r="V13" i="3"/>
  <c r="W13" i="3"/>
  <c r="X13" i="3"/>
  <c r="T14" i="3"/>
  <c r="U14" i="3"/>
  <c r="V14" i="3"/>
  <c r="W14" i="3"/>
  <c r="X14" i="3"/>
  <c r="T15" i="3"/>
  <c r="U15" i="3"/>
  <c r="V15" i="3"/>
  <c r="W15" i="3"/>
  <c r="X15" i="3"/>
  <c r="T16" i="3"/>
  <c r="U16" i="3"/>
  <c r="V16" i="3"/>
  <c r="W16" i="3"/>
  <c r="X16" i="3"/>
  <c r="T17" i="3"/>
  <c r="U17" i="3"/>
  <c r="V17" i="3"/>
  <c r="W17" i="3"/>
  <c r="X17" i="3"/>
  <c r="T18" i="3"/>
  <c r="U18" i="3"/>
  <c r="V18" i="3"/>
  <c r="W18" i="3"/>
  <c r="X18" i="3"/>
  <c r="T19" i="3"/>
  <c r="U19" i="3"/>
  <c r="V19" i="3"/>
  <c r="W19" i="3"/>
  <c r="X19" i="3"/>
  <c r="T20" i="3"/>
  <c r="U20" i="3"/>
  <c r="V20" i="3"/>
  <c r="W20" i="3"/>
  <c r="X20" i="3"/>
  <c r="T21" i="3"/>
  <c r="U21" i="3"/>
  <c r="V21" i="3"/>
  <c r="W21" i="3"/>
  <c r="X21" i="3"/>
  <c r="T22" i="3"/>
  <c r="U22" i="3"/>
  <c r="V22" i="3"/>
  <c r="W22" i="3"/>
  <c r="X22" i="3"/>
  <c r="T23" i="3"/>
  <c r="U23" i="3"/>
  <c r="V23" i="3"/>
  <c r="W23" i="3"/>
  <c r="X23" i="3"/>
  <c r="T24" i="3"/>
  <c r="U24" i="3"/>
  <c r="V24" i="3"/>
  <c r="W24" i="3"/>
  <c r="X24" i="3"/>
  <c r="T25" i="3"/>
  <c r="U25" i="3"/>
  <c r="V25" i="3"/>
  <c r="W25" i="3"/>
  <c r="X25" i="3"/>
  <c r="T26" i="3"/>
  <c r="U26" i="3"/>
  <c r="V26" i="3"/>
  <c r="W26" i="3"/>
  <c r="X26" i="3"/>
  <c r="U7" i="3" l="1"/>
  <c r="N7" i="3" l="1"/>
  <c r="R55" i="47" l="1"/>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O27" i="3"/>
  <c r="K27" i="3"/>
  <c r="J27" i="3"/>
  <c r="N26" i="3" l="1"/>
  <c r="L26" i="3"/>
  <c r="N25" i="3"/>
  <c r="L25" i="3"/>
  <c r="N24" i="3"/>
  <c r="L24" i="3"/>
  <c r="N23" i="3"/>
  <c r="L23" i="3"/>
  <c r="N22" i="3"/>
  <c r="L22" i="3"/>
  <c r="N21" i="3"/>
  <c r="L21" i="3"/>
  <c r="N20" i="3"/>
  <c r="L20" i="3"/>
  <c r="N19" i="3"/>
  <c r="L19" i="3"/>
  <c r="N18" i="3"/>
  <c r="L18" i="3"/>
  <c r="N17" i="3"/>
  <c r="L17" i="3"/>
  <c r="N16" i="3"/>
  <c r="L16" i="3"/>
  <c r="N15" i="3"/>
  <c r="L15" i="3"/>
  <c r="N14" i="3" l="1"/>
  <c r="N13" i="3"/>
  <c r="N12" i="3"/>
  <c r="N11" i="3"/>
  <c r="N10" i="3"/>
  <c r="N9" i="3"/>
  <c r="N8" i="3"/>
  <c r="L14" i="3"/>
  <c r="L13" i="3"/>
  <c r="L12" i="3"/>
  <c r="L11" i="3"/>
  <c r="L10" i="3"/>
  <c r="L9" i="3"/>
  <c r="L8" i="3"/>
  <c r="L27" i="3" l="1"/>
  <c r="G17" i="38"/>
  <c r="G17" i="39"/>
  <c r="K17" i="41"/>
  <c r="K19" i="43"/>
  <c r="K17" i="36"/>
  <c r="K17" i="34"/>
  <c r="K17" i="33"/>
  <c r="K17" i="32"/>
  <c r="K34" i="43" l="1"/>
  <c r="K33" i="43"/>
  <c r="K32" i="43"/>
  <c r="K33" i="42"/>
  <c r="K32" i="42"/>
  <c r="K31" i="42"/>
  <c r="H35" i="36" l="1"/>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s>
  <commentList>
    <comment ref="J4" authorId="0" shapeId="0" xr:uid="{D85EA66E-17BD-4C84-9886-3C4898C201EF}">
      <text>
        <r>
          <rPr>
            <sz val="11"/>
            <color indexed="81"/>
            <rFont val="ＭＳ Ｐゴシック"/>
            <family val="3"/>
            <charset val="128"/>
          </rPr>
          <t>消費税込みの額を記載すること</t>
        </r>
      </text>
    </comment>
    <comment ref="K4" authorId="1" shapeId="0" xr:uid="{CF65A8DA-D986-4C29-B624-EF5817417BA9}">
      <text>
        <r>
          <rPr>
            <b/>
            <sz val="9"/>
            <color indexed="81"/>
            <rFont val="MS P ゴシック"/>
            <family val="3"/>
            <charset val="128"/>
          </rPr>
          <t>借入金は含めない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787000D8-309D-47B7-ADC9-5B84B337DDCC}">
      <text>
        <r>
          <rPr>
            <sz val="9"/>
            <color indexed="81"/>
            <rFont val="ＭＳ Ｐゴシック"/>
            <family val="3"/>
            <charset val="128"/>
          </rPr>
          <t>年度欄が不足する場合は適宜追加すること</t>
        </r>
      </text>
    </comment>
    <comment ref="C12" authorId="0" shapeId="0" xr:uid="{2A95F25C-4279-44C1-97F6-30DE881451D6}">
      <text>
        <r>
          <rPr>
            <sz val="9"/>
            <color indexed="81"/>
            <rFont val="ＭＳ Ｐゴシック"/>
            <family val="3"/>
            <charset val="128"/>
          </rPr>
          <t>改修工事の場合は
&lt;改修工事&gt;を選択</t>
        </r>
      </text>
    </comment>
    <comment ref="C13" authorId="0" shapeId="0" xr:uid="{2210E7CF-1994-4560-B1F9-811A5A90B026}">
      <text>
        <r>
          <rPr>
            <sz val="9"/>
            <color indexed="81"/>
            <rFont val="ＭＳ Ｐゴシック"/>
            <family val="3"/>
            <charset val="128"/>
          </rPr>
          <t>&lt;建築工事&gt;の場合は、
さらに工事種別を選択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sharedStrings.xml><?xml version="1.0" encoding="utf-8"?>
<sst xmlns="http://schemas.openxmlformats.org/spreadsheetml/2006/main" count="1845" uniqueCount="704">
  <si>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</si>
  <si>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</si>
  <si>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</si>
  <si>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</si>
  <si>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</si>
  <si>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</si>
  <si>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</si>
  <si>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</si>
  <si>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</si>
  <si>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</si>
  <si>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</si>
  <si>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</si>
  <si>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</si>
  <si>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</si>
  <si>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</si>
  <si>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</si>
  <si>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</si>
  <si>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</si>
  <si>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</si>
  <si>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</si>
  <si>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</si>
  <si>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</si>
  <si>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</si>
  <si>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補助対象部分</t>
    <rPh sb="0" eb="2">
      <t>ホジョ</t>
    </rPh>
    <rPh sb="2" eb="4">
      <t>タイショウ</t>
    </rPh>
    <rPh sb="4" eb="6">
      <t>ブブン</t>
    </rPh>
    <phoneticPr fontId="6"/>
  </si>
  <si>
    <t>開　設　者</t>
    <phoneticPr fontId="6"/>
  </si>
  <si>
    <t>選　定　額</t>
    <phoneticPr fontId="6"/>
  </si>
  <si>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</si>
  <si>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</si>
  <si>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</si>
  <si>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</si>
  <si>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</si>
  <si>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</si>
  <si>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</si>
  <si>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</si>
  <si>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</si>
  <si>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</si>
  <si>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</si>
  <si>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</si>
  <si>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</si>
  <si>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</si>
  <si>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</si>
  <si>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</si>
  <si>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</si>
  <si>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</si>
  <si>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</si>
  <si>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6"/>
  </si>
  <si>
    <t>区分</t>
    <rPh sb="0" eb="2">
      <t>クブン</t>
    </rPh>
    <phoneticPr fontId="6"/>
  </si>
  <si>
    <t>費目</t>
    <phoneticPr fontId="6"/>
  </si>
  <si>
    <t>員数</t>
    <phoneticPr fontId="6"/>
  </si>
  <si>
    <t>単価</t>
    <phoneticPr fontId="6"/>
  </si>
  <si>
    <t>金額</t>
    <phoneticPr fontId="6"/>
  </si>
  <si>
    <t>補助対象事業分</t>
    <rPh sb="0" eb="2">
      <t>ホジョ</t>
    </rPh>
    <rPh sb="2" eb="4">
      <t>タイショウ</t>
    </rPh>
    <rPh sb="4" eb="7">
      <t>ジギョウブン</t>
    </rPh>
    <phoneticPr fontId="6"/>
  </si>
  <si>
    <t>補助対象事業外分</t>
    <rPh sb="0" eb="2">
      <t>ホジョ</t>
    </rPh>
    <rPh sb="2" eb="4">
      <t>タイショウ</t>
    </rPh>
    <rPh sb="4" eb="6">
      <t>ジギョウ</t>
    </rPh>
    <rPh sb="6" eb="7">
      <t>ガイ</t>
    </rPh>
    <phoneticPr fontId="6"/>
  </si>
  <si>
    <t>補助対象経費</t>
    <rPh sb="0" eb="2">
      <t>ホジョ</t>
    </rPh>
    <rPh sb="2" eb="4">
      <t>タイショウ</t>
    </rPh>
    <rPh sb="4" eb="6">
      <t>ケイヒ</t>
    </rPh>
    <phoneticPr fontId="6"/>
  </si>
  <si>
    <t>補助対象外経費</t>
    <rPh sb="0" eb="2">
      <t>ホジョ</t>
    </rPh>
    <rPh sb="2" eb="5">
      <t>タイショウガイ</t>
    </rPh>
    <rPh sb="5" eb="7">
      <t>ケイヒ</t>
    </rPh>
    <phoneticPr fontId="6"/>
  </si>
  <si>
    <t>事業区分</t>
    <phoneticPr fontId="6"/>
  </si>
  <si>
    <t>・</t>
  </si>
  <si>
    <t>・</t>
    <phoneticPr fontId="6"/>
  </si>
  <si>
    <t>【診療棟】</t>
    <rPh sb="1" eb="3">
      <t>シンリョウ</t>
    </rPh>
    <rPh sb="3" eb="4">
      <t>トウ</t>
    </rPh>
    <phoneticPr fontId="6"/>
  </si>
  <si>
    <t>【病棟】</t>
    <rPh sb="1" eb="3">
      <t>ビョウトウ</t>
    </rPh>
    <phoneticPr fontId="6"/>
  </si>
  <si>
    <t xml:space="preserve"> &lt;附帯工事&gt;</t>
    <phoneticPr fontId="6"/>
  </si>
  <si>
    <t xml:space="preserve"> &lt;附帯工事&gt;         </t>
    <phoneticPr fontId="6"/>
  </si>
  <si>
    <t>合計（総事業費）</t>
    <rPh sb="0" eb="2">
      <t>ゴウケイ</t>
    </rPh>
    <rPh sb="3" eb="4">
      <t>ソウ</t>
    </rPh>
    <rPh sb="4" eb="7">
      <t>ジギョウヒ</t>
    </rPh>
    <phoneticPr fontId="6"/>
  </si>
  <si>
    <t xml:space="preserve">計         </t>
    <phoneticPr fontId="6"/>
  </si>
  <si>
    <t>小　計</t>
    <phoneticPr fontId="6"/>
  </si>
  <si>
    <t>合　計</t>
    <rPh sb="0" eb="1">
      <t>ゴウ</t>
    </rPh>
    <rPh sb="2" eb="3">
      <t>ケイ</t>
    </rPh>
    <phoneticPr fontId="6"/>
  </si>
  <si>
    <t>総　合　計</t>
    <rPh sb="0" eb="1">
      <t>フサ</t>
    </rPh>
    <rPh sb="2" eb="3">
      <t>ゴウ</t>
    </rPh>
    <rPh sb="4" eb="5">
      <t>ケイ</t>
    </rPh>
    <phoneticPr fontId="6"/>
  </si>
  <si>
    <t>事業区分</t>
    <rPh sb="0" eb="2">
      <t>ジギョウ</t>
    </rPh>
    <rPh sb="2" eb="4">
      <t>クブン</t>
    </rPh>
    <phoneticPr fontId="6"/>
  </si>
  <si>
    <t>施工内容</t>
    <rPh sb="0" eb="2">
      <t>セコウ</t>
    </rPh>
    <rPh sb="2" eb="4">
      <t>ナイヨウ</t>
    </rPh>
    <phoneticPr fontId="6"/>
  </si>
  <si>
    <t>構造</t>
    <rPh sb="0" eb="2">
      <t>コウゾウ</t>
    </rPh>
    <phoneticPr fontId="6"/>
  </si>
  <si>
    <t>鉄骨鉄筋コンクリート造</t>
    <rPh sb="0" eb="2">
      <t>テッコツ</t>
    </rPh>
    <rPh sb="2" eb="4">
      <t>テッキン</t>
    </rPh>
    <phoneticPr fontId="6"/>
  </si>
  <si>
    <t>鉄筋コンクリート造</t>
    <rPh sb="0" eb="2">
      <t>テッキン</t>
    </rPh>
    <phoneticPr fontId="6"/>
  </si>
  <si>
    <t>鉄骨造（鉄筋コンクリート造と同等の強度）</t>
    <rPh sb="0" eb="2">
      <t>テッコツ</t>
    </rPh>
    <rPh sb="4" eb="6">
      <t>テッキン</t>
    </rPh>
    <rPh sb="12" eb="13">
      <t>ヅク</t>
    </rPh>
    <rPh sb="14" eb="16">
      <t>ドウトウ</t>
    </rPh>
    <rPh sb="17" eb="19">
      <t>キョウド</t>
    </rPh>
    <phoneticPr fontId="6"/>
  </si>
  <si>
    <t>鉄骨造（ブロック造と同等の強度）</t>
    <rPh sb="0" eb="2">
      <t>テッコツ</t>
    </rPh>
    <rPh sb="8" eb="9">
      <t>ツク</t>
    </rPh>
    <rPh sb="10" eb="12">
      <t>ドウトウ</t>
    </rPh>
    <rPh sb="13" eb="15">
      <t>キョウド</t>
    </rPh>
    <phoneticPr fontId="6"/>
  </si>
  <si>
    <t>ブロック造</t>
    <rPh sb="4" eb="5">
      <t>ヅク</t>
    </rPh>
    <phoneticPr fontId="6"/>
  </si>
  <si>
    <t>木造</t>
    <rPh sb="0" eb="2">
      <t>モクゾウ</t>
    </rPh>
    <phoneticPr fontId="6"/>
  </si>
  <si>
    <t>プレハブ造</t>
    <rPh sb="4" eb="5">
      <t>ツク</t>
    </rPh>
    <phoneticPr fontId="6"/>
  </si>
  <si>
    <t>←「事業区分」はプルダウンから選択</t>
    <rPh sb="2" eb="4">
      <t>ジギョウ</t>
    </rPh>
    <rPh sb="4" eb="6">
      <t>クブン</t>
    </rPh>
    <rPh sb="15" eb="17">
      <t>センタク</t>
    </rPh>
    <phoneticPr fontId="6"/>
  </si>
  <si>
    <t>外分」とは当該事業の補助金の交付の対象としない部分（財産処分の制限がかからない部分）を指す。</t>
    <phoneticPr fontId="6"/>
  </si>
  <si>
    <t xml:space="preserve">      　</t>
    <phoneticPr fontId="6"/>
  </si>
  <si>
    <t>なお、単年度事業の場合には、「総事業」欄のみに記入すること。</t>
    <phoneticPr fontId="6"/>
  </si>
  <si>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6"/>
  </si>
  <si>
    <t>（４）はさらに、事業の種別により新築、改築、増築、改修等に区分すること。</t>
    <phoneticPr fontId="6"/>
  </si>
  <si>
    <t xml:space="preserve">    </t>
    <phoneticPr fontId="6"/>
  </si>
  <si>
    <t xml:space="preserve"> なお、事業の種別は次による。</t>
    <phoneticPr fontId="6"/>
  </si>
  <si>
    <t xml:space="preserve">     </t>
    <phoneticPr fontId="6"/>
  </si>
  <si>
    <t xml:space="preserve">   </t>
    <phoneticPr fontId="6"/>
  </si>
  <si>
    <t>補助対象事業分の備考欄の「整備病床数」は、補助対象事業分に含まれる病床数を記入すること。</t>
    <phoneticPr fontId="6"/>
  </si>
  <si>
    <t>全体の事業が３か年以上にわたる計画の場合には、「年度別内訳」欄を適宜増やして作成すること。</t>
    <phoneticPr fontId="6"/>
  </si>
  <si>
    <t>（１）</t>
    <phoneticPr fontId="6"/>
  </si>
  <si>
    <t>（２）</t>
    <phoneticPr fontId="6"/>
  </si>
  <si>
    <t>（３）</t>
    <phoneticPr fontId="6"/>
  </si>
  <si>
    <t>（４）</t>
    <phoneticPr fontId="6"/>
  </si>
  <si>
    <t>（５）</t>
    <phoneticPr fontId="6"/>
  </si>
  <si>
    <t>（６）</t>
    <phoneticPr fontId="6"/>
  </si>
  <si>
    <t>（７）</t>
    <phoneticPr fontId="6"/>
  </si>
  <si>
    <t>「事業区分」には、医療施設等施設整備費補助金交付要綱の５（交付額の算定方法）の表の「１区分」欄に定める事業区分を、</t>
    <phoneticPr fontId="6"/>
  </si>
  <si>
    <t>「補助対象事業分」とは当該事業の補助金の交付の対象とする部分（財産処分の制限がかかる部分）を指し、「補助対象事業</t>
    <phoneticPr fontId="6"/>
  </si>
  <si>
    <t>「補助対象外経費」とは補助対象事業分のうち、医療施設等施設整備費補助金交付要綱に定める（交付の対象外費用）に該</t>
    <phoneticPr fontId="6"/>
  </si>
  <si>
    <t>　　新　　築：新たに建物を建築する場合</t>
    <phoneticPr fontId="6"/>
  </si>
  <si>
    <t>　　改　　築：従前の建物を取りこわして、これと位置・構造・規模がほぼ同程度のものを建築する場合</t>
    <phoneticPr fontId="6"/>
  </si>
  <si>
    <t>　　増　　築：敷地内の既存の建物を建て増しする場合で、敷地内に別に建物を新築する場合を含む</t>
    <phoneticPr fontId="6"/>
  </si>
  <si>
    <t>計画年度</t>
  </si>
  <si>
    <t>有</t>
  </si>
  <si>
    <t>人</t>
    <rPh sb="0" eb="1">
      <t>ニン</t>
    </rPh>
    <phoneticPr fontId="20"/>
  </si>
  <si>
    <t>団　体　名　（　開　設　者　）</t>
  </si>
  <si>
    <t>所　　　　　在　　　　　地</t>
  </si>
  <si>
    <t>床</t>
    <rPh sb="0" eb="1">
      <t>ショウ</t>
    </rPh>
    <phoneticPr fontId="20"/>
  </si>
  <si>
    <t>円</t>
    <rPh sb="0" eb="1">
      <t>エン</t>
    </rPh>
    <phoneticPr fontId="20"/>
  </si>
  <si>
    <t>整 備 事 業 期 間</t>
  </si>
  <si>
    <t>様　式　１</t>
    <rPh sb="0" eb="1">
      <t>サマ</t>
    </rPh>
    <rPh sb="2" eb="3">
      <t>シキ</t>
    </rPh>
    <phoneticPr fontId="6"/>
  </si>
  <si>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0"/>
  </si>
  <si>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6"/>
  </si>
  <si>
    <t>都道府県番号</t>
    <rPh sb="0" eb="4">
      <t>トドウフケン</t>
    </rPh>
    <rPh sb="4" eb="6">
      <t>バンゴウ</t>
    </rPh>
    <phoneticPr fontId="20"/>
  </si>
  <si>
    <t>都道府県内施設通番</t>
    <rPh sb="0" eb="4">
      <t>トドウフケン</t>
    </rPh>
    <rPh sb="4" eb="5">
      <t>ナイ</t>
    </rPh>
    <rPh sb="5" eb="7">
      <t>シセツ</t>
    </rPh>
    <rPh sb="7" eb="9">
      <t>ツウバン</t>
    </rPh>
    <phoneticPr fontId="20"/>
  </si>
  <si>
    <t>補助事業者名
（都道府県名）</t>
    <rPh sb="0" eb="2">
      <t>ホジョ</t>
    </rPh>
    <rPh sb="2" eb="5">
      <t>ジギョウシャ</t>
    </rPh>
    <rPh sb="5" eb="6">
      <t>メイ</t>
    </rPh>
    <rPh sb="8" eb="12">
      <t>トドウフケン</t>
    </rPh>
    <rPh sb="12" eb="13">
      <t>メイ</t>
    </rPh>
    <phoneticPr fontId="20"/>
  </si>
  <si>
    <t>間接補助事業者名
（施設名）</t>
    <rPh sb="0" eb="2">
      <t>カンセツ</t>
    </rPh>
    <rPh sb="2" eb="4">
      <t>ホジョ</t>
    </rPh>
    <rPh sb="4" eb="8">
      <t>ジギョウシャメイ</t>
    </rPh>
    <rPh sb="10" eb="13">
      <t>シセツメイ</t>
    </rPh>
    <phoneticPr fontId="20"/>
  </si>
  <si>
    <t>住所</t>
    <rPh sb="0" eb="2">
      <t>ジュウショ</t>
    </rPh>
    <phoneticPr fontId="20"/>
  </si>
  <si>
    <t>開設者</t>
    <rPh sb="0" eb="3">
      <t>カイセツシャ</t>
    </rPh>
    <phoneticPr fontId="20"/>
  </si>
  <si>
    <t>棟名</t>
    <rPh sb="0" eb="2">
      <t>トウメイ</t>
    </rPh>
    <phoneticPr fontId="20"/>
  </si>
  <si>
    <t>施設種別</t>
    <rPh sb="0" eb="2">
      <t>シセツ</t>
    </rPh>
    <rPh sb="2" eb="4">
      <t>シュベツ</t>
    </rPh>
    <phoneticPr fontId="20"/>
  </si>
  <si>
    <t>補助区分</t>
    <rPh sb="0" eb="2">
      <t>ホジョ</t>
    </rPh>
    <rPh sb="2" eb="4">
      <t>クブン</t>
    </rPh>
    <phoneticPr fontId="20"/>
  </si>
  <si>
    <t>整備するスプリンクラー等の種別</t>
    <rPh sb="0" eb="2">
      <t>セイビ</t>
    </rPh>
    <rPh sb="11" eb="12">
      <t>トウ</t>
    </rPh>
    <rPh sb="13" eb="15">
      <t>シュベツ</t>
    </rPh>
    <phoneticPr fontId="20"/>
  </si>
  <si>
    <t>病床数（助産所にあっては入所施設のベッド数）</t>
    <rPh sb="0" eb="3">
      <t>ビョウショウスウ</t>
    </rPh>
    <rPh sb="4" eb="7">
      <t>ジョサンジョ</t>
    </rPh>
    <rPh sb="12" eb="14">
      <t>ニュウショ</t>
    </rPh>
    <rPh sb="14" eb="16">
      <t>シセツ</t>
    </rPh>
    <rPh sb="20" eb="21">
      <t>スウ</t>
    </rPh>
    <phoneticPr fontId="20"/>
  </si>
  <si>
    <t>施設全体の病床数</t>
    <rPh sb="0" eb="2">
      <t>シセツ</t>
    </rPh>
    <rPh sb="2" eb="4">
      <t>ゼンタイ</t>
    </rPh>
    <rPh sb="5" eb="8">
      <t>ビョウショウスウ</t>
    </rPh>
    <phoneticPr fontId="20"/>
  </si>
  <si>
    <t>収容人員</t>
    <rPh sb="0" eb="2">
      <t>シュウヨウ</t>
    </rPh>
    <rPh sb="2" eb="4">
      <t>ジンイン</t>
    </rPh>
    <phoneticPr fontId="20"/>
  </si>
  <si>
    <t>延べ床面積</t>
    <rPh sb="0" eb="1">
      <t>ノ</t>
    </rPh>
    <rPh sb="2" eb="5">
      <t>ユカメンセキ</t>
    </rPh>
    <phoneticPr fontId="20"/>
  </si>
  <si>
    <t>主な診療科</t>
    <rPh sb="0" eb="1">
      <t>オモ</t>
    </rPh>
    <rPh sb="2" eb="5">
      <t>シンリョウカ</t>
    </rPh>
    <phoneticPr fontId="20"/>
  </si>
  <si>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0"/>
  </si>
  <si>
    <t>夜間の職員実配置人数</t>
    <rPh sb="0" eb="2">
      <t>ヤカン</t>
    </rPh>
    <rPh sb="3" eb="5">
      <t>ショクイン</t>
    </rPh>
    <rPh sb="5" eb="6">
      <t>ジツ</t>
    </rPh>
    <rPh sb="6" eb="8">
      <t>ハイチ</t>
    </rPh>
    <rPh sb="8" eb="10">
      <t>ニンズウ</t>
    </rPh>
    <phoneticPr fontId="20"/>
  </si>
  <si>
    <t>棟の建築構造</t>
    <rPh sb="0" eb="1">
      <t>トウ</t>
    </rPh>
    <rPh sb="2" eb="4">
      <t>ケンチク</t>
    </rPh>
    <rPh sb="4" eb="6">
      <t>コウゾウ</t>
    </rPh>
    <phoneticPr fontId="20"/>
  </si>
  <si>
    <t>内装の仕上げ</t>
    <rPh sb="0" eb="2">
      <t>ナイソウ</t>
    </rPh>
    <rPh sb="3" eb="5">
      <t>シア</t>
    </rPh>
    <phoneticPr fontId="20"/>
  </si>
  <si>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0"/>
  </si>
  <si>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0"/>
  </si>
  <si>
    <t>消火器の有無</t>
    <rPh sb="0" eb="3">
      <t>ショウカキ</t>
    </rPh>
    <rPh sb="4" eb="6">
      <t>ウム</t>
    </rPh>
    <phoneticPr fontId="20"/>
  </si>
  <si>
    <t>自動火災報知設備の設置の有無</t>
    <rPh sb="0" eb="2">
      <t>ジドウ</t>
    </rPh>
    <rPh sb="2" eb="4">
      <t>カサイ</t>
    </rPh>
    <rPh sb="4" eb="6">
      <t>ホウチ</t>
    </rPh>
    <rPh sb="6" eb="8">
      <t>セツビ</t>
    </rPh>
    <rPh sb="9" eb="11">
      <t>セッチ</t>
    </rPh>
    <rPh sb="12" eb="14">
      <t>ウム</t>
    </rPh>
    <phoneticPr fontId="20"/>
  </si>
  <si>
    <t>対象経費の
支出予定額</t>
    <phoneticPr fontId="6"/>
  </si>
  <si>
    <t>国庫補助　　　基本額</t>
    <phoneticPr fontId="20"/>
  </si>
  <si>
    <t>国庫補助　　　所要額</t>
    <phoneticPr fontId="6"/>
  </si>
  <si>
    <t>整備面積</t>
    <rPh sb="0" eb="2">
      <t>セイビ</t>
    </rPh>
    <phoneticPr fontId="20"/>
  </si>
  <si>
    <t>1：有床診療所
2：病院
3：有床歯科診療所
4：助産所</t>
    <rPh sb="2" eb="4">
      <t>ユウショウ</t>
    </rPh>
    <rPh sb="4" eb="7">
      <t>シンリョウジョ</t>
    </rPh>
    <rPh sb="10" eb="12">
      <t>ビョウイン</t>
    </rPh>
    <rPh sb="15" eb="17">
      <t>ユウショウ</t>
    </rPh>
    <rPh sb="17" eb="19">
      <t>シカ</t>
    </rPh>
    <phoneticPr fontId="20"/>
  </si>
  <si>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0"/>
  </si>
  <si>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</si>
  <si>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円</t>
    <phoneticPr fontId="20"/>
  </si>
  <si>
    <t>㎡</t>
    <phoneticPr fontId="20"/>
  </si>
  <si>
    <t>㎡</t>
    <phoneticPr fontId="20"/>
  </si>
  <si>
    <t>○○科</t>
    <rPh sb="2" eb="3">
      <t>カ</t>
    </rPh>
    <phoneticPr fontId="20"/>
  </si>
  <si>
    <t>人／日</t>
    <rPh sb="0" eb="1">
      <t>ニン</t>
    </rPh>
    <rPh sb="2" eb="3">
      <t>ヒ</t>
    </rPh>
    <phoneticPr fontId="20"/>
  </si>
  <si>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0"/>
  </si>
  <si>
    <t>1:不燃
2：準不燃
3：難燃
4：その他</t>
    <rPh sb="2" eb="4">
      <t>フネン</t>
    </rPh>
    <rPh sb="7" eb="8">
      <t>ジュン</t>
    </rPh>
    <rPh sb="8" eb="10">
      <t>フネン</t>
    </rPh>
    <rPh sb="13" eb="15">
      <t>ナンネン</t>
    </rPh>
    <rPh sb="20" eb="21">
      <t>タ</t>
    </rPh>
    <phoneticPr fontId="20"/>
  </si>
  <si>
    <t>回／年</t>
    <rPh sb="0" eb="1">
      <t>カイ</t>
    </rPh>
    <rPh sb="2" eb="3">
      <t>ネン</t>
    </rPh>
    <phoneticPr fontId="20"/>
  </si>
  <si>
    <t>1：有
2：無</t>
    <rPh sb="2" eb="3">
      <t>ア</t>
    </rPh>
    <rPh sb="6" eb="7">
      <t>ナ</t>
    </rPh>
    <phoneticPr fontId="20"/>
  </si>
  <si>
    <t>○○県</t>
    <rPh sb="2" eb="3">
      <t>ケン</t>
    </rPh>
    <phoneticPr fontId="20"/>
  </si>
  <si>
    <t>○○診療所</t>
    <rPh sb="2" eb="5">
      <t>シンリョウジョ</t>
    </rPh>
    <phoneticPr fontId="20"/>
  </si>
  <si>
    <t>○○県○○市</t>
    <rPh sb="2" eb="3">
      <t>ケン</t>
    </rPh>
    <rPh sb="5" eb="6">
      <t>シ</t>
    </rPh>
    <phoneticPr fontId="20"/>
  </si>
  <si>
    <t>△△</t>
    <phoneticPr fontId="20"/>
  </si>
  <si>
    <t>Ａ</t>
    <phoneticPr fontId="20"/>
  </si>
  <si>
    <t>-</t>
    <phoneticPr fontId="20"/>
  </si>
  <si>
    <t>-</t>
  </si>
  <si>
    <t>●●病院</t>
    <rPh sb="2" eb="4">
      <t>ビョウイン</t>
    </rPh>
    <phoneticPr fontId="20"/>
  </si>
  <si>
    <t>▲▲</t>
    <phoneticPr fontId="20"/>
  </si>
  <si>
    <t>Ｂ</t>
    <phoneticPr fontId="20"/>
  </si>
  <si>
    <t>Ｃ</t>
    <phoneticPr fontId="20"/>
  </si>
  <si>
    <t>Ｄ</t>
    <phoneticPr fontId="20"/>
  </si>
  <si>
    <t>様　式　２</t>
    <phoneticPr fontId="20"/>
  </si>
  <si>
    <t>ス　プ　リ　ン　ク　ラ　ー　等　施　設　整　備　事　業　計　画　書</t>
    <rPh sb="14" eb="15">
      <t>トウ</t>
    </rPh>
    <phoneticPr fontId="20"/>
  </si>
  <si>
    <t>　　　　　年度</t>
    <phoneticPr fontId="20"/>
  </si>
  <si>
    <t>施設の種別（○をつける）</t>
    <rPh sb="0" eb="2">
      <t>シセツ</t>
    </rPh>
    <rPh sb="3" eb="5">
      <t>シュベツ</t>
    </rPh>
    <phoneticPr fontId="20"/>
  </si>
  <si>
    <t>有床診療所</t>
    <rPh sb="0" eb="2">
      <t>ユウショウ</t>
    </rPh>
    <rPh sb="2" eb="5">
      <t>シンリョウジョ</t>
    </rPh>
    <phoneticPr fontId="20"/>
  </si>
  <si>
    <t>　　　病院</t>
    <rPh sb="3" eb="5">
      <t>ビョウイン</t>
    </rPh>
    <phoneticPr fontId="20"/>
  </si>
  <si>
    <t>有床歯科診療所</t>
    <rPh sb="0" eb="2">
      <t>ユウショウ</t>
    </rPh>
    <rPh sb="2" eb="4">
      <t>シカ</t>
    </rPh>
    <rPh sb="4" eb="7">
      <t>シンリョウジョ</t>
    </rPh>
    <phoneticPr fontId="20"/>
  </si>
  <si>
    <t>助産所（入所施設を有する）</t>
    <rPh sb="0" eb="3">
      <t>ジョサンジョ</t>
    </rPh>
    <rPh sb="4" eb="6">
      <t>ニュウショ</t>
    </rPh>
    <rPh sb="6" eb="8">
      <t>シセツ</t>
    </rPh>
    <rPh sb="9" eb="10">
      <t>ユウ</t>
    </rPh>
    <phoneticPr fontId="20"/>
  </si>
  <si>
    <t>施　　設　　名</t>
    <rPh sb="0" eb="1">
      <t>シ</t>
    </rPh>
    <rPh sb="3" eb="4">
      <t>セツ</t>
    </rPh>
    <rPh sb="6" eb="7">
      <t>メイ</t>
    </rPh>
    <phoneticPr fontId="20"/>
  </si>
  <si>
    <t>１．整備事業計画概要</t>
    <phoneticPr fontId="20"/>
  </si>
  <si>
    <t>スプリンクラー等施設整備事業期間</t>
    <rPh sb="7" eb="8">
      <t>トウ</t>
    </rPh>
    <rPh sb="8" eb="10">
      <t>シセツ</t>
    </rPh>
    <rPh sb="10" eb="12">
      <t>セイビ</t>
    </rPh>
    <rPh sb="12" eb="14">
      <t>ジギョウ</t>
    </rPh>
    <rPh sb="14" eb="16">
      <t>キカン</t>
    </rPh>
    <phoneticPr fontId="20"/>
  </si>
  <si>
    <t>着工</t>
    <phoneticPr fontId="20"/>
  </si>
  <si>
    <t>平成</t>
    <rPh sb="0" eb="2">
      <t>ヘイセイ</t>
    </rPh>
    <phoneticPr fontId="20"/>
  </si>
  <si>
    <t>年</t>
    <rPh sb="0" eb="1">
      <t>ネン</t>
    </rPh>
    <phoneticPr fontId="20"/>
  </si>
  <si>
    <t>月</t>
    <rPh sb="0" eb="1">
      <t>ガツ</t>
    </rPh>
    <phoneticPr fontId="20"/>
  </si>
  <si>
    <t>日</t>
    <rPh sb="0" eb="1">
      <t>ニチ</t>
    </rPh>
    <phoneticPr fontId="20"/>
  </si>
  <si>
    <t>竣工</t>
    <rPh sb="0" eb="2">
      <t>シュンコウ</t>
    </rPh>
    <phoneticPr fontId="20"/>
  </si>
  <si>
    <t>２．スプリンクラー施設の整備</t>
    <rPh sb="9" eb="11">
      <t>シセツ</t>
    </rPh>
    <rPh sb="12" eb="14">
      <t>セイビ</t>
    </rPh>
    <phoneticPr fontId="20"/>
  </si>
  <si>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0"/>
  </si>
  <si>
    <t>施設名
（棟名）</t>
    <rPh sb="0" eb="2">
      <t>シセツ</t>
    </rPh>
    <rPh sb="2" eb="3">
      <t>メイ</t>
    </rPh>
    <rPh sb="5" eb="6">
      <t>トウ</t>
    </rPh>
    <rPh sb="6" eb="7">
      <t>メイ</t>
    </rPh>
    <phoneticPr fontId="20"/>
  </si>
  <si>
    <t>整備する
スプリンクラー等の種別</t>
    <rPh sb="0" eb="2">
      <t>セイビ</t>
    </rPh>
    <rPh sb="12" eb="13">
      <t>トウ</t>
    </rPh>
    <rPh sb="14" eb="16">
      <t>シュベツ</t>
    </rPh>
    <phoneticPr fontId="20"/>
  </si>
  <si>
    <r>
      <t xml:space="preserve">スプリンクラー
整備面積
</t>
    </r>
    <r>
      <rPr>
        <sz val="14"/>
        <rFont val="ＭＳ Ｐゴシック"/>
        <family val="3"/>
        <charset val="128"/>
      </rPr>
      <t>※小数点第１位四捨五入</t>
    </r>
    <rPh sb="8" eb="10">
      <t>セイビ</t>
    </rPh>
    <rPh sb="10" eb="12">
      <t>メンセキ</t>
    </rPh>
    <phoneticPr fontId="20"/>
  </si>
  <si>
    <t>対象経費の
実支出（予定）額</t>
    <rPh sb="0" eb="2">
      <t>タイショウ</t>
    </rPh>
    <rPh sb="2" eb="4">
      <t>ケイヒ</t>
    </rPh>
    <rPh sb="6" eb="7">
      <t>ジツ</t>
    </rPh>
    <rPh sb="10" eb="12">
      <t>ヨテイ</t>
    </rPh>
    <rPh sb="13" eb="14">
      <t>ガク</t>
    </rPh>
    <phoneticPr fontId="20"/>
  </si>
  <si>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0"/>
  </si>
  <si>
    <t>延べ床面積
（施設（棟）全体）</t>
    <rPh sb="0" eb="1">
      <t>ノ</t>
    </rPh>
    <rPh sb="2" eb="5">
      <t>ユカメンセキ</t>
    </rPh>
    <rPh sb="7" eb="9">
      <t>シセツ</t>
    </rPh>
    <rPh sb="10" eb="11">
      <t>トウ</t>
    </rPh>
    <rPh sb="12" eb="14">
      <t>ゼンタイ</t>
    </rPh>
    <phoneticPr fontId="20"/>
  </si>
  <si>
    <t>一日平均入院患者数
（直近の報告）</t>
    <rPh sb="0" eb="2">
      <t>イチニチ</t>
    </rPh>
    <rPh sb="2" eb="4">
      <t>ヘイキン</t>
    </rPh>
    <rPh sb="4" eb="6">
      <t>ニュウイン</t>
    </rPh>
    <rPh sb="6" eb="9">
      <t>カンジャスウ</t>
    </rPh>
    <rPh sb="11" eb="13">
      <t>チョッキン</t>
    </rPh>
    <rPh sb="14" eb="16">
      <t>ホウコク</t>
    </rPh>
    <phoneticPr fontId="20"/>
  </si>
  <si>
    <t>夜間の職員
実配置人数</t>
    <rPh sb="0" eb="2">
      <t>ヤカン</t>
    </rPh>
    <rPh sb="3" eb="5">
      <t>ショクイン</t>
    </rPh>
    <rPh sb="6" eb="7">
      <t>ジツ</t>
    </rPh>
    <rPh sb="7" eb="9">
      <t>ハイチ</t>
    </rPh>
    <rPh sb="9" eb="11">
      <t>ニンズウ</t>
    </rPh>
    <phoneticPr fontId="20"/>
  </si>
  <si>
    <t>棟の建築構造</t>
    <rPh sb="0" eb="1">
      <t>ムネ</t>
    </rPh>
    <rPh sb="2" eb="4">
      <t>ケンチク</t>
    </rPh>
    <rPh sb="4" eb="6">
      <t>コウゾウ</t>
    </rPh>
    <phoneticPr fontId="20"/>
  </si>
  <si>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0"/>
  </si>
  <si>
    <t>避難誘導灯及び避難誘導標識の有無</t>
    <phoneticPr fontId="20"/>
  </si>
  <si>
    <t>自動火災報知設備の有無</t>
    <rPh sb="0" eb="2">
      <t>ジドウ</t>
    </rPh>
    <rPh sb="2" eb="4">
      <t>カサイ</t>
    </rPh>
    <rPh sb="4" eb="6">
      <t>ホウチ</t>
    </rPh>
    <rPh sb="6" eb="8">
      <t>セツビ</t>
    </rPh>
    <rPh sb="9" eb="11">
      <t>ウム</t>
    </rPh>
    <phoneticPr fontId="20"/>
  </si>
  <si>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</si>
  <si>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床</t>
    <rPh sb="0" eb="1">
      <t>ユカ</t>
    </rPh>
    <phoneticPr fontId="20"/>
  </si>
  <si>
    <t>床</t>
    <rPh sb="0" eb="1">
      <t>トコ</t>
    </rPh>
    <phoneticPr fontId="20"/>
  </si>
  <si>
    <t>人／日</t>
    <rPh sb="0" eb="1">
      <t>ニン</t>
    </rPh>
    <rPh sb="2" eb="3">
      <t>ニチ</t>
    </rPh>
    <phoneticPr fontId="20"/>
  </si>
  <si>
    <t>1：不燃
2：準不燃
3：難燃
4：その他</t>
    <rPh sb="2" eb="4">
      <t>フネン</t>
    </rPh>
    <rPh sb="7" eb="8">
      <t>ジュン</t>
    </rPh>
    <rPh sb="8" eb="10">
      <t>フネン</t>
    </rPh>
    <rPh sb="13" eb="15">
      <t>ナンネン</t>
    </rPh>
    <rPh sb="20" eb="21">
      <t>タ</t>
    </rPh>
    <phoneticPr fontId="20"/>
  </si>
  <si>
    <t>①</t>
    <phoneticPr fontId="20"/>
  </si>
  <si>
    <t>②</t>
    <phoneticPr fontId="20"/>
  </si>
  <si>
    <t>③</t>
    <phoneticPr fontId="20"/>
  </si>
  <si>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0"/>
  </si>
  <si>
    <t>スプリンクラー設置実支出(予定)額
（A）</t>
    <rPh sb="7" eb="9">
      <t>セッチ</t>
    </rPh>
    <rPh sb="9" eb="10">
      <t>ジツ</t>
    </rPh>
    <rPh sb="13" eb="15">
      <t>ヨテイ</t>
    </rPh>
    <phoneticPr fontId="20"/>
  </si>
  <si>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0"/>
  </si>
  <si>
    <t>基準単価
（C）</t>
    <rPh sb="0" eb="2">
      <t>キジュン</t>
    </rPh>
    <rPh sb="2" eb="4">
      <t>タンカ</t>
    </rPh>
    <phoneticPr fontId="20"/>
  </si>
  <si>
    <t>補助基準額
（D）＝（B）×（C）</t>
    <rPh sb="0" eb="2">
      <t>ホジョ</t>
    </rPh>
    <rPh sb="2" eb="5">
      <t>キジュンガク</t>
    </rPh>
    <phoneticPr fontId="20"/>
  </si>
  <si>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0"/>
  </si>
  <si>
    <t>①</t>
    <phoneticPr fontId="20"/>
  </si>
  <si>
    <t>㎡　　　　</t>
  </si>
  <si>
    <t>１７，５００円/㎡</t>
    <rPh sb="6" eb="7">
      <t>エン</t>
    </rPh>
    <phoneticPr fontId="20"/>
  </si>
  <si>
    <t>②</t>
    <phoneticPr fontId="20"/>
  </si>
  <si>
    <t>③</t>
    <phoneticPr fontId="20"/>
  </si>
  <si>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0"/>
  </si>
  <si>
    <t>避難誘導灯及び避難誘導標識の有無</t>
    <phoneticPr fontId="20"/>
  </si>
  <si>
    <t>自動火災報知
設備の有無</t>
    <rPh sb="0" eb="2">
      <t>ジドウ</t>
    </rPh>
    <rPh sb="2" eb="4">
      <t>カサイ</t>
    </rPh>
    <rPh sb="4" eb="6">
      <t>ホウチ</t>
    </rPh>
    <rPh sb="7" eb="9">
      <t>セツビ</t>
    </rPh>
    <rPh sb="10" eb="12">
      <t>ウム</t>
    </rPh>
    <phoneticPr fontId="20"/>
  </si>
  <si>
    <t>自動火災報知設備</t>
    <phoneticPr fontId="20"/>
  </si>
  <si>
    <t>火災通報装置</t>
    <phoneticPr fontId="20"/>
  </si>
  <si>
    <t>　＜補助申請額＞</t>
    <rPh sb="2" eb="4">
      <t>ホジョ</t>
    </rPh>
    <rPh sb="4" eb="7">
      <t>シンセイガク</t>
    </rPh>
    <phoneticPr fontId="20"/>
  </si>
  <si>
    <t>対象経費の実支出（予定）額
（A）</t>
    <rPh sb="0" eb="2">
      <t>タイショウ</t>
    </rPh>
    <rPh sb="2" eb="4">
      <t>ケイヒ</t>
    </rPh>
    <rPh sb="5" eb="6">
      <t>ジツ</t>
    </rPh>
    <rPh sb="9" eb="11">
      <t>ヨテイ</t>
    </rPh>
    <rPh sb="12" eb="13">
      <t>ガク</t>
    </rPh>
    <phoneticPr fontId="20"/>
  </si>
  <si>
    <t>非常通報機能の有無</t>
    <rPh sb="0" eb="2">
      <t>ヒジョウ</t>
    </rPh>
    <rPh sb="2" eb="4">
      <t>ツウホウ</t>
    </rPh>
    <rPh sb="4" eb="6">
      <t>キノウ</t>
    </rPh>
    <rPh sb="7" eb="9">
      <t>ウム</t>
    </rPh>
    <phoneticPr fontId="20"/>
  </si>
  <si>
    <t>基準額
（B）</t>
    <phoneticPr fontId="20"/>
  </si>
  <si>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0"/>
  </si>
  <si>
    <t>自動火災報知設備</t>
    <rPh sb="0" eb="2">
      <t>ジドウ</t>
    </rPh>
    <rPh sb="2" eb="4">
      <t>カサイ</t>
    </rPh>
    <rPh sb="4" eb="6">
      <t>ホウチ</t>
    </rPh>
    <rPh sb="6" eb="8">
      <t>セツビ</t>
    </rPh>
    <phoneticPr fontId="20"/>
  </si>
  <si>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0"/>
  </si>
  <si>
    <t>　　　　　　　　　　　　　　　　　　　　　　　　　　　　　　　　　　　　　　　　　　　　　　　　</t>
    <phoneticPr fontId="20"/>
  </si>
  <si>
    <r>
      <t>円</t>
    </r>
    <r>
      <rPr>
        <sz val="24"/>
        <color indexed="10"/>
        <rFont val="ＭＳ Ｐゴシック"/>
        <family val="3"/>
        <charset val="128"/>
      </rPr>
      <t>※</t>
    </r>
    <rPh sb="0" eb="1">
      <t>エン</t>
    </rPh>
    <phoneticPr fontId="20"/>
  </si>
  <si>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0"/>
  </si>
  <si>
    <t>様式３－１</t>
    <rPh sb="0" eb="2">
      <t>ヨウシキ</t>
    </rPh>
    <phoneticPr fontId="6"/>
  </si>
  <si>
    <t>（１）へき地診療所施設整備事業</t>
    <rPh sb="5" eb="6">
      <t>チ</t>
    </rPh>
    <rPh sb="6" eb="9">
      <t>シンリョウジョ</t>
    </rPh>
    <rPh sb="9" eb="11">
      <t>シセツ</t>
    </rPh>
    <rPh sb="11" eb="13">
      <t>セイビ</t>
    </rPh>
    <rPh sb="13" eb="15">
      <t>ジギョウ</t>
    </rPh>
    <phoneticPr fontId="6"/>
  </si>
  <si>
    <t>団体名（開設者）</t>
    <rPh sb="0" eb="3">
      <t>ダンタイメイ</t>
    </rPh>
    <rPh sb="4" eb="7">
      <t>カイセツシャ</t>
    </rPh>
    <phoneticPr fontId="6"/>
  </si>
  <si>
    <t>所在地</t>
    <rPh sb="0" eb="3">
      <t>ショザイチ</t>
    </rPh>
    <phoneticPr fontId="6"/>
  </si>
  <si>
    <t>整備事業期間</t>
    <rPh sb="0" eb="2">
      <t>セイビ</t>
    </rPh>
    <rPh sb="2" eb="4">
      <t>ジギョウ</t>
    </rPh>
    <rPh sb="4" eb="6">
      <t>キカン</t>
    </rPh>
    <phoneticPr fontId="6"/>
  </si>
  <si>
    <t>診察室</t>
    <rPh sb="0" eb="3">
      <t>シンサツシツ</t>
    </rPh>
    <phoneticPr fontId="6"/>
  </si>
  <si>
    <t>処置室</t>
    <rPh sb="0" eb="2">
      <t>ショチ</t>
    </rPh>
    <rPh sb="2" eb="3">
      <t>シツ</t>
    </rPh>
    <phoneticPr fontId="6"/>
  </si>
  <si>
    <t>待合室</t>
    <rPh sb="0" eb="3">
      <t>マチアイシツ</t>
    </rPh>
    <phoneticPr fontId="6"/>
  </si>
  <si>
    <t>薬剤室</t>
    <rPh sb="0" eb="2">
      <t>ヤクザイ</t>
    </rPh>
    <rPh sb="2" eb="3">
      <t>シツ</t>
    </rPh>
    <phoneticPr fontId="6"/>
  </si>
  <si>
    <t>エックス線室</t>
    <rPh sb="4" eb="5">
      <t>セン</t>
    </rPh>
    <rPh sb="5" eb="6">
      <t>シツ</t>
    </rPh>
    <phoneticPr fontId="6"/>
  </si>
  <si>
    <t>その他</t>
    <rPh sb="2" eb="3">
      <t>タ</t>
    </rPh>
    <phoneticPr fontId="6"/>
  </si>
  <si>
    <t>看護師住宅</t>
    <rPh sb="0" eb="3">
      <t>カンゴシ</t>
    </rPh>
    <rPh sb="3" eb="5">
      <t>ジュウタク</t>
    </rPh>
    <phoneticPr fontId="6"/>
  </si>
  <si>
    <t>ヘリポート</t>
    <phoneticPr fontId="6"/>
  </si>
  <si>
    <t>合計</t>
    <rPh sb="0" eb="2">
      <t>ゴウケイ</t>
    </rPh>
    <phoneticPr fontId="6"/>
  </si>
  <si>
    <t>現在</t>
    <rPh sb="0" eb="2">
      <t>ゲンザイ</t>
    </rPh>
    <phoneticPr fontId="6"/>
  </si>
  <si>
    <t>整備後</t>
    <rPh sb="0" eb="2">
      <t>セイビ</t>
    </rPh>
    <rPh sb="2" eb="3">
      <t>ゴ</t>
    </rPh>
    <phoneticPr fontId="6"/>
  </si>
  <si>
    <t>施設整備事業計画書</t>
    <rPh sb="0" eb="2">
      <t>シセツ</t>
    </rPh>
    <rPh sb="2" eb="4">
      <t>セイビ</t>
    </rPh>
    <rPh sb="4" eb="6">
      <t>ジギョウ</t>
    </rPh>
    <rPh sb="6" eb="9">
      <t>ケイカクショ</t>
    </rPh>
    <phoneticPr fontId="6"/>
  </si>
  <si>
    <t>全体事業</t>
    <rPh sb="0" eb="2">
      <t>ゼンタイ</t>
    </rPh>
    <rPh sb="2" eb="4">
      <t>ジギョウ</t>
    </rPh>
    <phoneticPr fontId="6"/>
  </si>
  <si>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6"/>
  </si>
  <si>
    <t>病床数</t>
    <rPh sb="0" eb="3">
      <t>ビョウショウスウ</t>
    </rPh>
    <phoneticPr fontId="6"/>
  </si>
  <si>
    <t>医師・歯科
医師住宅</t>
    <rPh sb="0" eb="2">
      <t>イシ</t>
    </rPh>
    <rPh sb="3" eb="5">
      <t>シカ</t>
    </rPh>
    <rPh sb="6" eb="8">
      <t>イシ</t>
    </rPh>
    <rPh sb="8" eb="10">
      <t>ジュウタク</t>
    </rPh>
    <phoneticPr fontId="6"/>
  </si>
  <si>
    <t>既設分</t>
    <rPh sb="0" eb="2">
      <t>キセツ</t>
    </rPh>
    <rPh sb="2" eb="3">
      <t>ブン</t>
    </rPh>
    <phoneticPr fontId="6"/>
  </si>
  <si>
    <t>補助対象部門</t>
    <rPh sb="0" eb="2">
      <t>ホジョ</t>
    </rPh>
    <rPh sb="2" eb="4">
      <t>タイショウ</t>
    </rPh>
    <rPh sb="4" eb="6">
      <t>ブモン</t>
    </rPh>
    <phoneticPr fontId="6"/>
  </si>
  <si>
    <t>構造の種類
（主たる構造）</t>
    <rPh sb="0" eb="2">
      <t>コウゾウ</t>
    </rPh>
    <rPh sb="3" eb="5">
      <t>シュルイ</t>
    </rPh>
    <phoneticPr fontId="6"/>
  </si>
  <si>
    <t>過去の当該事業への国庫補助の有無</t>
    <rPh sb="0" eb="2">
      <t>カコ</t>
    </rPh>
    <rPh sb="3" eb="5">
      <t>トウガイ</t>
    </rPh>
    <rPh sb="5" eb="7">
      <t>ジギョウ</t>
    </rPh>
    <rPh sb="9" eb="11">
      <t>コッコ</t>
    </rPh>
    <rPh sb="11" eb="13">
      <t>ホジョ</t>
    </rPh>
    <rPh sb="14" eb="16">
      <t>ウム</t>
    </rPh>
    <phoneticPr fontId="6"/>
  </si>
  <si>
    <t>有無</t>
    <rPh sb="0" eb="2">
      <t>ウム</t>
    </rPh>
    <phoneticPr fontId="6"/>
  </si>
  <si>
    <t>有りの場合</t>
    <rPh sb="0" eb="1">
      <t>ア</t>
    </rPh>
    <rPh sb="3" eb="5">
      <t>バアイ</t>
    </rPh>
    <phoneticPr fontId="6"/>
  </si>
  <si>
    <t>補助年度</t>
    <rPh sb="0" eb="2">
      <t>ホジョ</t>
    </rPh>
    <rPh sb="2" eb="4">
      <t>ネンド</t>
    </rPh>
    <phoneticPr fontId="6"/>
  </si>
  <si>
    <t>補助面積</t>
    <rPh sb="0" eb="2">
      <t>ホジョ</t>
    </rPh>
    <rPh sb="2" eb="4">
      <t>メンセキ</t>
    </rPh>
    <phoneticPr fontId="6"/>
  </si>
  <si>
    <t>補助金額</t>
    <rPh sb="0" eb="2">
      <t>ホジョ</t>
    </rPh>
    <rPh sb="2" eb="4">
      <t>キンガク</t>
    </rPh>
    <phoneticPr fontId="6"/>
  </si>
  <si>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6"/>
  </si>
  <si>
    <t>有無：</t>
    <rPh sb="0" eb="2">
      <t>ウム</t>
    </rPh>
    <phoneticPr fontId="6"/>
  </si>
  <si>
    <t>内容：</t>
    <rPh sb="0" eb="2">
      <t>ナイヨウ</t>
    </rPh>
    <phoneticPr fontId="6"/>
  </si>
  <si>
    <t>事業の種別</t>
    <rPh sb="0" eb="2">
      <t>ジギョウ</t>
    </rPh>
    <rPh sb="3" eb="5">
      <t>シュベツ</t>
    </rPh>
    <phoneticPr fontId="6"/>
  </si>
  <si>
    <t>特定地域振興法の指定状況</t>
    <rPh sb="0" eb="2">
      <t>トクテイ</t>
    </rPh>
    <rPh sb="2" eb="4">
      <t>チイキ</t>
    </rPh>
    <rPh sb="4" eb="7">
      <t>シンコウホウ</t>
    </rPh>
    <rPh sb="8" eb="10">
      <t>シテイ</t>
    </rPh>
    <rPh sb="10" eb="12">
      <t>ジョウキョウ</t>
    </rPh>
    <phoneticPr fontId="6"/>
  </si>
  <si>
    <t>「過疎」</t>
    <rPh sb="1" eb="3">
      <t>カソ</t>
    </rPh>
    <phoneticPr fontId="6"/>
  </si>
  <si>
    <t>「離島」</t>
    <rPh sb="1" eb="3">
      <t>リトウ</t>
    </rPh>
    <phoneticPr fontId="6"/>
  </si>
  <si>
    <t>「豪雪」</t>
    <rPh sb="1" eb="3">
      <t>ゴウセツ</t>
    </rPh>
    <phoneticPr fontId="6"/>
  </si>
  <si>
    <t>「特豪」</t>
    <rPh sb="1" eb="2">
      <t>トク</t>
    </rPh>
    <rPh sb="2" eb="3">
      <t>ゴウ</t>
    </rPh>
    <phoneticPr fontId="6"/>
  </si>
  <si>
    <t>「山村」</t>
    <rPh sb="1" eb="3">
      <t>サンソン</t>
    </rPh>
    <phoneticPr fontId="6"/>
  </si>
  <si>
    <t>「奄美」</t>
    <rPh sb="1" eb="3">
      <t>アマミ</t>
    </rPh>
    <phoneticPr fontId="6"/>
  </si>
  <si>
    <t>「小笠原」</t>
    <rPh sb="1" eb="4">
      <t>オガサワラ</t>
    </rPh>
    <phoneticPr fontId="6"/>
  </si>
  <si>
    <t>「半島」</t>
    <rPh sb="1" eb="3">
      <t>ハントウ</t>
    </rPh>
    <phoneticPr fontId="6"/>
  </si>
  <si>
    <t>施設名</t>
    <rPh sb="0" eb="2">
      <t>シセツ</t>
    </rPh>
    <rPh sb="2" eb="3">
      <t>メイ</t>
    </rPh>
    <phoneticPr fontId="6"/>
  </si>
  <si>
    <t>設置地区の状況</t>
    <rPh sb="0" eb="2">
      <t>セッチ</t>
    </rPh>
    <rPh sb="2" eb="4">
      <t>チク</t>
    </rPh>
    <rPh sb="5" eb="7">
      <t>ジョウキョウ</t>
    </rPh>
    <phoneticPr fontId="6"/>
  </si>
  <si>
    <t>有床の場合、病床数</t>
    <rPh sb="0" eb="2">
      <t>ユウショウ</t>
    </rPh>
    <rPh sb="3" eb="5">
      <t>バアイ</t>
    </rPh>
    <rPh sb="6" eb="9">
      <t>ビョウショウスウ</t>
    </rPh>
    <phoneticPr fontId="6"/>
  </si>
  <si>
    <t>１．整備事業計画等の概要</t>
    <rPh sb="2" eb="4">
      <t>セイビ</t>
    </rPh>
    <rPh sb="4" eb="6">
      <t>ジギョウ</t>
    </rPh>
    <rPh sb="6" eb="8">
      <t>ケイカク</t>
    </rPh>
    <rPh sb="8" eb="9">
      <t>トウ</t>
    </rPh>
    <rPh sb="10" eb="12">
      <t>ガイヨウ</t>
    </rPh>
    <phoneticPr fontId="6"/>
  </si>
  <si>
    <t>２．整備事業の概要</t>
    <rPh sb="2" eb="4">
      <t>セイビ</t>
    </rPh>
    <rPh sb="4" eb="6">
      <t>ジギョウ</t>
    </rPh>
    <rPh sb="7" eb="9">
      <t>ガイヨウ</t>
    </rPh>
    <phoneticPr fontId="6"/>
  </si>
  <si>
    <t>３．整備事業の必要性（具体的に記載）</t>
    <rPh sb="2" eb="4">
      <t>セイビ</t>
    </rPh>
    <rPh sb="4" eb="6">
      <t>ジギョウ</t>
    </rPh>
    <rPh sb="7" eb="10">
      <t>ヒツヨウセイ</t>
    </rPh>
    <rPh sb="11" eb="14">
      <t>グタイテキ</t>
    </rPh>
    <rPh sb="15" eb="17">
      <t>キサイ</t>
    </rPh>
    <phoneticPr fontId="6"/>
  </si>
  <si>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6"/>
  </si>
  <si>
    <t>「沖縄離島」</t>
    <rPh sb="1" eb="3">
      <t>オキナワ</t>
    </rPh>
    <rPh sb="3" eb="5">
      <t>リトウ</t>
    </rPh>
    <phoneticPr fontId="6"/>
  </si>
  <si>
    <t>(6) 豪雪地帯対策特別措置法 第2条第1項の指定地域</t>
    <rPh sb="4" eb="6">
      <t>ゴウセツ</t>
    </rPh>
    <rPh sb="6" eb="8">
      <t>チタイ</t>
    </rPh>
    <rPh sb="8" eb="10">
      <t>タイサク</t>
    </rPh>
    <rPh sb="10" eb="12">
      <t>トクベツ</t>
    </rPh>
    <rPh sb="12" eb="15">
      <t>ソチホウ</t>
    </rPh>
    <phoneticPr fontId="6"/>
  </si>
  <si>
    <t>(7) 豪雪地帯対策特別措置法 第2条第2項の指定地域</t>
    <rPh sb="4" eb="6">
      <t>ゴウセツ</t>
    </rPh>
    <rPh sb="6" eb="8">
      <t>チタイ</t>
    </rPh>
    <rPh sb="8" eb="10">
      <t>タイサク</t>
    </rPh>
    <rPh sb="10" eb="12">
      <t>トクベツ</t>
    </rPh>
    <rPh sb="12" eb="15">
      <t>ソチホウ</t>
    </rPh>
    <phoneticPr fontId="6"/>
  </si>
  <si>
    <t>(8) 山村振興法 第7条第1項の指定地域</t>
    <rPh sb="4" eb="6">
      <t>サンソン</t>
    </rPh>
    <rPh sb="6" eb="9">
      <t>シンコウホウ</t>
    </rPh>
    <phoneticPr fontId="6"/>
  </si>
  <si>
    <t>(9) 半島振興法 第2条第1項の指定地域</t>
    <rPh sb="4" eb="6">
      <t>ハントウ</t>
    </rPh>
    <rPh sb="6" eb="9">
      <t>シンコウホウ</t>
    </rPh>
    <phoneticPr fontId="6"/>
  </si>
  <si>
    <t>(10) 該当なし</t>
    <rPh sb="5" eb="7">
      <t>ガイトウ</t>
    </rPh>
    <phoneticPr fontId="6"/>
  </si>
  <si>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6"/>
  </si>
  <si>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6"/>
  </si>
  <si>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6"/>
  </si>
  <si>
    <t>(1)～(4)に該当する場合</t>
    <rPh sb="8" eb="10">
      <t>ガイトウ</t>
    </rPh>
    <rPh sb="12" eb="14">
      <t>バアイ</t>
    </rPh>
    <phoneticPr fontId="6"/>
  </si>
  <si>
    <t>(1)～(4)に該当しない場合</t>
    <rPh sb="8" eb="10">
      <t>ガイトウ</t>
    </rPh>
    <rPh sb="13" eb="15">
      <t>バアイ</t>
    </rPh>
    <phoneticPr fontId="6"/>
  </si>
  <si>
    <t>最最寄り医療機関の状況</t>
    <rPh sb="0" eb="1">
      <t>サイ</t>
    </rPh>
    <rPh sb="1" eb="3">
      <t>モヨ</t>
    </rPh>
    <rPh sb="4" eb="6">
      <t>イリョウ</t>
    </rPh>
    <rPh sb="6" eb="8">
      <t>キカン</t>
    </rPh>
    <rPh sb="9" eb="11">
      <t>ジョウキョウ</t>
    </rPh>
    <phoneticPr fontId="6"/>
  </si>
  <si>
    <t>診療所からの時間（分）</t>
    <rPh sb="0" eb="3">
      <t>シンリョウジョ</t>
    </rPh>
    <rPh sb="6" eb="8">
      <t>ジカン</t>
    </rPh>
    <rPh sb="9" eb="10">
      <t>フン</t>
    </rPh>
    <phoneticPr fontId="6"/>
  </si>
  <si>
    <t>【自動車】</t>
    <phoneticPr fontId="6"/>
  </si>
  <si>
    <t>【公共交通機関及び徒歩】</t>
    <phoneticPr fontId="6"/>
  </si>
  <si>
    <t>その交通機関</t>
    <rPh sb="2" eb="4">
      <t>コウツウ</t>
    </rPh>
    <rPh sb="4" eb="6">
      <t>キカン</t>
    </rPh>
    <phoneticPr fontId="6"/>
  </si>
  <si>
    <t>診療所からの距離（ｋｍ）</t>
    <rPh sb="0" eb="3">
      <t>シンリョウジョ</t>
    </rPh>
    <rPh sb="6" eb="8">
      <t>キョリ</t>
    </rPh>
    <phoneticPr fontId="6"/>
  </si>
  <si>
    <t>所在市町村</t>
    <rPh sb="0" eb="2">
      <t>ショザイ</t>
    </rPh>
    <rPh sb="2" eb="5">
      <t>シチョウソン</t>
    </rPh>
    <phoneticPr fontId="6"/>
  </si>
  <si>
    <t>病床数</t>
    <rPh sb="0" eb="3">
      <t>ビョウショウスウ</t>
    </rPh>
    <phoneticPr fontId="6"/>
  </si>
  <si>
    <t>施設名</t>
    <rPh sb="0" eb="3">
      <t>シセツメイ</t>
    </rPh>
    <phoneticPr fontId="6"/>
  </si>
  <si>
    <t>診療日数</t>
    <rPh sb="0" eb="2">
      <t>シンリョウ</t>
    </rPh>
    <rPh sb="2" eb="4">
      <t>ニッスウ</t>
    </rPh>
    <phoneticPr fontId="6"/>
  </si>
  <si>
    <t>日／週</t>
    <rPh sb="0" eb="1">
      <t>ニチ</t>
    </rPh>
    <rPh sb="2" eb="3">
      <t>シュウ</t>
    </rPh>
    <phoneticPr fontId="6"/>
  </si>
  <si>
    <t>床</t>
    <rPh sb="0" eb="1">
      <t>ユカ</t>
    </rPh>
    <phoneticPr fontId="6"/>
  </si>
  <si>
    <t>他の医療機関がない離島か</t>
    <rPh sb="0" eb="1">
      <t>タ</t>
    </rPh>
    <rPh sb="2" eb="4">
      <t>イリョウ</t>
    </rPh>
    <rPh sb="4" eb="6">
      <t>キカン</t>
    </rPh>
    <rPh sb="9" eb="11">
      <t>リトウ</t>
    </rPh>
    <phoneticPr fontId="6"/>
  </si>
  <si>
    <t>主な診療科</t>
    <rPh sb="0" eb="1">
      <t>オモ</t>
    </rPh>
    <rPh sb="2" eb="5">
      <t>シンリョウカ</t>
    </rPh>
    <phoneticPr fontId="6"/>
  </si>
  <si>
    <t>特定地域振興法の指定状況等</t>
    <rPh sb="12" eb="13">
      <t>トウ</t>
    </rPh>
    <phoneticPr fontId="6"/>
  </si>
  <si>
    <t>半径４ｋｍ区域内の人口（人）</t>
    <rPh sb="0" eb="2">
      <t>ハンケイ</t>
    </rPh>
    <rPh sb="5" eb="8">
      <t>クイキナイ</t>
    </rPh>
    <rPh sb="9" eb="11">
      <t>ジンコウ</t>
    </rPh>
    <rPh sb="12" eb="13">
      <t>ニン</t>
    </rPh>
    <phoneticPr fontId="6"/>
  </si>
  <si>
    <t>島の人口（人）</t>
    <rPh sb="0" eb="1">
      <t>シマ</t>
    </rPh>
    <rPh sb="2" eb="4">
      <t>ジンコウ</t>
    </rPh>
    <rPh sb="5" eb="6">
      <t>ニン</t>
    </rPh>
    <phoneticPr fontId="6"/>
  </si>
  <si>
    <t>新築</t>
    <rPh sb="0" eb="2">
      <t>シンチク</t>
    </rPh>
    <phoneticPr fontId="6"/>
  </si>
  <si>
    <t>移転新築</t>
    <rPh sb="0" eb="2">
      <t>イテン</t>
    </rPh>
    <rPh sb="2" eb="4">
      <t>シンチク</t>
    </rPh>
    <phoneticPr fontId="6"/>
  </si>
  <si>
    <t>改築</t>
    <rPh sb="0" eb="2">
      <t>カイチク</t>
    </rPh>
    <phoneticPr fontId="6"/>
  </si>
  <si>
    <t>増築</t>
    <rPh sb="0" eb="2">
      <t>ゾウチク</t>
    </rPh>
    <phoneticPr fontId="6"/>
  </si>
  <si>
    <t>改修</t>
    <rPh sb="0" eb="2">
      <t>カイシュウ</t>
    </rPh>
    <phoneticPr fontId="6"/>
  </si>
  <si>
    <t>（２）過疎地域等特定診療所</t>
    <rPh sb="3" eb="5">
      <t>カソ</t>
    </rPh>
    <rPh sb="5" eb="7">
      <t>チイキ</t>
    </rPh>
    <rPh sb="7" eb="8">
      <t>トウ</t>
    </rPh>
    <rPh sb="8" eb="10">
      <t>トクテイ</t>
    </rPh>
    <rPh sb="10" eb="13">
      <t>シンリョウジョ</t>
    </rPh>
    <phoneticPr fontId="6"/>
  </si>
  <si>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6"/>
  </si>
  <si>
    <t>特定地域振興法の指定状況</t>
    <phoneticPr fontId="6"/>
  </si>
  <si>
    <t>当該市町村の財政力指数</t>
    <rPh sb="0" eb="2">
      <t>トウガイ</t>
    </rPh>
    <rPh sb="2" eb="5">
      <t>シチョウソン</t>
    </rPh>
    <rPh sb="6" eb="9">
      <t>ザイセイリョク</t>
    </rPh>
    <rPh sb="9" eb="11">
      <t>シスウ</t>
    </rPh>
    <phoneticPr fontId="6"/>
  </si>
  <si>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6"/>
  </si>
  <si>
    <t>様式３－２</t>
    <rPh sb="0" eb="2">
      <t>ヨウシキ</t>
    </rPh>
    <phoneticPr fontId="6"/>
  </si>
  <si>
    <t>事業の種類</t>
    <rPh sb="0" eb="2">
      <t>ジギョウ</t>
    </rPh>
    <rPh sb="3" eb="5">
      <t>シュルイ</t>
    </rPh>
    <phoneticPr fontId="6"/>
  </si>
  <si>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6"/>
  </si>
  <si>
    <t>診療所部門の面積</t>
    <rPh sb="0" eb="3">
      <t>シンリョウジョ</t>
    </rPh>
    <rPh sb="3" eb="5">
      <t>ブモン</t>
    </rPh>
    <rPh sb="6" eb="8">
      <t>メンセキ</t>
    </rPh>
    <phoneticPr fontId="6"/>
  </si>
  <si>
    <t>住宅部門の面積</t>
    <rPh sb="0" eb="2">
      <t>ジュウタク</t>
    </rPh>
    <rPh sb="2" eb="4">
      <t>ブモン</t>
    </rPh>
    <rPh sb="5" eb="7">
      <t>メンセキ</t>
    </rPh>
    <phoneticPr fontId="6"/>
  </si>
  <si>
    <t>（３）へき地保健指導所</t>
    <rPh sb="5" eb="6">
      <t>チ</t>
    </rPh>
    <rPh sb="6" eb="8">
      <t>ホケン</t>
    </rPh>
    <rPh sb="8" eb="11">
      <t>シドウショ</t>
    </rPh>
    <phoneticPr fontId="6"/>
  </si>
  <si>
    <t>管轄保健所名</t>
    <rPh sb="0" eb="2">
      <t>カンカツ</t>
    </rPh>
    <rPh sb="2" eb="5">
      <t>ホケンジョ</t>
    </rPh>
    <rPh sb="5" eb="6">
      <t>メイ</t>
    </rPh>
    <phoneticPr fontId="6"/>
  </si>
  <si>
    <t>指導所名</t>
    <rPh sb="0" eb="3">
      <t>シドウショ</t>
    </rPh>
    <rPh sb="3" eb="4">
      <t>メイ</t>
    </rPh>
    <phoneticPr fontId="6"/>
  </si>
  <si>
    <t>指導部門の面積</t>
    <rPh sb="0" eb="2">
      <t>シドウ</t>
    </rPh>
    <rPh sb="2" eb="4">
      <t>ブモン</t>
    </rPh>
    <rPh sb="5" eb="7">
      <t>メンセキ</t>
    </rPh>
    <phoneticPr fontId="6"/>
  </si>
  <si>
    <t>保健師住宅</t>
    <rPh sb="0" eb="3">
      <t>ホケンシ</t>
    </rPh>
    <rPh sb="3" eb="5">
      <t>ジュウタク</t>
    </rPh>
    <phoneticPr fontId="6"/>
  </si>
  <si>
    <t>問診室</t>
    <rPh sb="0" eb="2">
      <t>モンシン</t>
    </rPh>
    <rPh sb="2" eb="3">
      <t>シツ</t>
    </rPh>
    <phoneticPr fontId="6"/>
  </si>
  <si>
    <t>事務室</t>
    <rPh sb="0" eb="3">
      <t>ジムシツ</t>
    </rPh>
    <phoneticPr fontId="6"/>
  </si>
  <si>
    <t>面談指導室</t>
    <rPh sb="0" eb="2">
      <t>メンダン</t>
    </rPh>
    <rPh sb="2" eb="5">
      <t>シドウシツ</t>
    </rPh>
    <phoneticPr fontId="6"/>
  </si>
  <si>
    <t>図書室</t>
    <rPh sb="0" eb="3">
      <t>トショシツ</t>
    </rPh>
    <phoneticPr fontId="6"/>
  </si>
  <si>
    <t>集団指導室</t>
    <rPh sb="0" eb="2">
      <t>シュウダン</t>
    </rPh>
    <rPh sb="2" eb="5">
      <t>シドウシツ</t>
    </rPh>
    <phoneticPr fontId="6"/>
  </si>
  <si>
    <t>計測室・検査室</t>
    <rPh sb="0" eb="2">
      <t>ケイソク</t>
    </rPh>
    <rPh sb="2" eb="3">
      <t>シツ</t>
    </rPh>
    <rPh sb="4" eb="7">
      <t>ケンサシツ</t>
    </rPh>
    <phoneticPr fontId="6"/>
  </si>
  <si>
    <t>指導所からの距離（ｋｍ）</t>
    <rPh sb="0" eb="2">
      <t>シドウ</t>
    </rPh>
    <rPh sb="2" eb="3">
      <t>トコロ</t>
    </rPh>
    <rPh sb="6" eb="8">
      <t>キョリ</t>
    </rPh>
    <phoneticPr fontId="6"/>
  </si>
  <si>
    <t>指導所からの時間（分）</t>
    <rPh sb="0" eb="3">
      <t>シドウショ</t>
    </rPh>
    <rPh sb="6" eb="8">
      <t>ジカン</t>
    </rPh>
    <rPh sb="9" eb="10">
      <t>フン</t>
    </rPh>
    <phoneticPr fontId="6"/>
  </si>
  <si>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6"/>
  </si>
  <si>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6"/>
  </si>
  <si>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6"/>
  </si>
  <si>
    <t>様式３－３</t>
    <rPh sb="0" eb="2">
      <t>ヨウシキ</t>
    </rPh>
    <phoneticPr fontId="6"/>
  </si>
  <si>
    <t>様式３－４</t>
    <rPh sb="0" eb="2">
      <t>ヨウシキ</t>
    </rPh>
    <phoneticPr fontId="6"/>
  </si>
  <si>
    <t>（４）研修医のための研修施設整備事業</t>
    <rPh sb="3" eb="6">
      <t>ケンシュウイ</t>
    </rPh>
    <rPh sb="10" eb="12">
      <t>ケンシュウ</t>
    </rPh>
    <rPh sb="12" eb="14">
      <t>シセツ</t>
    </rPh>
    <rPh sb="14" eb="16">
      <t>セイビ</t>
    </rPh>
    <rPh sb="16" eb="18">
      <t>ジギョウ</t>
    </rPh>
    <phoneticPr fontId="6"/>
  </si>
  <si>
    <t>許可病床数</t>
    <rPh sb="0" eb="2">
      <t>キョカ</t>
    </rPh>
    <rPh sb="2" eb="5">
      <t>ビョウショウスウ</t>
    </rPh>
    <phoneticPr fontId="6"/>
  </si>
  <si>
    <t>既設研修棟</t>
    <rPh sb="0" eb="2">
      <t>キセツ</t>
    </rPh>
    <rPh sb="2" eb="4">
      <t>ケンシュウ</t>
    </rPh>
    <rPh sb="4" eb="5">
      <t>トウ</t>
    </rPh>
    <phoneticPr fontId="6"/>
  </si>
  <si>
    <t>今回補助対象研修棟</t>
    <rPh sb="0" eb="2">
      <t>コンカイ</t>
    </rPh>
    <rPh sb="2" eb="4">
      <t>ホジョ</t>
    </rPh>
    <rPh sb="4" eb="6">
      <t>タイショウ</t>
    </rPh>
    <rPh sb="6" eb="8">
      <t>ケンシュウ</t>
    </rPh>
    <rPh sb="8" eb="9">
      <t>トウ</t>
    </rPh>
    <phoneticPr fontId="6"/>
  </si>
  <si>
    <t>講義室</t>
    <rPh sb="0" eb="3">
      <t>コウギシツ</t>
    </rPh>
    <phoneticPr fontId="6"/>
  </si>
  <si>
    <t>討議室</t>
    <rPh sb="0" eb="2">
      <t>トウギ</t>
    </rPh>
    <rPh sb="2" eb="3">
      <t>シツ</t>
    </rPh>
    <phoneticPr fontId="6"/>
  </si>
  <si>
    <t>コピーサービス室</t>
    <rPh sb="7" eb="8">
      <t>シツ</t>
    </rPh>
    <phoneticPr fontId="6"/>
  </si>
  <si>
    <t>仮眠室</t>
    <rPh sb="0" eb="3">
      <t>カミンシツ</t>
    </rPh>
    <phoneticPr fontId="6"/>
  </si>
  <si>
    <t>管理部門</t>
    <rPh sb="0" eb="2">
      <t>カンリ</t>
    </rPh>
    <rPh sb="2" eb="4">
      <t>ブモン</t>
    </rPh>
    <phoneticPr fontId="6"/>
  </si>
  <si>
    <t>視聴覚室</t>
    <rPh sb="0" eb="3">
      <t>シチョウカク</t>
    </rPh>
    <rPh sb="3" eb="4">
      <t>シツ</t>
    </rPh>
    <phoneticPr fontId="6"/>
  </si>
  <si>
    <t>管理室</t>
    <rPh sb="0" eb="3">
      <t>カンリシツ</t>
    </rPh>
    <phoneticPr fontId="6"/>
  </si>
  <si>
    <t>更衣室</t>
    <rPh sb="0" eb="3">
      <t>コウイシツ</t>
    </rPh>
    <phoneticPr fontId="6"/>
  </si>
  <si>
    <t>廊下</t>
    <rPh sb="0" eb="2">
      <t>ロウカ</t>
    </rPh>
    <phoneticPr fontId="6"/>
  </si>
  <si>
    <t>便所</t>
    <rPh sb="0" eb="2">
      <t>ベンジョ</t>
    </rPh>
    <phoneticPr fontId="6"/>
  </si>
  <si>
    <t>倉庫</t>
    <rPh sb="0" eb="2">
      <t>ソウコ</t>
    </rPh>
    <phoneticPr fontId="6"/>
  </si>
  <si>
    <t>「その他」に計上した部門を記載</t>
    <rPh sb="3" eb="4">
      <t>タ</t>
    </rPh>
    <rPh sb="6" eb="8">
      <t>ケイジョウ</t>
    </rPh>
    <rPh sb="10" eb="12">
      <t>ブモン</t>
    </rPh>
    <rPh sb="13" eb="15">
      <t>キサイ</t>
    </rPh>
    <phoneticPr fontId="6"/>
  </si>
  <si>
    <t>３．臨床研修医数</t>
    <rPh sb="2" eb="4">
      <t>リンショウ</t>
    </rPh>
    <rPh sb="4" eb="7">
      <t>ケンシュウイ</t>
    </rPh>
    <rPh sb="7" eb="8">
      <t>カズ</t>
    </rPh>
    <phoneticPr fontId="6"/>
  </si>
  <si>
    <t>研修プログラム名</t>
    <rPh sb="0" eb="2">
      <t>ケンシュウ</t>
    </rPh>
    <rPh sb="7" eb="8">
      <t>メイ</t>
    </rPh>
    <phoneticPr fontId="6"/>
  </si>
  <si>
    <t>1年生</t>
    <rPh sb="1" eb="3">
      <t>ネンセイ</t>
    </rPh>
    <phoneticPr fontId="6"/>
  </si>
  <si>
    <t>2年生</t>
    <rPh sb="1" eb="3">
      <t>ネンセイ</t>
    </rPh>
    <phoneticPr fontId="6"/>
  </si>
  <si>
    <t>４．整備事業の必要性（具体的に記載）</t>
    <rPh sb="2" eb="4">
      <t>セイビ</t>
    </rPh>
    <rPh sb="4" eb="6">
      <t>ジギョウ</t>
    </rPh>
    <rPh sb="7" eb="10">
      <t>ヒツヨウセイ</t>
    </rPh>
    <rPh sb="11" eb="14">
      <t>グタイテキ</t>
    </rPh>
    <rPh sb="15" eb="17">
      <t>キサイ</t>
    </rPh>
    <phoneticPr fontId="6"/>
  </si>
  <si>
    <t>年度のべ人数（人）</t>
    <rPh sb="0" eb="2">
      <t>ネンド</t>
    </rPh>
    <rPh sb="4" eb="5">
      <t>ニン</t>
    </rPh>
    <rPh sb="5" eb="6">
      <t>スウ</t>
    </rPh>
    <rPh sb="7" eb="8">
      <t>ニン</t>
    </rPh>
    <phoneticPr fontId="6"/>
  </si>
  <si>
    <t>１月あたり
平均</t>
    <phoneticPr fontId="6"/>
  </si>
  <si>
    <t>基準面積算出に用いる研修医数・・・</t>
    <phoneticPr fontId="6"/>
  </si>
  <si>
    <t>様式３－５</t>
    <rPh sb="0" eb="2">
      <t>ヨウシキ</t>
    </rPh>
    <phoneticPr fontId="6"/>
  </si>
  <si>
    <t>（５）臨床研修病院施設整備事業</t>
    <rPh sb="3" eb="5">
      <t>リンショウ</t>
    </rPh>
    <rPh sb="5" eb="7">
      <t>ケンシュウ</t>
    </rPh>
    <rPh sb="7" eb="9">
      <t>ビョウイン</t>
    </rPh>
    <rPh sb="9" eb="11">
      <t>シセツ</t>
    </rPh>
    <rPh sb="11" eb="13">
      <t>セイビ</t>
    </rPh>
    <rPh sb="13" eb="15">
      <t>ジギョウ</t>
    </rPh>
    <phoneticPr fontId="6"/>
  </si>
  <si>
    <t>外来診療棟</t>
    <rPh sb="0" eb="2">
      <t>ガイライ</t>
    </rPh>
    <rPh sb="2" eb="5">
      <t>シンリョウトウ</t>
    </rPh>
    <phoneticPr fontId="6"/>
  </si>
  <si>
    <t>今回補助対象 外来診療棟</t>
    <rPh sb="0" eb="2">
      <t>コンカイ</t>
    </rPh>
    <rPh sb="2" eb="4">
      <t>ホジョ</t>
    </rPh>
    <rPh sb="4" eb="6">
      <t>タイショウ</t>
    </rPh>
    <rPh sb="7" eb="9">
      <t>ガイライ</t>
    </rPh>
    <rPh sb="9" eb="12">
      <t>シンリョウトウ</t>
    </rPh>
    <phoneticPr fontId="6"/>
  </si>
  <si>
    <t>内科</t>
    <rPh sb="0" eb="2">
      <t>ナイカ</t>
    </rPh>
    <phoneticPr fontId="6"/>
  </si>
  <si>
    <t>精神科</t>
    <rPh sb="0" eb="3">
      <t>セイシンカ</t>
    </rPh>
    <phoneticPr fontId="6"/>
  </si>
  <si>
    <t>小児科</t>
    <rPh sb="0" eb="3">
      <t>ショウニカ</t>
    </rPh>
    <phoneticPr fontId="6"/>
  </si>
  <si>
    <t>外科</t>
    <rPh sb="0" eb="2">
      <t>ゲカ</t>
    </rPh>
    <phoneticPr fontId="6"/>
  </si>
  <si>
    <t>整形外科</t>
    <rPh sb="0" eb="2">
      <t>セイケイ</t>
    </rPh>
    <rPh sb="2" eb="4">
      <t>ゲカ</t>
    </rPh>
    <phoneticPr fontId="6"/>
  </si>
  <si>
    <t>皮膚科</t>
    <rPh sb="0" eb="3">
      <t>ヒフカ</t>
    </rPh>
    <phoneticPr fontId="6"/>
  </si>
  <si>
    <t>泌尿器科</t>
    <rPh sb="0" eb="4">
      <t>ヒニョウキカ</t>
    </rPh>
    <phoneticPr fontId="6"/>
  </si>
  <si>
    <t>産婦人科</t>
    <rPh sb="0" eb="4">
      <t>サンフジンカ</t>
    </rPh>
    <phoneticPr fontId="6"/>
  </si>
  <si>
    <t>眼科</t>
    <rPh sb="0" eb="2">
      <t>ガンカ</t>
    </rPh>
    <phoneticPr fontId="6"/>
  </si>
  <si>
    <t>耳鼻咽喉科</t>
    <rPh sb="0" eb="2">
      <t>ジビ</t>
    </rPh>
    <rPh sb="2" eb="5">
      <t>インコウカ</t>
    </rPh>
    <phoneticPr fontId="6"/>
  </si>
  <si>
    <t>放射線科</t>
    <rPh sb="0" eb="3">
      <t>ホウシャセン</t>
    </rPh>
    <rPh sb="3" eb="4">
      <t>カ</t>
    </rPh>
    <phoneticPr fontId="6"/>
  </si>
  <si>
    <t>救急診療部門</t>
    <rPh sb="0" eb="2">
      <t>キュウキュウ</t>
    </rPh>
    <rPh sb="2" eb="4">
      <t>シンリョウ</t>
    </rPh>
    <rPh sb="4" eb="6">
      <t>ブモン</t>
    </rPh>
    <phoneticPr fontId="6"/>
  </si>
  <si>
    <t>総合診療部門</t>
    <rPh sb="0" eb="2">
      <t>ソウゴウ</t>
    </rPh>
    <rPh sb="2" eb="4">
      <t>シンリョウ</t>
    </rPh>
    <rPh sb="4" eb="6">
      <t>ブモン</t>
    </rPh>
    <phoneticPr fontId="6"/>
  </si>
  <si>
    <t>在宅医療部門</t>
    <rPh sb="0" eb="2">
      <t>ザイタク</t>
    </rPh>
    <rPh sb="2" eb="4">
      <t>イリョウ</t>
    </rPh>
    <rPh sb="4" eb="6">
      <t>ブモン</t>
    </rPh>
    <phoneticPr fontId="6"/>
  </si>
  <si>
    <t>病歴管理室</t>
    <rPh sb="0" eb="2">
      <t>ビョウレキ</t>
    </rPh>
    <rPh sb="2" eb="5">
      <t>カンリシツ</t>
    </rPh>
    <phoneticPr fontId="6"/>
  </si>
  <si>
    <t>診察室・
処置室</t>
    <rPh sb="0" eb="3">
      <t>シンサツシツ</t>
    </rPh>
    <rPh sb="5" eb="7">
      <t>ショチ</t>
    </rPh>
    <rPh sb="7" eb="8">
      <t>シツ</t>
    </rPh>
    <phoneticPr fontId="6"/>
  </si>
  <si>
    <t>総合外来
診察室</t>
    <rPh sb="0" eb="2">
      <t>ソウゴウ</t>
    </rPh>
    <rPh sb="2" eb="4">
      <t>ガイライ</t>
    </rPh>
    <rPh sb="5" eb="8">
      <t>シンサツシツ</t>
    </rPh>
    <phoneticPr fontId="6"/>
  </si>
  <si>
    <t>在宅医療
指導管理室</t>
    <rPh sb="0" eb="2">
      <t>ザイタク</t>
    </rPh>
    <rPh sb="2" eb="4">
      <t>イリョウ</t>
    </rPh>
    <rPh sb="5" eb="7">
      <t>シドウ</t>
    </rPh>
    <rPh sb="7" eb="10">
      <t>カンリシツ</t>
    </rPh>
    <phoneticPr fontId="6"/>
  </si>
  <si>
    <t>３．臨床研修の実施状況</t>
    <rPh sb="2" eb="4">
      <t>リンショウ</t>
    </rPh>
    <rPh sb="4" eb="6">
      <t>ケンシュウ</t>
    </rPh>
    <rPh sb="7" eb="9">
      <t>ジッシ</t>
    </rPh>
    <rPh sb="9" eb="11">
      <t>ジョウキョウ</t>
    </rPh>
    <phoneticPr fontId="6"/>
  </si>
  <si>
    <t>診療部門／診療科</t>
    <rPh sb="0" eb="2">
      <t>シンリョウ</t>
    </rPh>
    <rPh sb="2" eb="4">
      <t>ブモン</t>
    </rPh>
    <rPh sb="5" eb="8">
      <t>シンリョウカ</t>
    </rPh>
    <phoneticPr fontId="6"/>
  </si>
  <si>
    <t>　内科</t>
    <rPh sb="1" eb="3">
      <t>ナイカ</t>
    </rPh>
    <phoneticPr fontId="6"/>
  </si>
  <si>
    <t>　診療部門</t>
    <rPh sb="1" eb="3">
      <t>シンリョウ</t>
    </rPh>
    <rPh sb="3" eb="5">
      <t>ブモン</t>
    </rPh>
    <phoneticPr fontId="6"/>
  </si>
  <si>
    <t>　救急診療部門</t>
    <rPh sb="1" eb="3">
      <t>キュウキュウ</t>
    </rPh>
    <rPh sb="3" eb="5">
      <t>シンリョウ</t>
    </rPh>
    <rPh sb="5" eb="7">
      <t>ブモン</t>
    </rPh>
    <phoneticPr fontId="6"/>
  </si>
  <si>
    <t>　総合診療部門</t>
    <rPh sb="1" eb="3">
      <t>ソウゴウ</t>
    </rPh>
    <rPh sb="3" eb="5">
      <t>シンリョウ</t>
    </rPh>
    <rPh sb="5" eb="7">
      <t>ブモン</t>
    </rPh>
    <phoneticPr fontId="6"/>
  </si>
  <si>
    <t>　在宅医療部門</t>
    <rPh sb="1" eb="3">
      <t>ザイタク</t>
    </rPh>
    <rPh sb="3" eb="5">
      <t>イリョウ</t>
    </rPh>
    <rPh sb="5" eb="7">
      <t>ブモン</t>
    </rPh>
    <phoneticPr fontId="6"/>
  </si>
  <si>
    <t>様式３－６</t>
    <rPh sb="0" eb="2">
      <t>ヨウシキ</t>
    </rPh>
    <phoneticPr fontId="6"/>
  </si>
  <si>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6"/>
  </si>
  <si>
    <t>医師住宅
（今回整備○戸）</t>
    <rPh sb="0" eb="2">
      <t>イシ</t>
    </rPh>
    <rPh sb="2" eb="4">
      <t>ジュウタク</t>
    </rPh>
    <rPh sb="6" eb="8">
      <t>コンカイ</t>
    </rPh>
    <rPh sb="8" eb="10">
      <t>セイビ</t>
    </rPh>
    <rPh sb="11" eb="12">
      <t>コ</t>
    </rPh>
    <phoneticPr fontId="6"/>
  </si>
  <si>
    <t>検査部門</t>
    <rPh sb="0" eb="2">
      <t>ケンサ</t>
    </rPh>
    <rPh sb="2" eb="4">
      <t>ブモン</t>
    </rPh>
    <phoneticPr fontId="6"/>
  </si>
  <si>
    <t>放射線部門</t>
    <rPh sb="0" eb="3">
      <t>ホウシャセン</t>
    </rPh>
    <rPh sb="3" eb="5">
      <t>ブモン</t>
    </rPh>
    <phoneticPr fontId="6"/>
  </si>
  <si>
    <t>手術部門</t>
    <rPh sb="0" eb="2">
      <t>シュジュツ</t>
    </rPh>
    <rPh sb="2" eb="4">
      <t>ブモン</t>
    </rPh>
    <phoneticPr fontId="6"/>
  </si>
  <si>
    <t>病室</t>
    <rPh sb="0" eb="2">
      <t>ビョウシツ</t>
    </rPh>
    <phoneticPr fontId="6"/>
  </si>
  <si>
    <t>記録室</t>
    <rPh sb="0" eb="3">
      <t>キロクシツ</t>
    </rPh>
    <phoneticPr fontId="6"/>
  </si>
  <si>
    <t>患者食堂</t>
    <rPh sb="0" eb="2">
      <t>カンジャ</t>
    </rPh>
    <rPh sb="2" eb="4">
      <t>ショクドウ</t>
    </rPh>
    <phoneticPr fontId="6"/>
  </si>
  <si>
    <t>４．実施要綱への適合状況等</t>
    <rPh sb="2" eb="4">
      <t>ジッシ</t>
    </rPh>
    <rPh sb="4" eb="6">
      <t>ヨウコウ</t>
    </rPh>
    <rPh sb="8" eb="10">
      <t>テキゴウ</t>
    </rPh>
    <rPh sb="10" eb="12">
      <t>ジョウキョウ</t>
    </rPh>
    <rPh sb="12" eb="13">
      <t>トウ</t>
    </rPh>
    <phoneticPr fontId="6"/>
  </si>
  <si>
    <t>へき地医療拠点病院としての医療活動</t>
    <rPh sb="2" eb="3">
      <t>チ</t>
    </rPh>
    <rPh sb="3" eb="5">
      <t>イリョウ</t>
    </rPh>
    <rPh sb="5" eb="7">
      <t>キョテン</t>
    </rPh>
    <rPh sb="7" eb="9">
      <t>ビョウイン</t>
    </rPh>
    <rPh sb="13" eb="15">
      <t>イリョウ</t>
    </rPh>
    <rPh sb="15" eb="17">
      <t>カツドウ</t>
    </rPh>
    <phoneticPr fontId="6"/>
  </si>
  <si>
    <t>（１）へき地医療拠点病院指定年度</t>
    <rPh sb="5" eb="6">
      <t>チ</t>
    </rPh>
    <rPh sb="6" eb="8">
      <t>イリョウ</t>
    </rPh>
    <rPh sb="8" eb="10">
      <t>キョテン</t>
    </rPh>
    <rPh sb="10" eb="12">
      <t>ビョウイン</t>
    </rPh>
    <rPh sb="12" eb="14">
      <t>シテイ</t>
    </rPh>
    <rPh sb="14" eb="16">
      <t>ネンド</t>
    </rPh>
    <phoneticPr fontId="6"/>
  </si>
  <si>
    <t>（２）へき地医療活動開始予定時期</t>
    <rPh sb="5" eb="6">
      <t>チ</t>
    </rPh>
    <rPh sb="6" eb="8">
      <t>イリョウ</t>
    </rPh>
    <rPh sb="8" eb="10">
      <t>カツドウ</t>
    </rPh>
    <rPh sb="10" eb="12">
      <t>カイシ</t>
    </rPh>
    <rPh sb="12" eb="14">
      <t>ヨテイ</t>
    </rPh>
    <rPh sb="14" eb="16">
      <t>ジキ</t>
    </rPh>
    <phoneticPr fontId="6"/>
  </si>
  <si>
    <t>（３）へき地医療活動内容</t>
    <rPh sb="5" eb="6">
      <t>チ</t>
    </rPh>
    <rPh sb="6" eb="8">
      <t>イリョウ</t>
    </rPh>
    <rPh sb="8" eb="10">
      <t>カツドウ</t>
    </rPh>
    <rPh sb="10" eb="12">
      <t>ナイヨウ</t>
    </rPh>
    <phoneticPr fontId="6"/>
  </si>
  <si>
    <t>遠隔医療の実施</t>
    <rPh sb="0" eb="2">
      <t>エンカク</t>
    </rPh>
    <rPh sb="2" eb="4">
      <t>イリョウ</t>
    </rPh>
    <rPh sb="5" eb="7">
      <t>ジッシ</t>
    </rPh>
    <phoneticPr fontId="6"/>
  </si>
  <si>
    <t>無医地区等</t>
    <rPh sb="0" eb="4">
      <t>ムイチク</t>
    </rPh>
    <rPh sb="4" eb="5">
      <t>トウ</t>
    </rPh>
    <phoneticPr fontId="6"/>
  </si>
  <si>
    <t>か所</t>
    <rPh sb="1" eb="2">
      <t>ショ</t>
    </rPh>
    <phoneticPr fontId="6"/>
  </si>
  <si>
    <t>巡回診療（年度）</t>
    <rPh sb="0" eb="2">
      <t>ジュンカイ</t>
    </rPh>
    <rPh sb="2" eb="4">
      <t>シンリョウ</t>
    </rPh>
    <rPh sb="5" eb="7">
      <t>ネンド</t>
    </rPh>
    <phoneticPr fontId="6"/>
  </si>
  <si>
    <t>医師派遣（年度）</t>
    <rPh sb="0" eb="2">
      <t>イシ</t>
    </rPh>
    <rPh sb="2" eb="4">
      <t>ハケン</t>
    </rPh>
    <rPh sb="5" eb="7">
      <t>ネンド</t>
    </rPh>
    <phoneticPr fontId="6"/>
  </si>
  <si>
    <t>日（　年度実績）</t>
    <rPh sb="0" eb="1">
      <t>ニチ</t>
    </rPh>
    <rPh sb="3" eb="4">
      <t>ネン</t>
    </rPh>
    <rPh sb="4" eb="5">
      <t>ド</t>
    </rPh>
    <rPh sb="5" eb="7">
      <t>ジッセキ</t>
    </rPh>
    <phoneticPr fontId="6"/>
  </si>
  <si>
    <t>診療所</t>
    <rPh sb="0" eb="3">
      <t>シンリョウジョ</t>
    </rPh>
    <phoneticPr fontId="6"/>
  </si>
  <si>
    <t>年度</t>
    <rPh sb="0" eb="2">
      <t>ネンド</t>
    </rPh>
    <phoneticPr fontId="6"/>
  </si>
  <si>
    <t>　年　　月</t>
    <rPh sb="1" eb="2">
      <t>ネン</t>
    </rPh>
    <rPh sb="4" eb="5">
      <t>ツキ</t>
    </rPh>
    <phoneticPr fontId="6"/>
  </si>
  <si>
    <t>様式３－７</t>
    <rPh sb="0" eb="2">
      <t>ヨウシキ</t>
    </rPh>
    <phoneticPr fontId="6"/>
  </si>
  <si>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6"/>
  </si>
  <si>
    <t>３．宿舎利用状況</t>
    <rPh sb="2" eb="4">
      <t>シュクシャ</t>
    </rPh>
    <rPh sb="4" eb="6">
      <t>リヨウ</t>
    </rPh>
    <rPh sb="6" eb="8">
      <t>ジョウキョウ</t>
    </rPh>
    <phoneticPr fontId="6"/>
  </si>
  <si>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6"/>
  </si>
  <si>
    <t>様式３－８</t>
    <rPh sb="0" eb="2">
      <t>ヨウシキ</t>
    </rPh>
    <phoneticPr fontId="6"/>
  </si>
  <si>
    <t>宿泊施設名</t>
    <rPh sb="0" eb="2">
      <t>シュクハク</t>
    </rPh>
    <rPh sb="2" eb="4">
      <t>シセツ</t>
    </rPh>
    <rPh sb="4" eb="5">
      <t>メイ</t>
    </rPh>
    <phoneticPr fontId="6"/>
  </si>
  <si>
    <t>設置主体</t>
    <rPh sb="0" eb="2">
      <t>セッチ</t>
    </rPh>
    <rPh sb="2" eb="4">
      <t>シュタイ</t>
    </rPh>
    <phoneticPr fontId="6"/>
  </si>
  <si>
    <t>宿泊を要する医療機関名</t>
    <rPh sb="0" eb="2">
      <t>シュクハク</t>
    </rPh>
    <rPh sb="3" eb="4">
      <t>ヨウ</t>
    </rPh>
    <rPh sb="6" eb="8">
      <t>イリョウ</t>
    </rPh>
    <rPh sb="8" eb="10">
      <t>キカン</t>
    </rPh>
    <rPh sb="10" eb="11">
      <t>メイ</t>
    </rPh>
    <phoneticPr fontId="6"/>
  </si>
  <si>
    <t>開設者</t>
    <rPh sb="0" eb="3">
      <t>カイセツシャ</t>
    </rPh>
    <phoneticPr fontId="6"/>
  </si>
  <si>
    <t>設置主体</t>
    <rPh sb="0" eb="2">
      <t>セッチ</t>
    </rPh>
    <rPh sb="2" eb="4">
      <t>シュタイ</t>
    </rPh>
    <phoneticPr fontId="6"/>
  </si>
  <si>
    <t>01 独立行政法人</t>
    <rPh sb="3" eb="5">
      <t>ドクリツ</t>
    </rPh>
    <rPh sb="5" eb="7">
      <t>ギョウセイ</t>
    </rPh>
    <rPh sb="7" eb="9">
      <t>ホウジン</t>
    </rPh>
    <phoneticPr fontId="6"/>
  </si>
  <si>
    <t>02 国立大学法人</t>
    <rPh sb="3" eb="5">
      <t>コクリツ</t>
    </rPh>
    <rPh sb="5" eb="7">
      <t>ダイガク</t>
    </rPh>
    <rPh sb="7" eb="9">
      <t>ホウジン</t>
    </rPh>
    <phoneticPr fontId="6"/>
  </si>
  <si>
    <t>03 国立研究開発法人</t>
    <rPh sb="3" eb="5">
      <t>コクリツ</t>
    </rPh>
    <rPh sb="5" eb="7">
      <t>ケンキュウ</t>
    </rPh>
    <rPh sb="7" eb="9">
      <t>カイハツ</t>
    </rPh>
    <rPh sb="9" eb="11">
      <t>ホウジン</t>
    </rPh>
    <phoneticPr fontId="6"/>
  </si>
  <si>
    <t>04 都道府県</t>
    <rPh sb="3" eb="7">
      <t>トドウフケン</t>
    </rPh>
    <phoneticPr fontId="6"/>
  </si>
  <si>
    <t>05 市町村</t>
    <rPh sb="3" eb="6">
      <t>シチョウソン</t>
    </rPh>
    <phoneticPr fontId="6"/>
  </si>
  <si>
    <t>06 地方独立行政法人</t>
    <rPh sb="3" eb="5">
      <t>チホウ</t>
    </rPh>
    <rPh sb="5" eb="7">
      <t>ドクリツ</t>
    </rPh>
    <rPh sb="7" eb="9">
      <t>ギョウセイ</t>
    </rPh>
    <rPh sb="9" eb="11">
      <t>ホウジン</t>
    </rPh>
    <phoneticPr fontId="6"/>
  </si>
  <si>
    <t>07 日本赤十字社</t>
    <rPh sb="3" eb="5">
      <t>ニホン</t>
    </rPh>
    <rPh sb="5" eb="9">
      <t>セキジュウジシャ</t>
    </rPh>
    <phoneticPr fontId="6"/>
  </si>
  <si>
    <t>08 済生会</t>
    <rPh sb="3" eb="6">
      <t>サイセイカイ</t>
    </rPh>
    <phoneticPr fontId="6"/>
  </si>
  <si>
    <t>09 北海道社会事業協会</t>
    <rPh sb="3" eb="6">
      <t>ホッカイドウ</t>
    </rPh>
    <rPh sb="6" eb="8">
      <t>シャカイ</t>
    </rPh>
    <rPh sb="8" eb="10">
      <t>ジギョウ</t>
    </rPh>
    <rPh sb="10" eb="12">
      <t>キョウカイ</t>
    </rPh>
    <phoneticPr fontId="6"/>
  </si>
  <si>
    <t>10 厚生連</t>
    <rPh sb="3" eb="6">
      <t>コウセイレン</t>
    </rPh>
    <phoneticPr fontId="6"/>
  </si>
  <si>
    <t>11 国民健康保険団体連合会</t>
    <rPh sb="3" eb="5">
      <t>コクミン</t>
    </rPh>
    <rPh sb="5" eb="7">
      <t>ケンコウ</t>
    </rPh>
    <rPh sb="7" eb="9">
      <t>ホケン</t>
    </rPh>
    <rPh sb="9" eb="11">
      <t>ダンタイ</t>
    </rPh>
    <rPh sb="11" eb="14">
      <t>レンゴウカイ</t>
    </rPh>
    <phoneticPr fontId="6"/>
  </si>
  <si>
    <t>12 健康保険組合及びその連合会</t>
    <rPh sb="3" eb="5">
      <t>ケンコウ</t>
    </rPh>
    <rPh sb="5" eb="7">
      <t>ホケン</t>
    </rPh>
    <rPh sb="7" eb="9">
      <t>クミアイ</t>
    </rPh>
    <rPh sb="9" eb="10">
      <t>オヨ</t>
    </rPh>
    <rPh sb="13" eb="16">
      <t>レンゴウカイ</t>
    </rPh>
    <phoneticPr fontId="6"/>
  </si>
  <si>
    <t>13 共済組合及びその連合会</t>
    <rPh sb="3" eb="5">
      <t>キョウサイ</t>
    </rPh>
    <rPh sb="5" eb="7">
      <t>クミアイ</t>
    </rPh>
    <rPh sb="7" eb="8">
      <t>オヨ</t>
    </rPh>
    <rPh sb="11" eb="14">
      <t>レンゴウカイ</t>
    </rPh>
    <phoneticPr fontId="6"/>
  </si>
  <si>
    <t>14 国民健康保険組合</t>
    <rPh sb="3" eb="5">
      <t>コクミン</t>
    </rPh>
    <rPh sb="5" eb="7">
      <t>ケンコウ</t>
    </rPh>
    <rPh sb="7" eb="9">
      <t>ホケン</t>
    </rPh>
    <rPh sb="9" eb="11">
      <t>クミアイ</t>
    </rPh>
    <phoneticPr fontId="6"/>
  </si>
  <si>
    <t>15 公益法人</t>
    <rPh sb="3" eb="5">
      <t>コウエキ</t>
    </rPh>
    <rPh sb="5" eb="7">
      <t>ホウジン</t>
    </rPh>
    <phoneticPr fontId="6"/>
  </si>
  <si>
    <t>16 医療法人</t>
    <rPh sb="3" eb="5">
      <t>イリョウ</t>
    </rPh>
    <rPh sb="5" eb="7">
      <t>ホウジン</t>
    </rPh>
    <phoneticPr fontId="6"/>
  </si>
  <si>
    <t>17 私立学校法人</t>
    <rPh sb="3" eb="5">
      <t>シリツ</t>
    </rPh>
    <rPh sb="5" eb="7">
      <t>ガッコウ</t>
    </rPh>
    <rPh sb="7" eb="9">
      <t>ホウジン</t>
    </rPh>
    <phoneticPr fontId="6"/>
  </si>
  <si>
    <t>18 社会福祉法人</t>
    <rPh sb="3" eb="5">
      <t>シャカイ</t>
    </rPh>
    <rPh sb="5" eb="7">
      <t>フクシ</t>
    </rPh>
    <rPh sb="7" eb="9">
      <t>ホウジン</t>
    </rPh>
    <phoneticPr fontId="6"/>
  </si>
  <si>
    <t>19 医療生協</t>
    <rPh sb="3" eb="5">
      <t>イリョウ</t>
    </rPh>
    <rPh sb="5" eb="7">
      <t>セイキョウ</t>
    </rPh>
    <phoneticPr fontId="6"/>
  </si>
  <si>
    <t>20 会社</t>
    <rPh sb="3" eb="5">
      <t>カイシャ</t>
    </rPh>
    <phoneticPr fontId="6"/>
  </si>
  <si>
    <t>21 その他の法人</t>
    <rPh sb="5" eb="6">
      <t>タ</t>
    </rPh>
    <rPh sb="7" eb="9">
      <t>ホウジン</t>
    </rPh>
    <phoneticPr fontId="6"/>
  </si>
  <si>
    <t>22 個人</t>
    <rPh sb="3" eb="5">
      <t>コジン</t>
    </rPh>
    <phoneticPr fontId="6"/>
  </si>
  <si>
    <t>「それ以外の場所」を選択した場合</t>
    <rPh sb="3" eb="5">
      <t>イガイ</t>
    </rPh>
    <rPh sb="6" eb="8">
      <t>バショ</t>
    </rPh>
    <rPh sb="10" eb="12">
      <t>センタク</t>
    </rPh>
    <rPh sb="14" eb="16">
      <t>バアイ</t>
    </rPh>
    <phoneticPr fontId="6"/>
  </si>
  <si>
    <t>病院からの距離（ｍ）</t>
    <rPh sb="5" eb="7">
      <t>キョリ</t>
    </rPh>
    <phoneticPr fontId="6"/>
  </si>
  <si>
    <t>設置理由</t>
    <rPh sb="0" eb="2">
      <t>セッチ</t>
    </rPh>
    <rPh sb="2" eb="4">
      <t>リユウ</t>
    </rPh>
    <phoneticPr fontId="6"/>
  </si>
  <si>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6"/>
  </si>
  <si>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6"/>
  </si>
  <si>
    <t>予定宿泊料（１泊あたり（円））</t>
    <rPh sb="0" eb="2">
      <t>ヨテイ</t>
    </rPh>
    <rPh sb="2" eb="5">
      <t>シュクハクリョウ</t>
    </rPh>
    <phoneticPr fontId="6"/>
  </si>
  <si>
    <t>個室
（今回整備
○部屋）</t>
    <rPh sb="0" eb="2">
      <t>コシツ</t>
    </rPh>
    <rPh sb="10" eb="12">
      <t>ヘヤ</t>
    </rPh>
    <phoneticPr fontId="6"/>
  </si>
  <si>
    <t>うち浴室</t>
    <rPh sb="2" eb="4">
      <t>ヨクシツ</t>
    </rPh>
    <phoneticPr fontId="6"/>
  </si>
  <si>
    <t>共同浴室</t>
    <rPh sb="0" eb="2">
      <t>キョウドウ</t>
    </rPh>
    <rPh sb="2" eb="4">
      <t>ヨクシツ</t>
    </rPh>
    <phoneticPr fontId="6"/>
  </si>
  <si>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6"/>
  </si>
  <si>
    <t>様式３－９</t>
    <rPh sb="0" eb="2">
      <t>ヨウシキ</t>
    </rPh>
    <phoneticPr fontId="6"/>
  </si>
  <si>
    <t>（９）産科医療機関施設整備事業</t>
    <rPh sb="3" eb="5">
      <t>サンカ</t>
    </rPh>
    <rPh sb="5" eb="7">
      <t>イリョウ</t>
    </rPh>
    <rPh sb="7" eb="9">
      <t>キカン</t>
    </rPh>
    <rPh sb="9" eb="11">
      <t>シセツ</t>
    </rPh>
    <rPh sb="11" eb="13">
      <t>セイビ</t>
    </rPh>
    <rPh sb="13" eb="15">
      <t>ジギョウ</t>
    </rPh>
    <phoneticPr fontId="6"/>
  </si>
  <si>
    <t>居室部門の面積</t>
    <rPh sb="0" eb="2">
      <t>キョシツ</t>
    </rPh>
    <rPh sb="2" eb="4">
      <t>ブモン</t>
    </rPh>
    <rPh sb="5" eb="7">
      <t>メンセキ</t>
    </rPh>
    <phoneticPr fontId="6"/>
  </si>
  <si>
    <t>共同部門の面積</t>
    <rPh sb="0" eb="2">
      <t>キョウドウ</t>
    </rPh>
    <rPh sb="2" eb="4">
      <t>ブモン</t>
    </rPh>
    <rPh sb="5" eb="7">
      <t>メンセキ</t>
    </rPh>
    <phoneticPr fontId="6"/>
  </si>
  <si>
    <t>研修部門の面積</t>
    <rPh sb="0" eb="2">
      <t>ケンシュウ</t>
    </rPh>
    <rPh sb="2" eb="4">
      <t>ブモン</t>
    </rPh>
    <rPh sb="5" eb="7">
      <t>メンセキ</t>
    </rPh>
    <phoneticPr fontId="6"/>
  </si>
  <si>
    <t>図書・視聴覚部門の面積</t>
    <rPh sb="0" eb="2">
      <t>トショ</t>
    </rPh>
    <rPh sb="3" eb="6">
      <t>シチョウカク</t>
    </rPh>
    <rPh sb="6" eb="8">
      <t>ブモン</t>
    </rPh>
    <rPh sb="9" eb="11">
      <t>メンセキ</t>
    </rPh>
    <phoneticPr fontId="6"/>
  </si>
  <si>
    <t>管理部門の面積</t>
    <rPh sb="0" eb="2">
      <t>カンリ</t>
    </rPh>
    <rPh sb="2" eb="4">
      <t>ブモン</t>
    </rPh>
    <rPh sb="5" eb="7">
      <t>メンセキ</t>
    </rPh>
    <phoneticPr fontId="6"/>
  </si>
  <si>
    <t>外来診療部門の面積</t>
    <rPh sb="0" eb="2">
      <t>ガイライ</t>
    </rPh>
    <rPh sb="2" eb="4">
      <t>シンリョウ</t>
    </rPh>
    <rPh sb="4" eb="6">
      <t>ブモン</t>
    </rPh>
    <rPh sb="7" eb="9">
      <t>メンセキ</t>
    </rPh>
    <phoneticPr fontId="6"/>
  </si>
  <si>
    <t>診療部門の面積</t>
    <rPh sb="0" eb="2">
      <t>シンリョウ</t>
    </rPh>
    <rPh sb="2" eb="4">
      <t>ブモン</t>
    </rPh>
    <rPh sb="5" eb="7">
      <t>メンセキ</t>
    </rPh>
    <phoneticPr fontId="6"/>
  </si>
  <si>
    <t>病棟部門の面積</t>
    <rPh sb="0" eb="2">
      <t>ビョウトウ</t>
    </rPh>
    <rPh sb="2" eb="4">
      <t>ブモン</t>
    </rPh>
    <rPh sb="5" eb="7">
      <t>メンセキ</t>
    </rPh>
    <phoneticPr fontId="6"/>
  </si>
  <si>
    <t>分娩室</t>
    <rPh sb="0" eb="3">
      <t>ブンベンシツ</t>
    </rPh>
    <phoneticPr fontId="6"/>
  </si>
  <si>
    <t>宿泊部門の面積</t>
    <rPh sb="0" eb="2">
      <t>シュクハク</t>
    </rPh>
    <rPh sb="2" eb="4">
      <t>ブモン</t>
    </rPh>
    <rPh sb="5" eb="7">
      <t>メンセキ</t>
    </rPh>
    <phoneticPr fontId="6"/>
  </si>
  <si>
    <t>居室</t>
    <rPh sb="0" eb="2">
      <t>キョシツ</t>
    </rPh>
    <phoneticPr fontId="6"/>
  </si>
  <si>
    <t>（整備前）</t>
    <rPh sb="1" eb="3">
      <t>セイビ</t>
    </rPh>
    <rPh sb="3" eb="4">
      <t>マエ</t>
    </rPh>
    <phoneticPr fontId="6"/>
  </si>
  <si>
    <t>（整備後）</t>
    <rPh sb="1" eb="3">
      <t>セイビ</t>
    </rPh>
    <rPh sb="3" eb="4">
      <t>ゴ</t>
    </rPh>
    <phoneticPr fontId="6"/>
  </si>
  <si>
    <t>（今回整備）</t>
    <rPh sb="1" eb="3">
      <t>コンカイ</t>
    </rPh>
    <rPh sb="3" eb="5">
      <t>セイビ</t>
    </rPh>
    <phoneticPr fontId="6"/>
  </si>
  <si>
    <t>居室数（室）</t>
    <rPh sb="0" eb="2">
      <t>キョシツ</t>
    </rPh>
    <rPh sb="2" eb="3">
      <t>スウ</t>
    </rPh>
    <rPh sb="4" eb="5">
      <t>シツ</t>
    </rPh>
    <phoneticPr fontId="6"/>
  </si>
  <si>
    <t>分娩取扱期間（計画年度）</t>
    <rPh sb="0" eb="2">
      <t>ブンベン</t>
    </rPh>
    <rPh sb="2" eb="4">
      <t>トリアツカイ</t>
    </rPh>
    <rPh sb="4" eb="6">
      <t>キカン</t>
    </rPh>
    <rPh sb="7" eb="9">
      <t>ケイカク</t>
    </rPh>
    <rPh sb="9" eb="11">
      <t>ネンド</t>
    </rPh>
    <phoneticPr fontId="6"/>
  </si>
  <si>
    <t>所在する地域</t>
    <rPh sb="0" eb="2">
      <t>ショザイ</t>
    </rPh>
    <rPh sb="4" eb="6">
      <t>チイキ</t>
    </rPh>
    <phoneticPr fontId="6"/>
  </si>
  <si>
    <t>（ア）離島振興法 第2条第1項の指定地域</t>
    <rPh sb="3" eb="5">
      <t>リトウ</t>
    </rPh>
    <rPh sb="5" eb="8">
      <t>シンコウホウ</t>
    </rPh>
    <phoneticPr fontId="6"/>
  </si>
  <si>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6"/>
  </si>
  <si>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6"/>
  </si>
  <si>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6"/>
  </si>
  <si>
    <t>「イ」を選択した場合、該当する地域</t>
    <rPh sb="4" eb="6">
      <t>センタク</t>
    </rPh>
    <rPh sb="8" eb="10">
      <t>バアイ</t>
    </rPh>
    <rPh sb="11" eb="13">
      <t>ガイトウ</t>
    </rPh>
    <rPh sb="15" eb="17">
      <t>チイキ</t>
    </rPh>
    <phoneticPr fontId="6"/>
  </si>
  <si>
    <t>最最寄り産科医療機関の状況</t>
    <rPh sb="0" eb="1">
      <t>サイ</t>
    </rPh>
    <rPh sb="1" eb="3">
      <t>モヨ</t>
    </rPh>
    <rPh sb="4" eb="6">
      <t>サンカ</t>
    </rPh>
    <rPh sb="6" eb="8">
      <t>イリョウ</t>
    </rPh>
    <rPh sb="8" eb="10">
      <t>キカン</t>
    </rPh>
    <rPh sb="11" eb="13">
      <t>ジョウキョウ</t>
    </rPh>
    <phoneticPr fontId="6"/>
  </si>
  <si>
    <t>「ア」を選択した場合、他の産科医療機関名</t>
    <rPh sb="4" eb="6">
      <t>センタク</t>
    </rPh>
    <rPh sb="8" eb="10">
      <t>バアイ</t>
    </rPh>
    <rPh sb="11" eb="12">
      <t>タ</t>
    </rPh>
    <rPh sb="13" eb="15">
      <t>サンカ</t>
    </rPh>
    <rPh sb="15" eb="17">
      <t>イリョウ</t>
    </rPh>
    <rPh sb="17" eb="20">
      <t>キカンメイ</t>
    </rPh>
    <phoneticPr fontId="6"/>
  </si>
  <si>
    <t>当該最最寄り産科医療機関までの距離（ｋｍ）</t>
    <rPh sb="0" eb="2">
      <t>トウガイ</t>
    </rPh>
    <rPh sb="2" eb="3">
      <t>サイ</t>
    </rPh>
    <rPh sb="15" eb="17">
      <t>キョリ</t>
    </rPh>
    <phoneticPr fontId="6"/>
  </si>
  <si>
    <t>当該最最寄り産科医療機関までの時間（分）</t>
    <rPh sb="15" eb="17">
      <t>ジカン</t>
    </rPh>
    <rPh sb="18" eb="19">
      <t>フン</t>
    </rPh>
    <phoneticPr fontId="6"/>
  </si>
  <si>
    <t>妊産婦の健康診査の有無</t>
    <rPh sb="0" eb="3">
      <t>ニンサンプ</t>
    </rPh>
    <rPh sb="4" eb="6">
      <t>ケンコウ</t>
    </rPh>
    <rPh sb="6" eb="8">
      <t>シンサ</t>
    </rPh>
    <rPh sb="9" eb="11">
      <t>ウム</t>
    </rPh>
    <phoneticPr fontId="6"/>
  </si>
  <si>
    <t>分娩件数（前年度）（件）</t>
    <rPh sb="0" eb="2">
      <t>ブンベン</t>
    </rPh>
    <rPh sb="2" eb="4">
      <t>ケンスウ</t>
    </rPh>
    <rPh sb="5" eb="8">
      <t>ゼンネンド</t>
    </rPh>
    <rPh sb="10" eb="11">
      <t>ケン</t>
    </rPh>
    <phoneticPr fontId="6"/>
  </si>
  <si>
    <t>分娩費の金額（円）</t>
    <rPh sb="0" eb="2">
      <t>ブンベン</t>
    </rPh>
    <rPh sb="2" eb="3">
      <t>ヒ</t>
    </rPh>
    <rPh sb="4" eb="6">
      <t>キンガク</t>
    </rPh>
    <rPh sb="7" eb="8">
      <t>エン</t>
    </rPh>
    <phoneticPr fontId="6"/>
  </si>
  <si>
    <t>所  在  す  る  地  域</t>
    <rPh sb="0" eb="1">
      <t>ショ</t>
    </rPh>
    <rPh sb="3" eb="4">
      <t>ザイ</t>
    </rPh>
    <rPh sb="12" eb="13">
      <t>チ</t>
    </rPh>
    <rPh sb="15" eb="16">
      <t>イキ</t>
    </rPh>
    <phoneticPr fontId="6"/>
  </si>
  <si>
    <t>病院</t>
    <rPh sb="0" eb="2">
      <t>ビョウイン</t>
    </rPh>
    <phoneticPr fontId="6"/>
  </si>
  <si>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6"/>
  </si>
  <si>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6"/>
  </si>
  <si>
    <t>様式３－１０</t>
    <rPh sb="0" eb="2">
      <t>ヨウシキ</t>
    </rPh>
    <phoneticPr fontId="6"/>
  </si>
  <si>
    <t>（10）分娩取扱施設施設整備事業</t>
    <rPh sb="4" eb="6">
      <t>ブンベン</t>
    </rPh>
    <rPh sb="6" eb="8">
      <t>トリアツカイ</t>
    </rPh>
    <rPh sb="8" eb="10">
      <t>シセツ</t>
    </rPh>
    <rPh sb="10" eb="12">
      <t>シセツ</t>
    </rPh>
    <rPh sb="12" eb="14">
      <t>セイビ</t>
    </rPh>
    <rPh sb="14" eb="16">
      <t>ジギョウ</t>
    </rPh>
    <phoneticPr fontId="6"/>
  </si>
  <si>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6"/>
  </si>
  <si>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6"/>
  </si>
  <si>
    <t>二次医療圏名</t>
    <rPh sb="0" eb="2">
      <t>ニジ</t>
    </rPh>
    <rPh sb="2" eb="5">
      <t>イリョウケン</t>
    </rPh>
    <rPh sb="5" eb="6">
      <t>メイ</t>
    </rPh>
    <phoneticPr fontId="6"/>
  </si>
  <si>
    <t>二次医療圏内</t>
    <rPh sb="0" eb="2">
      <t>ニジ</t>
    </rPh>
    <rPh sb="2" eb="5">
      <t>イリョウケン</t>
    </rPh>
    <rPh sb="5" eb="6">
      <t>ナイ</t>
    </rPh>
    <phoneticPr fontId="6"/>
  </si>
  <si>
    <t>同一市町村内（再掲）</t>
    <rPh sb="0" eb="2">
      <t>ドウイツ</t>
    </rPh>
    <rPh sb="2" eb="5">
      <t>シチョウソン</t>
    </rPh>
    <rPh sb="5" eb="6">
      <t>ナイ</t>
    </rPh>
    <rPh sb="7" eb="9">
      <t>サイケイ</t>
    </rPh>
    <phoneticPr fontId="6"/>
  </si>
  <si>
    <t>病院：</t>
    <rPh sb="0" eb="2">
      <t>ビョウイン</t>
    </rPh>
    <phoneticPr fontId="6"/>
  </si>
  <si>
    <t>診療所：</t>
    <rPh sb="0" eb="3">
      <t>シンリョウジョ</t>
    </rPh>
    <phoneticPr fontId="6"/>
  </si>
  <si>
    <t>助産所：</t>
    <rPh sb="0" eb="3">
      <t>ジョサンジョ</t>
    </rPh>
    <phoneticPr fontId="6"/>
  </si>
  <si>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6"/>
  </si>
  <si>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6"/>
  </si>
  <si>
    <t>様式３－１１</t>
    <rPh sb="0" eb="2">
      <t>ヨウシキ</t>
    </rPh>
    <phoneticPr fontId="6"/>
  </si>
  <si>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6"/>
  </si>
  <si>
    <t>事業の用途</t>
    <rPh sb="0" eb="2">
      <t>ジギョウ</t>
    </rPh>
    <rPh sb="3" eb="5">
      <t>ヨウト</t>
    </rPh>
    <phoneticPr fontId="6"/>
  </si>
  <si>
    <t>整備場所</t>
    <rPh sb="0" eb="2">
      <t>セイビ</t>
    </rPh>
    <rPh sb="2" eb="4">
      <t>バショ</t>
    </rPh>
    <phoneticPr fontId="6"/>
  </si>
  <si>
    <t>病院からの距離（ｋｍ）</t>
    <rPh sb="5" eb="7">
      <t>キョリ</t>
    </rPh>
    <phoneticPr fontId="6"/>
  </si>
  <si>
    <t>解剖室</t>
    <rPh sb="0" eb="2">
      <t>カイボウ</t>
    </rPh>
    <rPh sb="2" eb="3">
      <t>シツ</t>
    </rPh>
    <phoneticPr fontId="6"/>
  </si>
  <si>
    <t>薬物検査室</t>
    <rPh sb="0" eb="2">
      <t>ヤクブツ</t>
    </rPh>
    <rPh sb="2" eb="5">
      <t>ケンサシツ</t>
    </rPh>
    <phoneticPr fontId="6"/>
  </si>
  <si>
    <t>CT室</t>
    <rPh sb="2" eb="3">
      <t>シツ</t>
    </rPh>
    <phoneticPr fontId="6"/>
  </si>
  <si>
    <t>MRI室</t>
    <rPh sb="3" eb="4">
      <t>シツ</t>
    </rPh>
    <phoneticPr fontId="6"/>
  </si>
  <si>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</si>
  <si>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6"/>
  </si>
  <si>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6"/>
  </si>
  <si>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6"/>
  </si>
  <si>
    <t>４．実施要綱への適合状況</t>
    <rPh sb="2" eb="4">
      <t>ジッシ</t>
    </rPh>
    <rPh sb="4" eb="6">
      <t>ヨウコウ</t>
    </rPh>
    <rPh sb="8" eb="10">
      <t>テキゴウ</t>
    </rPh>
    <rPh sb="10" eb="12">
      <t>ジョウキョウ</t>
    </rPh>
    <phoneticPr fontId="6"/>
  </si>
  <si>
    <t>様式３－１４</t>
    <rPh sb="0" eb="2">
      <t>ヨウシキ</t>
    </rPh>
    <phoneticPr fontId="6"/>
  </si>
  <si>
    <t>（１４）院内感染対策施設整備事業</t>
    <rPh sb="4" eb="6">
      <t>インナイ</t>
    </rPh>
    <rPh sb="6" eb="8">
      <t>カンセン</t>
    </rPh>
    <rPh sb="8" eb="10">
      <t>タイサク</t>
    </rPh>
    <rPh sb="10" eb="12">
      <t>シセツ</t>
    </rPh>
    <rPh sb="12" eb="14">
      <t>セイビ</t>
    </rPh>
    <rPh sb="14" eb="16">
      <t>ジギョウ</t>
    </rPh>
    <phoneticPr fontId="6"/>
  </si>
  <si>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6"/>
  </si>
  <si>
    <t>本年度</t>
    <rPh sb="0" eb="3">
      <t>ホンネンド</t>
    </rPh>
    <phoneticPr fontId="6"/>
  </si>
  <si>
    <t>実績</t>
    <rPh sb="0" eb="2">
      <t>ジッセキ</t>
    </rPh>
    <phoneticPr fontId="6"/>
  </si>
  <si>
    <t>医師○名、看護師○名</t>
    <rPh sb="0" eb="2">
      <t>イシ</t>
    </rPh>
    <rPh sb="3" eb="4">
      <t>メイ</t>
    </rPh>
    <rPh sb="5" eb="8">
      <t>カンゴシ</t>
    </rPh>
    <rPh sb="9" eb="10">
      <t>メイ</t>
    </rPh>
    <phoneticPr fontId="6"/>
  </si>
  <si>
    <t>（○年度）</t>
    <rPh sb="2" eb="4">
      <t>ネンド</t>
    </rPh>
    <phoneticPr fontId="6"/>
  </si>
  <si>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6"/>
  </si>
  <si>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6"/>
  </si>
  <si>
    <t>うち浴室
及びトイレ</t>
    <rPh sb="2" eb="4">
      <t>ヨクシツ</t>
    </rPh>
    <rPh sb="5" eb="6">
      <t>オヨ</t>
    </rPh>
    <phoneticPr fontId="6"/>
  </si>
  <si>
    <t>個室1の面積</t>
    <rPh sb="0" eb="2">
      <t>コシツ</t>
    </rPh>
    <rPh sb="4" eb="6">
      <t>メンセキ</t>
    </rPh>
    <phoneticPr fontId="6"/>
  </si>
  <si>
    <t>個室2の面積</t>
    <rPh sb="0" eb="2">
      <t>コシツ</t>
    </rPh>
    <rPh sb="4" eb="6">
      <t>メンセキ</t>
    </rPh>
    <phoneticPr fontId="6"/>
  </si>
  <si>
    <t>個室3の面積</t>
    <rPh sb="0" eb="2">
      <t>コシツ</t>
    </rPh>
    <rPh sb="4" eb="6">
      <t>メンセキ</t>
    </rPh>
    <phoneticPr fontId="6"/>
  </si>
  <si>
    <t>個室4の面積</t>
    <rPh sb="0" eb="2">
      <t>コシツ</t>
    </rPh>
    <rPh sb="4" eb="6">
      <t>メンセキ</t>
    </rPh>
    <phoneticPr fontId="6"/>
  </si>
  <si>
    <t>クラス1万以上の空調整備の有無</t>
    <rPh sb="4" eb="5">
      <t>マン</t>
    </rPh>
    <rPh sb="5" eb="7">
      <t>イジョウ</t>
    </rPh>
    <rPh sb="8" eb="10">
      <t>クウチョウ</t>
    </rPh>
    <rPh sb="10" eb="12">
      <t>セイビ</t>
    </rPh>
    <rPh sb="13" eb="15">
      <t>ウム</t>
    </rPh>
    <phoneticPr fontId="6"/>
  </si>
  <si>
    <t>　※個室欄が不足する場合は適宜追加すること</t>
    <rPh sb="2" eb="4">
      <t>コシツ</t>
    </rPh>
    <rPh sb="4" eb="5">
      <t>ラン</t>
    </rPh>
    <rPh sb="6" eb="8">
      <t>フソク</t>
    </rPh>
    <rPh sb="10" eb="12">
      <t>バアイ</t>
    </rPh>
    <rPh sb="13" eb="15">
      <t>テキギ</t>
    </rPh>
    <rPh sb="15" eb="17">
      <t>ツイカ</t>
    </rPh>
    <phoneticPr fontId="6"/>
  </si>
  <si>
    <t>うちトイレ</t>
    <phoneticPr fontId="6"/>
  </si>
  <si>
    <t>共同トイレ</t>
    <rPh sb="0" eb="2">
      <t>キョウドウ</t>
    </rPh>
    <phoneticPr fontId="6"/>
  </si>
  <si>
    <t>区分</t>
    <rPh sb="0" eb="2">
      <t>クブン</t>
    </rPh>
    <phoneticPr fontId="6"/>
  </si>
  <si>
    <t>病院所有</t>
    <rPh sb="0" eb="2">
      <t>ビョウイン</t>
    </rPh>
    <rPh sb="2" eb="4">
      <t>ショユウ</t>
    </rPh>
    <phoneticPr fontId="6"/>
  </si>
  <si>
    <t>病院借り上げ</t>
    <rPh sb="0" eb="2">
      <t>ビョウイン</t>
    </rPh>
    <rPh sb="2" eb="3">
      <t>カ</t>
    </rPh>
    <rPh sb="4" eb="5">
      <t>ア</t>
    </rPh>
    <phoneticPr fontId="6"/>
  </si>
  <si>
    <t>世帯用</t>
    <rPh sb="0" eb="2">
      <t>セタイ</t>
    </rPh>
    <rPh sb="2" eb="3">
      <t>ヨウ</t>
    </rPh>
    <phoneticPr fontId="6"/>
  </si>
  <si>
    <t>単身用</t>
    <rPh sb="0" eb="3">
      <t>タンシンヨウ</t>
    </rPh>
    <phoneticPr fontId="6"/>
  </si>
  <si>
    <t>戸数</t>
    <rPh sb="0" eb="2">
      <t>コスウ</t>
    </rPh>
    <phoneticPr fontId="6"/>
  </si>
  <si>
    <t>入居戸数</t>
    <rPh sb="0" eb="2">
      <t>ニュウキョ</t>
    </rPh>
    <rPh sb="2" eb="4">
      <t>コスウ</t>
    </rPh>
    <phoneticPr fontId="6"/>
  </si>
  <si>
    <t>うち複数世帯による共用</t>
    <rPh sb="2" eb="4">
      <t>フクスウ</t>
    </rPh>
    <rPh sb="4" eb="6">
      <t>セタイ</t>
    </rPh>
    <rPh sb="9" eb="11">
      <t>キョウヨウ</t>
    </rPh>
    <phoneticPr fontId="6"/>
  </si>
  <si>
    <t>世帯数</t>
    <rPh sb="0" eb="3">
      <t>セタイスウ</t>
    </rPh>
    <phoneticPr fontId="6"/>
  </si>
  <si>
    <t>２．整備事業の概要（研修医専用宿舎）</t>
    <rPh sb="2" eb="4">
      <t>セイビ</t>
    </rPh>
    <rPh sb="4" eb="6">
      <t>ジギョウ</t>
    </rPh>
    <rPh sb="7" eb="9">
      <t>ガイヨウ</t>
    </rPh>
    <rPh sb="10" eb="13">
      <t>ケンシュウイ</t>
    </rPh>
    <rPh sb="13" eb="15">
      <t>センヨウ</t>
    </rPh>
    <rPh sb="15" eb="17">
      <t>シュクシャ</t>
    </rPh>
    <phoneticPr fontId="6"/>
  </si>
  <si>
    <t>過去の施設整備への国庫補助の有無</t>
    <rPh sb="0" eb="2">
      <t>カコ</t>
    </rPh>
    <rPh sb="3" eb="5">
      <t>シセツ</t>
    </rPh>
    <rPh sb="5" eb="7">
      <t>セイビ</t>
    </rPh>
    <rPh sb="9" eb="11">
      <t>コッコ</t>
    </rPh>
    <rPh sb="11" eb="13">
      <t>ホジョ</t>
    </rPh>
    <rPh sb="14" eb="16">
      <t>ウム</t>
    </rPh>
    <phoneticPr fontId="6"/>
  </si>
  <si>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6"/>
  </si>
  <si>
    <t>様式１</t>
    <rPh sb="0" eb="2">
      <t>ヨウシキ</t>
    </rPh>
    <phoneticPr fontId="6"/>
  </si>
  <si>
    <t>様式３－１３（へき地拠点）</t>
    <rPh sb="0" eb="2">
      <t>ヨウシキ</t>
    </rPh>
    <rPh sb="9" eb="10">
      <t>チ</t>
    </rPh>
    <rPh sb="10" eb="12">
      <t>キョテン</t>
    </rPh>
    <phoneticPr fontId="6"/>
  </si>
  <si>
    <t>様式３－１３（へき地診療所）</t>
    <rPh sb="0" eb="2">
      <t>ヨウシキ</t>
    </rPh>
    <rPh sb="9" eb="10">
      <t>チ</t>
    </rPh>
    <rPh sb="10" eb="13">
      <t>シンリョウジョ</t>
    </rPh>
    <phoneticPr fontId="6"/>
  </si>
  <si>
    <t>その他</t>
    <rPh sb="2" eb="3">
      <t>タ</t>
    </rPh>
    <phoneticPr fontId="6"/>
  </si>
  <si>
    <t>図書閲覧室</t>
    <rPh sb="0" eb="2">
      <t>トショ</t>
    </rPh>
    <rPh sb="2" eb="5">
      <t>エツランシツ</t>
    </rPh>
    <phoneticPr fontId="6"/>
  </si>
  <si>
    <t>その他（左記部門間で共用の場合）</t>
    <rPh sb="2" eb="3">
      <t>タ</t>
    </rPh>
    <rPh sb="4" eb="6">
      <t>サキ</t>
    </rPh>
    <rPh sb="6" eb="9">
      <t>ブモンカン</t>
    </rPh>
    <rPh sb="10" eb="12">
      <t>キョウヨウ</t>
    </rPh>
    <rPh sb="13" eb="15">
      <t>バアイ</t>
    </rPh>
    <phoneticPr fontId="6"/>
  </si>
  <si>
    <t>うちトイレ</t>
    <phoneticPr fontId="6"/>
  </si>
  <si>
    <t>着工</t>
    <rPh sb="0" eb="2">
      <t>チャッコウ</t>
    </rPh>
    <phoneticPr fontId="6"/>
  </si>
  <si>
    <t>　　年　月　日</t>
    <phoneticPr fontId="6"/>
  </si>
  <si>
    <t xml:space="preserve"> ～ </t>
    <phoneticPr fontId="6"/>
  </si>
  <si>
    <t>竣工</t>
    <phoneticPr fontId="6"/>
  </si>
  <si>
    <t>　　年　月　日</t>
    <phoneticPr fontId="6"/>
  </si>
  <si>
    <t>一般：</t>
    <rPh sb="0" eb="2">
      <t>イッパン</t>
    </rPh>
    <phoneticPr fontId="6"/>
  </si>
  <si>
    <t>精神：</t>
    <phoneticPr fontId="6"/>
  </si>
  <si>
    <t>結核：</t>
    <phoneticPr fontId="6"/>
  </si>
  <si>
    <t>感染症：</t>
    <phoneticPr fontId="6"/>
  </si>
  <si>
    <t>合計：</t>
    <phoneticPr fontId="6"/>
  </si>
  <si>
    <t>事業区分</t>
    <rPh sb="0" eb="2">
      <t>ジギョウ</t>
    </rPh>
    <phoneticPr fontId="6"/>
  </si>
  <si>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6"/>
  </si>
  <si>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6"/>
  </si>
  <si>
    <t>～</t>
  </si>
  <si>
    <t>年　月</t>
    <rPh sb="0" eb="1">
      <t>ネン</t>
    </rPh>
    <rPh sb="2" eb="3">
      <t>ツキ</t>
    </rPh>
    <phoneticPr fontId="6"/>
  </si>
  <si>
    <t>その他：</t>
    <rPh sb="2" eb="3">
      <t>タ</t>
    </rPh>
    <phoneticPr fontId="6"/>
  </si>
  <si>
    <t>合計：</t>
    <rPh sb="0" eb="2">
      <t>ゴウケイ</t>
    </rPh>
    <phoneticPr fontId="6"/>
  </si>
  <si>
    <t>現在（㎡）</t>
    <rPh sb="0" eb="2">
      <t>ゲンザイ</t>
    </rPh>
    <phoneticPr fontId="6"/>
  </si>
  <si>
    <t>整備後（㎡）</t>
    <rPh sb="0" eb="2">
      <t>セイビ</t>
    </rPh>
    <rPh sb="2" eb="3">
      <t>ゴ</t>
    </rPh>
    <phoneticPr fontId="6"/>
  </si>
  <si>
    <t>ヘリポート</t>
    <phoneticPr fontId="6"/>
  </si>
  <si>
    <t>現在（㎡）
（○室）</t>
    <rPh sb="0" eb="2">
      <t>ゲンザイ</t>
    </rPh>
    <rPh sb="8" eb="9">
      <t>シツ</t>
    </rPh>
    <phoneticPr fontId="6"/>
  </si>
  <si>
    <t>整備後（㎡）
（○室）</t>
    <rPh sb="0" eb="2">
      <t>セイビ</t>
    </rPh>
    <rPh sb="2" eb="3">
      <t>ゴ</t>
    </rPh>
    <rPh sb="9" eb="10">
      <t>シツ</t>
    </rPh>
    <phoneticPr fontId="6"/>
  </si>
  <si>
    <t>都道府県補助金</t>
    <rPh sb="0" eb="4">
      <t>トドウフケン</t>
    </rPh>
    <phoneticPr fontId="6"/>
  </si>
  <si>
    <t>年度間の金額の按分は支払額ではなく進捗率により行うこと。</t>
    <phoneticPr fontId="6"/>
  </si>
  <si>
    <t>　　移転新築：現在建物が存在する敷地とは別の敷地に新たに建物を建築し、かつ、現在の建物の機能を移転する場合</t>
    <phoneticPr fontId="6"/>
  </si>
  <si>
    <t>　　改　　修：建物の主要構造部分を取りこわさない模様替及び内部改修</t>
    <phoneticPr fontId="6"/>
  </si>
  <si>
    <t>様式１　補助対象部分</t>
    <rPh sb="0" eb="2">
      <t>ヨウシキ</t>
    </rPh>
    <rPh sb="4" eb="6">
      <t>ホジョ</t>
    </rPh>
    <rPh sb="6" eb="8">
      <t>タイショウ</t>
    </rPh>
    <rPh sb="8" eb="10">
      <t>ブブン</t>
    </rPh>
    <phoneticPr fontId="6"/>
  </si>
  <si>
    <t>診療所</t>
    <rPh sb="0" eb="3">
      <t>シンリョウジョ</t>
    </rPh>
    <phoneticPr fontId="6"/>
  </si>
  <si>
    <t>医師住宅</t>
    <rPh sb="0" eb="2">
      <t>イシ</t>
    </rPh>
    <rPh sb="2" eb="4">
      <t>ジュウタク</t>
    </rPh>
    <phoneticPr fontId="6"/>
  </si>
  <si>
    <t>看護師住宅</t>
    <rPh sb="0" eb="3">
      <t>カンゴシ</t>
    </rPh>
    <rPh sb="3" eb="5">
      <t>ジュウタク</t>
    </rPh>
    <phoneticPr fontId="6"/>
  </si>
  <si>
    <t>歯科医師住宅</t>
    <rPh sb="0" eb="4">
      <t>シカイシ</t>
    </rPh>
    <rPh sb="4" eb="6">
      <t>ジュウタク</t>
    </rPh>
    <phoneticPr fontId="6"/>
  </si>
  <si>
    <t>ヘリポート</t>
    <phoneticPr fontId="6"/>
  </si>
  <si>
    <t>指導部門及び住宅部門</t>
    <rPh sb="0" eb="2">
      <t>シドウ</t>
    </rPh>
    <rPh sb="2" eb="4">
      <t>ブモン</t>
    </rPh>
    <rPh sb="4" eb="5">
      <t>オヨ</t>
    </rPh>
    <rPh sb="6" eb="8">
      <t>ジュウタク</t>
    </rPh>
    <rPh sb="8" eb="10">
      <t>ブモン</t>
    </rPh>
    <phoneticPr fontId="6"/>
  </si>
  <si>
    <t>指導部門</t>
    <rPh sb="0" eb="2">
      <t>シドウ</t>
    </rPh>
    <rPh sb="2" eb="4">
      <t>ブモン</t>
    </rPh>
    <phoneticPr fontId="6"/>
  </si>
  <si>
    <t>住宅部門</t>
    <rPh sb="0" eb="2">
      <t>ジュウタク</t>
    </rPh>
    <rPh sb="2" eb="4">
      <t>ブモン</t>
    </rPh>
    <phoneticPr fontId="6"/>
  </si>
  <si>
    <t>診療部門</t>
    <rPh sb="0" eb="2">
      <t>シンリョウ</t>
    </rPh>
    <rPh sb="2" eb="4">
      <t>ブモン</t>
    </rPh>
    <phoneticPr fontId="6"/>
  </si>
  <si>
    <t>宿泊施設</t>
    <rPh sb="0" eb="2">
      <t>シュクハク</t>
    </rPh>
    <rPh sb="2" eb="4">
      <t>シセツ</t>
    </rPh>
    <phoneticPr fontId="6"/>
  </si>
  <si>
    <t>－</t>
    <phoneticPr fontId="6"/>
  </si>
  <si>
    <t>へき地医療拠点病院</t>
    <rPh sb="2" eb="3">
      <t>チ</t>
    </rPh>
    <rPh sb="3" eb="5">
      <t>イリョウ</t>
    </rPh>
    <rPh sb="5" eb="7">
      <t>キョテン</t>
    </rPh>
    <rPh sb="7" eb="9">
      <t>ビョウイン</t>
    </rPh>
    <phoneticPr fontId="6"/>
  </si>
  <si>
    <t>へき地診療所</t>
    <rPh sb="2" eb="3">
      <t>チ</t>
    </rPh>
    <rPh sb="3" eb="6">
      <t>シンリョウジョ</t>
    </rPh>
    <phoneticPr fontId="6"/>
  </si>
  <si>
    <t>へき地診療所施設整備事業</t>
    <phoneticPr fontId="6"/>
  </si>
  <si>
    <t>過疎地域等特定診療所施設整備事業</t>
    <phoneticPr fontId="6"/>
  </si>
  <si>
    <t>へき地保健指導所施設整備事業</t>
    <phoneticPr fontId="6"/>
  </si>
  <si>
    <t>研修医のための研修施設整備事業</t>
    <phoneticPr fontId="6"/>
  </si>
  <si>
    <t>臨床研修病院施設整備事業</t>
    <phoneticPr fontId="6"/>
  </si>
  <si>
    <t>へき地医療拠点病院施設整備事業</t>
    <phoneticPr fontId="6"/>
  </si>
  <si>
    <t>医師臨床研修病院研修医環境整備事業</t>
    <phoneticPr fontId="6"/>
  </si>
  <si>
    <t>離島等患者宿泊施設施設整備事業</t>
    <phoneticPr fontId="6"/>
  </si>
  <si>
    <t>分娩取扱施設施設整備事業</t>
    <phoneticPr fontId="6"/>
  </si>
  <si>
    <t>南海トラフ地震に係る津波避難対策緊急事業</t>
    <phoneticPr fontId="6"/>
  </si>
  <si>
    <t>院内感染対策施設整備事業</t>
    <phoneticPr fontId="6"/>
  </si>
  <si>
    <t>様式１　計算式</t>
    <rPh sb="0" eb="2">
      <t>ヨウシキ</t>
    </rPh>
    <rPh sb="4" eb="6">
      <t>ケイサン</t>
    </rPh>
    <rPh sb="6" eb="7">
      <t>シキ</t>
    </rPh>
    <phoneticPr fontId="6"/>
  </si>
  <si>
    <t>分類</t>
    <rPh sb="0" eb="2">
      <t>ブンルイ</t>
    </rPh>
    <phoneticPr fontId="6"/>
  </si>
  <si>
    <t>国庫補助
基本額係数</t>
    <rPh sb="0" eb="2">
      <t>コッコ</t>
    </rPh>
    <rPh sb="2" eb="4">
      <t>ホジョ</t>
    </rPh>
    <rPh sb="5" eb="8">
      <t>キホンガク</t>
    </rPh>
    <rPh sb="8" eb="10">
      <t>ケイスウ</t>
    </rPh>
    <phoneticPr fontId="6"/>
  </si>
  <si>
    <t>再分類</t>
    <rPh sb="0" eb="3">
      <t>サイブンルイ</t>
    </rPh>
    <phoneticPr fontId="6"/>
  </si>
  <si>
    <t>国庫補助
所要額係数
（直接、都道府県）</t>
    <rPh sb="0" eb="2">
      <t>コッコ</t>
    </rPh>
    <rPh sb="2" eb="4">
      <t>ホジョ</t>
    </rPh>
    <rPh sb="5" eb="8">
      <t>ショヨウガク</t>
    </rPh>
    <rPh sb="8" eb="10">
      <t>ケイスウ</t>
    </rPh>
    <rPh sb="12" eb="14">
      <t>チョクセツ</t>
    </rPh>
    <rPh sb="15" eb="19">
      <t>トドウフケン</t>
    </rPh>
    <phoneticPr fontId="6"/>
  </si>
  <si>
    <t>国庫補助
所要額係数
（間接）</t>
    <rPh sb="0" eb="2">
      <t>コッコ</t>
    </rPh>
    <rPh sb="2" eb="4">
      <t>ホジョ</t>
    </rPh>
    <rPh sb="5" eb="8">
      <t>ショヨウガク</t>
    </rPh>
    <rPh sb="8" eb="10">
      <t>ケイスウ</t>
    </rPh>
    <rPh sb="12" eb="14">
      <t>カンセツ</t>
    </rPh>
    <phoneticPr fontId="6"/>
  </si>
  <si>
    <t>へき地診療所施設整備事業</t>
  </si>
  <si>
    <t>b</t>
  </si>
  <si>
    <t>A</t>
    <phoneticPr fontId="6"/>
  </si>
  <si>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</si>
  <si>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</si>
  <si>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</si>
  <si>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</si>
  <si>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</si>
  <si>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</si>
  <si>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</si>
  <si>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6"/>
  </si>
  <si>
    <t>離島等患者宿泊施設施設整備事業</t>
  </si>
  <si>
    <t>分娩取扱施設施設整備事業</t>
  </si>
  <si>
    <t>院内感染対策施設整備事業</t>
  </si>
  <si>
    <t>鉄道</t>
    <rPh sb="0" eb="2">
      <t>テツドウ</t>
    </rPh>
    <phoneticPr fontId="6"/>
  </si>
  <si>
    <t>船舶</t>
    <rPh sb="0" eb="2">
      <t>センパク</t>
    </rPh>
    <phoneticPr fontId="6"/>
  </si>
  <si>
    <t>バス</t>
    <phoneticPr fontId="6"/>
  </si>
  <si>
    <t>通常</t>
    <rPh sb="0" eb="2">
      <t>ツウジョウ</t>
    </rPh>
    <phoneticPr fontId="6"/>
  </si>
  <si>
    <t>冬季</t>
    <rPh sb="0" eb="2">
      <t>トウキ</t>
    </rPh>
    <phoneticPr fontId="6"/>
  </si>
  <si>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6"/>
  </si>
  <si>
    <t>代診医派遣（年度）</t>
    <rPh sb="0" eb="2">
      <t>ダイシン</t>
    </rPh>
    <rPh sb="2" eb="3">
      <t>イ</t>
    </rPh>
    <rPh sb="3" eb="5">
      <t>ハケン</t>
    </rPh>
    <rPh sb="6" eb="8">
      <t>ネンド</t>
    </rPh>
    <phoneticPr fontId="6"/>
  </si>
  <si>
    <t>総事業（100%）</t>
    <phoneticPr fontId="6"/>
  </si>
  <si>
    <t>施設整備事業費内訳書</t>
    <phoneticPr fontId="6"/>
  </si>
  <si>
    <t>記載すること。</t>
    <phoneticPr fontId="6"/>
  </si>
  <si>
    <t>当する経費及び交付要綱に定める（交付額の算定方法）において対象経費とされていない経費を指す。</t>
    <rPh sb="5" eb="6">
      <t>オヨ</t>
    </rPh>
    <phoneticPr fontId="6"/>
  </si>
  <si>
    <t>また、「補助対象経費」とは補助対象事業分のうち、交付要綱に定める（交付額の算定方法）において対象経費とされている経費を指す。</t>
    <phoneticPr fontId="6"/>
  </si>
  <si>
    <t>補助対象事業分の「費目」欄は、医療施設等施設整備費補助金交付要綱５の表の「３対象経費」に定める各部門に区分して記入すること。</t>
    <phoneticPr fontId="6"/>
  </si>
  <si>
    <t>&lt;改修工事&gt;</t>
  </si>
  <si>
    <t>　（改築）</t>
  </si>
  <si>
    <t>改築</t>
  </si>
  <si>
    <t>無</t>
  </si>
  <si>
    <t>令和○年度</t>
    <rPh sb="0" eb="2">
      <t>レイワ</t>
    </rPh>
    <rPh sb="3" eb="5">
      <t>ネンド</t>
    </rPh>
    <phoneticPr fontId="6"/>
  </si>
  <si>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6"/>
  </si>
  <si>
    <t>(1) 離島振興法 第10条第1項第1号の指定地域</t>
    <rPh sb="4" eb="6">
      <t>リトウ</t>
    </rPh>
    <rPh sb="6" eb="9">
      <t>シンコウホウ</t>
    </rPh>
    <rPh sb="17" eb="18">
      <t>ダイ</t>
    </rPh>
    <rPh sb="19" eb="20">
      <t>ゴウ</t>
    </rPh>
    <phoneticPr fontId="6"/>
  </si>
  <si>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6"/>
  </si>
  <si>
    <t>（１３）南海トラフ日本海溝・千島海溝周辺海溝型地震に係る津波避難対策緊急事業（へき地診療所）</t>
    <rPh sb="42" eb="45">
      <t>シンリョウジョ</t>
    </rPh>
    <phoneticPr fontId="6"/>
  </si>
  <si>
    <t>面積/室数</t>
    <rPh sb="3" eb="5">
      <t>シツスウ</t>
    </rPh>
    <phoneticPr fontId="6"/>
  </si>
  <si>
    <t>寄附金</t>
    <rPh sb="0" eb="2">
      <t>キフ</t>
    </rPh>
    <phoneticPr fontId="6"/>
  </si>
  <si>
    <t>県番</t>
    <rPh sb="0" eb="2">
      <t>ケンバン</t>
    </rPh>
    <phoneticPr fontId="6"/>
  </si>
  <si>
    <t>県内番</t>
    <rPh sb="0" eb="3">
      <t>ケンナイバン</t>
    </rPh>
    <phoneticPr fontId="6"/>
  </si>
  <si>
    <t>工事計画
年数</t>
    <rPh sb="0" eb="2">
      <t>コウジ</t>
    </rPh>
    <rPh sb="2" eb="4">
      <t>ケイカク</t>
    </rPh>
    <rPh sb="5" eb="7">
      <t>ネンスウ</t>
    </rPh>
    <phoneticPr fontId="5"/>
  </si>
  <si>
    <t>抵　当　権</t>
    <rPh sb="0" eb="1">
      <t>テイ</t>
    </rPh>
    <rPh sb="2" eb="3">
      <t>トウ</t>
    </rPh>
    <rPh sb="4" eb="5">
      <t>ケン</t>
    </rPh>
    <phoneticPr fontId="5"/>
  </si>
  <si>
    <t>令和○年度</t>
    <rPh sb="0" eb="2">
      <t>レイワ</t>
    </rPh>
    <phoneticPr fontId="6"/>
  </si>
  <si>
    <t>○○年度</t>
    <phoneticPr fontId="6"/>
  </si>
  <si>
    <t>　　年　月　日</t>
  </si>
  <si>
    <t>補助対象
部分</t>
    <rPh sb="0" eb="2">
      <t>ホジョ</t>
    </rPh>
    <rPh sb="2" eb="4">
      <t>タイショウ</t>
    </rPh>
    <rPh sb="5" eb="7">
      <t>ブブン</t>
    </rPh>
    <phoneticPr fontId="6"/>
  </si>
  <si>
    <t>寄附金
その他の
収入額</t>
    <rPh sb="0" eb="2">
      <t>キフ</t>
    </rPh>
    <phoneticPr fontId="6"/>
  </si>
  <si>
    <t>－</t>
  </si>
  <si>
    <t>㎡</t>
    <phoneticPr fontId="6"/>
  </si>
  <si>
    <t>重点医師偏在対策支援区域における診療所の承継・開業支援事業</t>
  </si>
  <si>
    <t>小　計（総対象経費）</t>
    <rPh sb="4" eb="5">
      <t>ソウ</t>
    </rPh>
    <rPh sb="5" eb="7">
      <t>タイショウ</t>
    </rPh>
    <rPh sb="7" eb="9">
      <t>ケイヒ</t>
    </rPh>
    <phoneticPr fontId="6"/>
  </si>
  <si>
    <t>小　計（総対象外経費）</t>
    <rPh sb="7" eb="8">
      <t>ガイ</t>
    </rPh>
    <phoneticPr fontId="6"/>
  </si>
  <si>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</si>
  <si>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</si>
  <si>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</si>
  <si>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</si>
  <si>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</si>
  <si>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</si>
  <si>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</si>
  <si>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</si>
  <si>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</si>
  <si>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</si>
  <si>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</si>
  <si>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</si>
  <si>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4"/>
  </si>
  <si>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4"/>
  </si>
  <si>
    <t>(15) 重点医師偏在対策支援区域における診療所の承継・開業支援事業</t>
    <phoneticPr fontId="6"/>
  </si>
  <si>
    <t>(16) 重点医師偏在対策支援区域における医師の勤務・生活環境改善のための施設整備事業</t>
    <phoneticPr fontId="6"/>
  </si>
  <si>
    <t>NEW</t>
    <phoneticPr fontId="6"/>
  </si>
  <si>
    <t>(9) 分娩取扱施設施設整備事業</t>
    <phoneticPr fontId="6"/>
  </si>
  <si>
    <t>解剖・死亡時画像診断等施設整備事業</t>
    <phoneticPr fontId="6"/>
  </si>
  <si>
    <t>診療部門（病棟）</t>
    <rPh sb="0" eb="2">
      <t>シンリョウ</t>
    </rPh>
    <rPh sb="2" eb="4">
      <t>ブモン</t>
    </rPh>
    <rPh sb="5" eb="7">
      <t>ビョウトウ</t>
    </rPh>
    <phoneticPr fontId="6"/>
  </si>
  <si>
    <t>診療部門（診療棟）</t>
    <rPh sb="0" eb="2">
      <t>シンリョウ</t>
    </rPh>
    <rPh sb="2" eb="4">
      <t>ブモン</t>
    </rPh>
    <rPh sb="5" eb="8">
      <t>シンリョウトウ</t>
    </rPh>
    <phoneticPr fontId="6"/>
  </si>
  <si>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</si>
  <si>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</si>
  <si>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</si>
  <si>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</si>
  <si>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</si>
  <si>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</si>
  <si>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</si>
  <si>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</si>
  <si>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</si>
  <si>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重点医師偏在対策支援区域における医師の勤務・生活環境改善のための施設整備事業</t>
    <phoneticPr fontId="6"/>
  </si>
  <si>
    <t>宿直室、医局、更衣室、浴室等</t>
  </si>
  <si>
    <t>分娩室、病室、入所室等</t>
    <rPh sb="0" eb="2">
      <t>ブンベン</t>
    </rPh>
    <rPh sb="2" eb="3">
      <t>シツ</t>
    </rPh>
    <rPh sb="4" eb="6">
      <t>ビョウシツ</t>
    </rPh>
    <rPh sb="7" eb="9">
      <t>ニュウショ</t>
    </rPh>
    <rPh sb="9" eb="10">
      <t>シツ</t>
    </rPh>
    <rPh sb="10" eb="11">
      <t>トウ</t>
    </rPh>
    <phoneticPr fontId="6"/>
  </si>
  <si>
    <t>宿直室、医局、更衣室、浴室等</t>
    <phoneticPr fontId="6"/>
  </si>
  <si>
    <t>様式２（承継・開業）</t>
    <phoneticPr fontId="6"/>
  </si>
  <si>
    <t>宮城県</t>
    <rPh sb="0" eb="3">
      <t>ミヤギケン</t>
    </rPh>
    <phoneticPr fontId="6"/>
  </si>
  <si>
    <r>
      <t>令和９年度医療施設等施設整備費補助金事業計画総括表（承継・開業）</t>
    </r>
    <r>
      <rPr>
        <sz val="22"/>
        <color rgb="FFFF0000"/>
        <rFont val="ＭＳ ゴシック"/>
        <family val="3"/>
        <charset val="128"/>
      </rPr>
      <t>※黄色セルに入力してください</t>
    </r>
    <rPh sb="0" eb="2">
      <t>レイワ</t>
    </rPh>
    <rPh sb="3" eb="5">
      <t>ネンド</t>
    </rPh>
    <rPh sb="18" eb="20">
      <t>ジギョウ</t>
    </rPh>
    <rPh sb="20" eb="22">
      <t>ケイカク</t>
    </rPh>
    <rPh sb="22" eb="24">
      <t>ソウカツ</t>
    </rPh>
    <rPh sb="24" eb="25">
      <t>ヒョウ</t>
    </rPh>
    <rPh sb="33" eb="35">
      <t>キイロ</t>
    </rPh>
    <rPh sb="38" eb="40">
      <t>ニュウリョク</t>
    </rPh>
    <phoneticPr fontId="6"/>
  </si>
  <si>
    <t>令和９年度</t>
    <rPh sb="0" eb="2">
      <t>レイワ</t>
    </rPh>
    <phoneticPr fontId="6"/>
  </si>
  <si>
    <t>令和１０年度</t>
    <rPh sb="0" eb="2">
      <t>レイワ</t>
    </rPh>
    <rPh sb="4" eb="6">
      <t>ネンド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</si>
</sst>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s>
  <fonts count="5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22"/>
      <name val="ＭＳ ゴシック"/>
      <family val="3"/>
      <charset val="128"/>
    </font>
    <font>
      <b/>
      <sz val="9"/>
      <color indexed="81"/>
      <name val="MS P ゴシック"/>
      <family val="3"/>
      <charset val="128"/>
    </font>
    <font>
      <sz val="22"/>
      <color rgb="FFFF0000"/>
      <name val="ＭＳ ゴシック"/>
      <family val="3"/>
      <charset val="128"/>
    </font>
  </fonts>
  <fills count="10">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s>
  <borders count="12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auto="1"/>
      </left>
      <right style="thin">
        <color auto="1"/>
      </right>
      <top/>
      <bottom style="medium">
        <color auto="1"/>
      </bottom>
      <diagonal/>
    </border>
  </borders>
  <cellStyleXfs count="8">
    <xf numFmtId="0" fontId="0" fillId="0" borderId="0"/>
    <xf numFmtId="38" fontId="3" fillId="0" borderId="0" applyFont="0" applyFill="0" applyBorder="0" applyAlignment="0" applyProtection="0"/>
    <xf numFmtId="0" fontId="10" fillId="0" borderId="0">
      <alignment vertical="center"/>
    </xf>
    <xf numFmtId="0" fontId="2" fillId="0" borderId="0">
      <alignment vertical="center"/>
    </xf>
    <xf numFmtId="0" fontId="18" fillId="0" borderId="0"/>
    <xf numFmtId="38" fontId="18" fillId="0" borderId="0" applyFont="0" applyFill="0" applyBorder="0" applyAlignment="0" applyProtection="0"/>
    <xf numFmtId="38" fontId="3" fillId="0" borderId="0" applyFont="0" applyFill="0" applyBorder="0" applyAlignment="0" applyProtection="0"/>
    <xf numFmtId="0" fontId="1" fillId="0" borderId="0">
      <alignment vertical="center"/>
    </xf>
  </cellStyleXfs>
  <cellXfs count="860">
    <xf numFmtId="0" fontId="0" fillId="0" borderId="0" xfId="0"/>
    <xf numFmtId="38" fontId="4" fillId="0" borderId="0" xfId="1" applyFont="1"/>
    <xf numFmtId="38" fontId="4" fillId="0" borderId="0" xfId="1" applyFont="1" applyAlignment="1">
      <alignment vertical="center"/>
    </xf>
    <xf numFmtId="57" fontId="4" fillId="0" borderId="6" xfId="1" applyNumberFormat="1" applyFont="1" applyBorder="1" applyAlignment="1">
      <alignment horizontal="center" vertical="center"/>
    </xf>
    <xf numFmtId="38" fontId="4" fillId="0" borderId="6" xfId="1" applyFont="1" applyBorder="1" applyAlignment="1">
      <alignment horizontal="center" vertical="center"/>
    </xf>
    <xf numFmtId="38" fontId="4" fillId="0" borderId="5" xfId="1" applyFont="1" applyFill="1" applyBorder="1" applyAlignment="1">
      <alignment horizontal="center" vertical="center"/>
    </xf>
    <xf numFmtId="38" fontId="4" fillId="0" borderId="5" xfId="1" applyFont="1" applyBorder="1" applyAlignment="1">
      <alignment horizontal="center" vertical="center"/>
    </xf>
    <xf numFmtId="38" fontId="4" fillId="0" borderId="5" xfId="1" applyFont="1" applyBorder="1" applyAlignment="1">
      <alignment horizontal="center" vertical="center" wrapText="1"/>
    </xf>
    <xf numFmtId="38" fontId="4" fillId="0" borderId="0" xfId="1" applyFont="1" applyFill="1" applyAlignment="1">
      <alignment vertical="center"/>
    </xf>
    <xf numFmtId="57" fontId="4" fillId="0" borderId="9" xfId="1" applyNumberFormat="1" applyFont="1" applyFill="1" applyBorder="1" applyAlignment="1">
      <alignment horizontal="center" vertical="center"/>
    </xf>
    <xf numFmtId="38" fontId="4" fillId="0" borderId="8" xfId="1" applyFont="1" applyFill="1" applyBorder="1" applyAlignment="1">
      <alignment vertical="center"/>
    </xf>
    <xf numFmtId="38" fontId="4" fillId="0" borderId="9" xfId="1" applyFont="1" applyFill="1" applyBorder="1" applyAlignment="1">
      <alignment horizontal="center" vertical="center"/>
    </xf>
    <xf numFmtId="38" fontId="4" fillId="0" borderId="9" xfId="1" applyFont="1" applyFill="1" applyBorder="1" applyAlignment="1">
      <alignment vertical="center"/>
    </xf>
    <xf numFmtId="40" fontId="4" fillId="0" borderId="9" xfId="1" applyNumberFormat="1" applyFont="1" applyFill="1" applyBorder="1" applyAlignment="1">
      <alignment horizontal="center" vertical="center"/>
    </xf>
    <xf numFmtId="38" fontId="4" fillId="0" borderId="0" xfId="1" applyFont="1" applyFill="1" applyBorder="1"/>
    <xf numFmtId="38" fontId="4" fillId="0" borderId="0" xfId="1" applyFont="1" applyFill="1" applyBorder="1" applyAlignment="1">
      <alignment horizontal="left" vertical="center" wrapText="1"/>
    </xf>
    <xf numFmtId="38" fontId="4" fillId="0" borderId="6" xfId="1" applyFont="1" applyBorder="1" applyAlignment="1">
      <alignment horizontal="center" vertical="center" wrapText="1"/>
    </xf>
    <xf numFmtId="38" fontId="4" fillId="0" borderId="0" xfId="1" applyFont="1" applyBorder="1" applyAlignment="1"/>
    <xf numFmtId="38" fontId="4" fillId="0" borderId="0" xfId="1" applyFont="1" applyAlignment="1"/>
    <xf numFmtId="40" fontId="4" fillId="0" borderId="12" xfId="1" applyNumberFormat="1" applyFont="1" applyFill="1" applyBorder="1" applyAlignment="1">
      <alignment horizontal="center" vertical="center"/>
    </xf>
    <xf numFmtId="0" fontId="7" fillId="0" borderId="8" xfId="0" applyFont="1" applyBorder="1" applyAlignment="1">
      <alignment horizontal="center" vertical="center"/>
    </xf>
    <xf numFmtId="0" fontId="10" fillId="0" borderId="0" xfId="2">
      <alignment vertical="center"/>
    </xf>
    <xf numFmtId="0" fontId="10" fillId="2" borderId="0" xfId="2" applyFill="1">
      <alignment vertical="center"/>
    </xf>
    <xf numFmtId="0" fontId="11" fillId="0" borderId="0" xfId="0" applyFont="1" applyAlignment="1">
      <alignment vertical="center"/>
    </xf>
    <xf numFmtId="0" fontId="12" fillId="0" borderId="0" xfId="0" applyFont="1"/>
    <xf numFmtId="0" fontId="14" fillId="0" borderId="0" xfId="0" applyFont="1" applyAlignment="1">
      <alignment vertical="center"/>
    </xf>
    <xf numFmtId="0" fontId="11" fillId="0" borderId="14" xfId="0" applyFont="1" applyBorder="1" applyAlignment="1">
      <alignment horizontal="center" vertical="center" wrapText="1"/>
    </xf>
    <xf numFmtId="0" fontId="15" fillId="0" borderId="0" xfId="0" applyFont="1"/>
    <xf numFmtId="0" fontId="11" fillId="0" borderId="32" xfId="0" applyFont="1" applyBorder="1" applyAlignment="1">
      <alignment vertical="center" wrapText="1"/>
    </xf>
    <xf numFmtId="0" fontId="11" fillId="0" borderId="36" xfId="0" applyFont="1" applyBorder="1" applyAlignment="1">
      <alignment horizontal="righ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11" fillId="0" borderId="5" xfId="0" applyFont="1" applyBorder="1" applyAlignment="1">
      <alignment horizontal="right" vertical="center" wrapText="1"/>
    </xf>
    <xf numFmtId="0" fontId="11" fillId="0" borderId="0" xfId="0" applyFont="1" applyAlignment="1">
      <alignment horizontal="right" vertical="center" wrapText="1"/>
    </xf>
    <xf numFmtId="0" fontId="11" fillId="0" borderId="9" xfId="0" applyFont="1" applyBorder="1" applyAlignment="1">
      <alignment horizontal="right" vertical="center" wrapText="1"/>
    </xf>
    <xf numFmtId="0" fontId="16" fillId="0" borderId="0" xfId="0" applyFont="1" applyAlignment="1">
      <alignment vertical="center"/>
    </xf>
    <xf numFmtId="49" fontId="16" fillId="0" borderId="0" xfId="0" applyNumberFormat="1" applyFont="1" applyAlignment="1">
      <alignment horizontal="right" vertical="center"/>
    </xf>
    <xf numFmtId="49" fontId="12" fillId="0" borderId="0" xfId="0" applyNumberFormat="1" applyFont="1" applyAlignment="1">
      <alignment horizontal="right"/>
    </xf>
    <xf numFmtId="0" fontId="3" fillId="0" borderId="0" xfId="4" applyFont="1" applyAlignment="1">
      <alignment vertical="center"/>
    </xf>
    <xf numFmtId="0" fontId="3" fillId="0" borderId="64" xfId="4" applyFont="1" applyBorder="1" applyAlignment="1">
      <alignment vertical="center"/>
    </xf>
    <xf numFmtId="0" fontId="3" fillId="0" borderId="0" xfId="4" applyFont="1"/>
    <xf numFmtId="0" fontId="23" fillId="0" borderId="0" xfId="4" applyFont="1" applyAlignment="1">
      <alignment wrapText="1"/>
    </xf>
    <xf numFmtId="0" fontId="23" fillId="0" borderId="0" xfId="4" applyFont="1"/>
    <xf numFmtId="176" fontId="29" fillId="0" borderId="57" xfId="4" applyNumberFormat="1" applyFont="1" applyBorder="1" applyAlignment="1">
      <alignment horizontal="right" vertical="center"/>
    </xf>
    <xf numFmtId="176" fontId="29" fillId="0" borderId="17" xfId="4" applyNumberFormat="1" applyFont="1" applyBorder="1" applyAlignment="1">
      <alignment horizontal="right" vertical="center"/>
    </xf>
    <xf numFmtId="176" fontId="29" fillId="0" borderId="57" xfId="4" applyNumberFormat="1" applyFont="1" applyBorder="1" applyAlignment="1">
      <alignment vertical="center"/>
    </xf>
    <xf numFmtId="176" fontId="29" fillId="0" borderId="16" xfId="4" applyNumberFormat="1" applyFont="1" applyBorder="1" applyAlignment="1">
      <alignment horizontal="center" vertical="center"/>
    </xf>
    <xf numFmtId="176" fontId="29" fillId="0" borderId="16" xfId="4" applyNumberFormat="1" applyFont="1" applyBorder="1" applyAlignment="1">
      <alignment horizontal="right" vertical="center"/>
    </xf>
    <xf numFmtId="176" fontId="29" fillId="0" borderId="74" xfId="4" applyNumberFormat="1" applyFont="1" applyBorder="1" applyAlignment="1">
      <alignment horizontal="right" vertical="center"/>
    </xf>
    <xf numFmtId="38" fontId="4" fillId="0" borderId="5" xfId="5" applyFont="1" applyBorder="1" applyAlignment="1">
      <alignment horizontal="center" vertical="center"/>
    </xf>
    <xf numFmtId="38" fontId="4" fillId="0" borderId="5" xfId="5" applyFont="1" applyBorder="1" applyAlignment="1">
      <alignment horizontal="center" vertical="center" wrapText="1"/>
    </xf>
    <xf numFmtId="38" fontId="4" fillId="0" borderId="9" xfId="5" applyFont="1" applyFill="1" applyBorder="1" applyAlignment="1">
      <alignment horizontal="center" vertical="center"/>
    </xf>
    <xf numFmtId="40" fontId="4" fillId="0" borderId="9" xfId="5" applyNumberFormat="1" applyFont="1" applyFill="1" applyBorder="1" applyAlignment="1">
      <alignment horizontal="center" vertical="center"/>
    </xf>
    <xf numFmtId="40" fontId="4" fillId="0" borderId="12" xfId="5" applyNumberFormat="1" applyFont="1" applyFill="1" applyBorder="1" applyAlignment="1">
      <alignment horizontal="center" vertical="center"/>
    </xf>
    <xf numFmtId="0" fontId="21" fillId="0" borderId="0" xfId="4" applyFont="1" applyAlignment="1">
      <alignment horizontal="left" vertical="center"/>
    </xf>
    <xf numFmtId="0" fontId="21" fillId="0" borderId="19" xfId="4" applyFont="1" applyBorder="1" applyAlignment="1">
      <alignment horizontal="left" vertical="center"/>
    </xf>
    <xf numFmtId="0" fontId="21" fillId="0" borderId="13" xfId="4" applyFont="1" applyBorder="1" applyAlignment="1">
      <alignment horizontal="left" vertical="center"/>
    </xf>
    <xf numFmtId="0" fontId="21" fillId="0" borderId="13" xfId="4" applyFont="1" applyBorder="1" applyAlignment="1">
      <alignment horizontal="left" vertical="center" wrapText="1"/>
    </xf>
    <xf numFmtId="38" fontId="4" fillId="0" borderId="13" xfId="5" applyFont="1" applyFill="1" applyBorder="1" applyAlignment="1">
      <alignment horizontal="center" vertical="center"/>
    </xf>
    <xf numFmtId="38" fontId="4" fillId="0" borderId="12" xfId="5" applyFont="1" applyFill="1" applyBorder="1" applyAlignment="1">
      <alignment horizontal="center" vertical="center"/>
    </xf>
    <xf numFmtId="38" fontId="4" fillId="0" borderId="77" xfId="5" applyFont="1" applyFill="1" applyBorder="1" applyAlignment="1">
      <alignment horizontal="center" vertical="center"/>
    </xf>
    <xf numFmtId="0" fontId="21" fillId="0" borderId="64" xfId="4" applyFont="1" applyBorder="1" applyAlignment="1">
      <alignment horizontal="center" vertical="center"/>
    </xf>
    <xf numFmtId="0" fontId="21" fillId="0" borderId="13" xfId="4" applyFont="1" applyBorder="1" applyAlignment="1">
      <alignment horizontal="center" vertical="center"/>
    </xf>
    <xf numFmtId="0" fontId="3" fillId="0" borderId="19" xfId="4" applyFont="1" applyBorder="1" applyAlignment="1">
      <alignment vertical="center"/>
    </xf>
    <xf numFmtId="0" fontId="3" fillId="0" borderId="13" xfId="4" applyFont="1" applyBorder="1" applyAlignment="1">
      <alignment vertical="center"/>
    </xf>
    <xf numFmtId="0" fontId="3" fillId="0" borderId="13" xfId="4" applyFont="1" applyBorder="1" applyAlignment="1">
      <alignment horizontal="center" vertical="center"/>
    </xf>
    <xf numFmtId="0" fontId="3" fillId="0" borderId="13" xfId="4" applyFont="1" applyBorder="1" applyAlignment="1">
      <alignment horizontal="center" vertical="center" wrapText="1"/>
    </xf>
    <xf numFmtId="177" fontId="4" fillId="0" borderId="9" xfId="5" applyNumberFormat="1" applyFont="1" applyFill="1" applyBorder="1" applyAlignment="1">
      <alignment vertical="center" wrapText="1"/>
    </xf>
    <xf numFmtId="181" fontId="4" fillId="0" borderId="9" xfId="5" applyNumberFormat="1" applyFont="1" applyFill="1" applyBorder="1" applyAlignment="1">
      <alignment vertical="center" wrapText="1"/>
    </xf>
    <xf numFmtId="177" fontId="4" fillId="0" borderId="9" xfId="5" applyNumberFormat="1" applyFont="1" applyFill="1" applyBorder="1" applyAlignment="1">
      <alignment horizontal="center" vertical="center" wrapText="1"/>
    </xf>
    <xf numFmtId="177" fontId="4" fillId="0" borderId="8" xfId="5" applyNumberFormat="1" applyFont="1" applyFill="1" applyBorder="1" applyAlignment="1">
      <alignment vertical="center" wrapText="1"/>
    </xf>
    <xf numFmtId="177" fontId="4" fillId="0" borderId="76" xfId="5" applyNumberFormat="1" applyFont="1" applyFill="1" applyBorder="1" applyAlignment="1">
      <alignment vertical="center" wrapText="1"/>
    </xf>
    <xf numFmtId="0" fontId="3" fillId="0" borderId="21" xfId="4" applyFont="1" applyBorder="1" applyAlignment="1">
      <alignment vertical="center"/>
    </xf>
    <xf numFmtId="0" fontId="3" fillId="0" borderId="23" xfId="4" applyFont="1" applyBorder="1" applyAlignment="1">
      <alignment vertical="center"/>
    </xf>
    <xf numFmtId="0" fontId="3" fillId="0" borderId="23" xfId="4" applyFont="1" applyBorder="1" applyAlignment="1">
      <alignment horizontal="center" vertical="center"/>
    </xf>
    <xf numFmtId="181" fontId="4" fillId="0" borderId="23" xfId="5" applyNumberFormat="1" applyFont="1" applyFill="1" applyBorder="1" applyAlignment="1">
      <alignment vertical="center" wrapText="1"/>
    </xf>
    <xf numFmtId="177" fontId="4" fillId="0" borderId="61" xfId="5" applyNumberFormat="1" applyFont="1" applyFill="1" applyBorder="1" applyAlignment="1">
      <alignment horizontal="center" vertical="center" wrapText="1"/>
    </xf>
    <xf numFmtId="177" fontId="4" fillId="0" borderId="61" xfId="5" applyNumberFormat="1" applyFont="1" applyFill="1" applyBorder="1" applyAlignment="1">
      <alignment vertical="center" wrapText="1"/>
    </xf>
    <xf numFmtId="177" fontId="4" fillId="0" borderId="72" xfId="5" applyNumberFormat="1" applyFont="1" applyFill="1" applyBorder="1" applyAlignment="1">
      <alignment vertical="center" wrapText="1"/>
    </xf>
    <xf numFmtId="177" fontId="4" fillId="0" borderId="78" xfId="5" applyNumberFormat="1" applyFont="1" applyFill="1" applyBorder="1" applyAlignment="1">
      <alignment vertical="center" wrapText="1"/>
    </xf>
    <xf numFmtId="0" fontId="3" fillId="0" borderId="65" xfId="4" applyFont="1" applyBorder="1" applyAlignment="1">
      <alignment vertical="center"/>
    </xf>
    <xf numFmtId="0" fontId="3" fillId="0" borderId="0" xfId="4" applyFont="1" applyAlignment="1">
      <alignment horizontal="center" vertical="center"/>
    </xf>
    <xf numFmtId="0" fontId="30" fillId="0" borderId="0" xfId="4" applyFont="1" applyAlignment="1">
      <alignment vertical="center"/>
    </xf>
    <xf numFmtId="0" fontId="8" fillId="0" borderId="0" xfId="4" applyFont="1" applyAlignment="1">
      <alignment vertical="center"/>
    </xf>
    <xf numFmtId="0" fontId="32" fillId="0" borderId="0" xfId="4" applyFont="1" applyAlignment="1">
      <alignment horizontal="center" vertical="center"/>
    </xf>
    <xf numFmtId="0" fontId="8" fillId="0" borderId="0" xfId="4" applyFont="1" applyAlignment="1">
      <alignment horizontal="center" vertical="center"/>
    </xf>
    <xf numFmtId="0" fontId="8" fillId="0" borderId="0" xfId="4" applyFont="1" applyAlignment="1">
      <alignment horizontal="centerContinuous" vertical="center"/>
    </xf>
    <xf numFmtId="0" fontId="33" fillId="0" borderId="0" xfId="4" applyFont="1" applyAlignment="1">
      <alignment vertical="center"/>
    </xf>
    <xf numFmtId="0" fontId="33" fillId="0" borderId="0" xfId="4" applyFont="1" applyAlignment="1">
      <alignment horizontal="centerContinuous" vertical="center"/>
    </xf>
    <xf numFmtId="0" fontId="24" fillId="0" borderId="0" xfId="4" applyFont="1" applyAlignment="1">
      <alignment vertical="center"/>
    </xf>
    <xf numFmtId="0" fontId="33" fillId="0" borderId="40" xfId="4" applyFont="1" applyBorder="1" applyAlignment="1">
      <alignment vertical="center"/>
    </xf>
    <xf numFmtId="0" fontId="33" fillId="0" borderId="54" xfId="4" applyFont="1" applyBorder="1" applyAlignment="1">
      <alignment vertical="center"/>
    </xf>
    <xf numFmtId="0" fontId="33" fillId="0" borderId="80" xfId="4" applyFont="1" applyBorder="1" applyAlignment="1">
      <alignment vertical="center"/>
    </xf>
    <xf numFmtId="0" fontId="33" fillId="0" borderId="0" xfId="4" applyFont="1"/>
    <xf numFmtId="0" fontId="36" fillId="0" borderId="43" xfId="4" applyFont="1" applyBorder="1" applyAlignment="1">
      <alignment horizontal="center" vertical="center"/>
    </xf>
    <xf numFmtId="0" fontId="24" fillId="0" borderId="0" xfId="4" applyFont="1" applyAlignment="1">
      <alignment horizontal="center" vertical="center"/>
    </xf>
    <xf numFmtId="0" fontId="33" fillId="0" borderId="0" xfId="4" applyFont="1" applyAlignment="1">
      <alignment horizontal="center" vertical="center"/>
    </xf>
    <xf numFmtId="0" fontId="33" fillId="0" borderId="41" xfId="4" applyFont="1" applyBorder="1" applyAlignment="1">
      <alignment horizontal="left" vertical="center" wrapText="1"/>
    </xf>
    <xf numFmtId="0" fontId="33" fillId="0" borderId="79" xfId="4" applyFont="1" applyBorder="1" applyAlignment="1">
      <alignment horizontal="center" vertical="center"/>
    </xf>
    <xf numFmtId="0" fontId="33" fillId="0" borderId="0" xfId="4" applyFont="1" applyAlignment="1">
      <alignment vertical="center" wrapText="1"/>
    </xf>
    <xf numFmtId="0" fontId="33" fillId="0" borderId="79" xfId="4" applyFont="1" applyBorder="1" applyAlignment="1">
      <alignment vertical="center"/>
    </xf>
    <xf numFmtId="0" fontId="38" fillId="0" borderId="0" xfId="4" applyFont="1" applyAlignment="1">
      <alignment horizontal="center" vertical="center"/>
    </xf>
    <xf numFmtId="0" fontId="33" fillId="0" borderId="0" xfId="4" applyFont="1" applyAlignment="1">
      <alignment horizontal="right" vertical="center" wrapText="1"/>
    </xf>
    <xf numFmtId="0" fontId="33" fillId="0" borderId="0" xfId="4" applyFont="1" applyAlignment="1">
      <alignment horizontal="center" vertical="center" wrapText="1"/>
    </xf>
    <xf numFmtId="0" fontId="33" fillId="0" borderId="0" xfId="4" applyFont="1" applyAlignment="1">
      <alignment horizontal="right" vertical="center"/>
    </xf>
    <xf numFmtId="0" fontId="33" fillId="0" borderId="87" xfId="4" applyFont="1" applyBorder="1" applyAlignment="1">
      <alignment horizontal="right" vertical="center"/>
    </xf>
    <xf numFmtId="0" fontId="33" fillId="0" borderId="0" xfId="4" applyFont="1" applyAlignment="1">
      <alignment horizontal="left" vertical="center"/>
    </xf>
    <xf numFmtId="38" fontId="41" fillId="0" borderId="40" xfId="5" applyFont="1" applyFill="1" applyBorder="1" applyAlignment="1">
      <alignment vertical="center"/>
    </xf>
    <xf numFmtId="0" fontId="33" fillId="0" borderId="0" xfId="4" applyFont="1" applyAlignment="1">
      <alignment vertical="top" wrapText="1"/>
    </xf>
    <xf numFmtId="38" fontId="41" fillId="0" borderId="16" xfId="5" applyFont="1" applyFill="1" applyBorder="1" applyAlignment="1">
      <alignment vertical="center"/>
    </xf>
    <xf numFmtId="38" fontId="41" fillId="0" borderId="93" xfId="5" applyFont="1" applyFill="1" applyBorder="1" applyAlignment="1">
      <alignment horizontal="right" vertical="center"/>
    </xf>
    <xf numFmtId="0" fontId="25" fillId="0" borderId="0" xfId="0" applyFont="1" applyAlignment="1">
      <alignment vertical="center"/>
    </xf>
    <xf numFmtId="0" fontId="25" fillId="0" borderId="1" xfId="0" applyFont="1" applyBorder="1" applyAlignment="1">
      <alignment horizontal="center" vertical="center" shrinkToFit="1"/>
    </xf>
    <xf numFmtId="0" fontId="25" fillId="0" borderId="13" xfId="0" applyFont="1" applyBorder="1" applyAlignment="1">
      <alignment horizontal="center" vertical="center"/>
    </xf>
    <xf numFmtId="0" fontId="25" fillId="0" borderId="2" xfId="0" applyFont="1" applyBorder="1" applyAlignment="1">
      <alignment horizontal="center" vertical="center" shrinkToFit="1"/>
    </xf>
    <xf numFmtId="0" fontId="25" fillId="0" borderId="64" xfId="0" applyFont="1" applyBorder="1" applyAlignment="1">
      <alignment vertical="center"/>
    </xf>
    <xf numFmtId="0" fontId="25" fillId="0" borderId="1" xfId="0" applyFont="1" applyBorder="1" applyAlignment="1">
      <alignment horizontal="center" vertical="center" wrapText="1" shrinkToFit="1"/>
    </xf>
    <xf numFmtId="0" fontId="25" fillId="0" borderId="13" xfId="0" applyFont="1" applyBorder="1" applyAlignment="1">
      <alignment horizontal="right" vertical="center"/>
    </xf>
    <xf numFmtId="0" fontId="25" fillId="0" borderId="0" xfId="0" applyFont="1" applyAlignment="1">
      <alignment vertical="center" shrinkToFit="1"/>
    </xf>
    <xf numFmtId="0" fontId="25" fillId="0" borderId="0" xfId="0" applyFont="1" applyAlignment="1">
      <alignment horizontal="center" vertical="center"/>
    </xf>
    <xf numFmtId="0" fontId="25" fillId="0" borderId="0" xfId="0" applyFont="1" applyAlignment="1">
      <alignment horizontal="left" vertical="center"/>
    </xf>
    <xf numFmtId="182" fontId="25" fillId="0" borderId="13" xfId="0" applyNumberFormat="1" applyFont="1" applyBorder="1" applyAlignment="1">
      <alignment vertical="center"/>
    </xf>
    <xf numFmtId="183" fontId="25" fillId="0" borderId="1" xfId="0" applyNumberFormat="1" applyFont="1" applyBorder="1" applyAlignment="1">
      <alignment vertical="center"/>
    </xf>
    <xf numFmtId="182" fontId="25" fillId="0" borderId="8" xfId="0" applyNumberFormat="1" applyFont="1" applyBorder="1" applyAlignment="1">
      <alignment vertical="center"/>
    </xf>
    <xf numFmtId="184" fontId="25" fillId="0" borderId="13" xfId="0" applyNumberFormat="1" applyFont="1" applyBorder="1" applyAlignment="1">
      <alignment horizontal="center" vertical="center"/>
    </xf>
    <xf numFmtId="185" fontId="25" fillId="0" borderId="13" xfId="0" applyNumberFormat="1" applyFont="1" applyBorder="1" applyAlignment="1">
      <alignment vertical="center"/>
    </xf>
    <xf numFmtId="182" fontId="25" fillId="0" borderId="0" xfId="0" applyNumberFormat="1" applyFont="1" applyAlignment="1">
      <alignment vertical="center"/>
    </xf>
    <xf numFmtId="0" fontId="25" fillId="0" borderId="1" xfId="0" applyFont="1" applyBorder="1" applyAlignment="1">
      <alignment horizontal="center" vertical="center"/>
    </xf>
    <xf numFmtId="0" fontId="25" fillId="0" borderId="13"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13" xfId="0" applyFont="1" applyBorder="1" applyAlignment="1">
      <alignment vertical="center" shrinkToFit="1"/>
    </xf>
    <xf numFmtId="0" fontId="25" fillId="0" borderId="12" xfId="0" applyFont="1" applyBorder="1" applyAlignment="1">
      <alignment horizontal="right" vertical="center"/>
    </xf>
    <xf numFmtId="0" fontId="25" fillId="0" borderId="5" xfId="0" applyFont="1" applyBorder="1" applyAlignment="1">
      <alignment vertical="center"/>
    </xf>
    <xf numFmtId="0" fontId="25" fillId="0" borderId="9" xfId="0" applyFont="1" applyBorder="1" applyAlignment="1">
      <alignment vertical="center" shrinkToFit="1"/>
    </xf>
    <xf numFmtId="0" fontId="25" fillId="0" borderId="7" xfId="0" applyFont="1" applyBorder="1" applyAlignment="1">
      <alignment vertical="center" shrinkToFit="1"/>
    </xf>
    <xf numFmtId="0" fontId="25" fillId="0" borderId="4"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11" xfId="0" applyFont="1" applyBorder="1" applyAlignment="1">
      <alignment vertical="center" shrinkToFit="1"/>
    </xf>
    <xf numFmtId="0" fontId="25" fillId="0" borderId="99" xfId="0" applyFont="1" applyBorder="1" applyAlignment="1">
      <alignment vertical="center" shrinkToFit="1"/>
    </xf>
    <xf numFmtId="0" fontId="25" fillId="0" borderId="100" xfId="0" applyFont="1" applyBorder="1" applyAlignment="1">
      <alignment vertical="center" shrinkToFit="1"/>
    </xf>
    <xf numFmtId="0" fontId="25" fillId="0" borderId="11" xfId="0" applyFont="1" applyBorder="1" applyAlignment="1">
      <alignment vertical="center"/>
    </xf>
    <xf numFmtId="182" fontId="25" fillId="0" borderId="12" xfId="0" applyNumberFormat="1" applyFont="1" applyBorder="1" applyAlignment="1">
      <alignment vertical="center"/>
    </xf>
    <xf numFmtId="183" fontId="25" fillId="0" borderId="2" xfId="0" applyNumberFormat="1" applyFont="1" applyBorder="1" applyAlignment="1">
      <alignment vertical="center"/>
    </xf>
    <xf numFmtId="182" fontId="25" fillId="0" borderId="9" xfId="0" applyNumberFormat="1" applyFont="1" applyBorder="1" applyAlignment="1">
      <alignment vertical="center"/>
    </xf>
    <xf numFmtId="0" fontId="25" fillId="0" borderId="6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3" xfId="0" applyFont="1" applyBorder="1" applyAlignment="1">
      <alignment vertical="center" shrinkToFit="1"/>
    </xf>
    <xf numFmtId="0" fontId="25" fillId="0" borderId="10" xfId="0" applyFont="1" applyBorder="1" applyAlignment="1">
      <alignment vertical="center" shrinkToFit="1"/>
    </xf>
    <xf numFmtId="0" fontId="25" fillId="0" borderId="2" xfId="0" applyFont="1" applyBorder="1" applyAlignment="1">
      <alignment vertical="center"/>
    </xf>
    <xf numFmtId="0" fontId="25" fillId="0" borderId="5" xfId="0" applyFont="1" applyBorder="1" applyAlignment="1">
      <alignment vertical="center" wrapText="1"/>
    </xf>
    <xf numFmtId="0" fontId="25" fillId="0" borderId="9" xfId="0" applyFont="1" applyBorder="1" applyAlignment="1">
      <alignment vertical="center" wrapText="1"/>
    </xf>
    <xf numFmtId="0" fontId="25" fillId="0" borderId="6" xfId="0" applyFont="1" applyBorder="1" applyAlignment="1">
      <alignment horizontal="center" vertical="center" wrapText="1" shrinkToFit="1"/>
    </xf>
    <xf numFmtId="0" fontId="25" fillId="0" borderId="5" xfId="0" applyFont="1" applyBorder="1" applyAlignment="1">
      <alignment horizontal="center" vertical="center" shrinkToFit="1"/>
    </xf>
    <xf numFmtId="0" fontId="25" fillId="0" borderId="7" xfId="0" applyFont="1" applyBorder="1" applyAlignment="1">
      <alignment horizontal="center" vertical="center" shrinkToFit="1"/>
    </xf>
    <xf numFmtId="182" fontId="25" fillId="0" borderId="6" xfId="0" applyNumberFormat="1" applyFont="1" applyBorder="1" applyAlignment="1">
      <alignment vertical="center"/>
    </xf>
    <xf numFmtId="0" fontId="25" fillId="0" borderId="0" xfId="0" applyFont="1" applyAlignment="1">
      <alignment horizontal="center" vertical="center" shrinkToFit="1"/>
    </xf>
    <xf numFmtId="182" fontId="25" fillId="0" borderId="4" xfId="0" applyNumberFormat="1" applyFont="1" applyBorder="1" applyAlignment="1">
      <alignment horizontal="center" vertical="center"/>
    </xf>
    <xf numFmtId="0" fontId="25" fillId="0" borderId="0" xfId="0" applyFont="1" applyAlignment="1">
      <alignment vertical="center" wrapText="1"/>
    </xf>
    <xf numFmtId="182" fontId="25" fillId="0" borderId="0" xfId="0" applyNumberFormat="1" applyFont="1" applyAlignment="1">
      <alignment vertical="center" wrapText="1"/>
    </xf>
    <xf numFmtId="0" fontId="25" fillId="0" borderId="3" xfId="0" applyFont="1" applyBorder="1" applyAlignment="1">
      <alignment horizontal="center" vertical="center"/>
    </xf>
    <xf numFmtId="182" fontId="25" fillId="0" borderId="3" xfId="0" applyNumberFormat="1" applyFont="1" applyBorder="1" applyAlignment="1">
      <alignment horizontal="center" vertical="center"/>
    </xf>
    <xf numFmtId="180" fontId="25" fillId="0" borderId="100" xfId="0" applyNumberFormat="1" applyFont="1" applyBorder="1" applyAlignment="1">
      <alignment vertical="center"/>
    </xf>
    <xf numFmtId="182" fontId="25" fillId="0" borderId="101" xfId="0" applyNumberFormat="1" applyFont="1" applyBorder="1" applyAlignment="1">
      <alignment horizontal="center" vertical="center" wrapText="1"/>
    </xf>
    <xf numFmtId="191" fontId="25" fillId="0" borderId="64" xfId="0" applyNumberFormat="1" applyFont="1" applyBorder="1" applyAlignment="1">
      <alignment vertical="center"/>
    </xf>
    <xf numFmtId="191" fontId="25" fillId="0" borderId="103" xfId="0" applyNumberFormat="1" applyFont="1" applyBorder="1" applyAlignment="1">
      <alignment vertical="center"/>
    </xf>
    <xf numFmtId="191" fontId="25" fillId="0" borderId="11" xfId="0" applyNumberFormat="1" applyFont="1" applyBorder="1" applyAlignment="1">
      <alignment vertical="center"/>
    </xf>
    <xf numFmtId="191" fontId="25" fillId="0" borderId="105" xfId="0" applyNumberFormat="1" applyFont="1" applyBorder="1" applyAlignment="1">
      <alignment vertical="center"/>
    </xf>
    <xf numFmtId="191" fontId="25" fillId="0" borderId="106" xfId="0" applyNumberFormat="1" applyFont="1" applyBorder="1" applyAlignment="1">
      <alignment vertical="center"/>
    </xf>
    <xf numFmtId="191" fontId="25" fillId="0" borderId="67" xfId="0" applyNumberFormat="1" applyFont="1" applyBorder="1" applyAlignment="1">
      <alignment vertical="center"/>
    </xf>
    <xf numFmtId="191" fontId="25" fillId="0" borderId="13" xfId="0" applyNumberFormat="1" applyFont="1" applyBorder="1" applyAlignment="1">
      <alignment vertical="center"/>
    </xf>
    <xf numFmtId="182" fontId="25" fillId="0" borderId="107" xfId="0" applyNumberFormat="1" applyFont="1" applyBorder="1" applyAlignment="1">
      <alignment horizontal="center" vertical="center" wrapText="1"/>
    </xf>
    <xf numFmtId="191" fontId="25" fillId="0" borderId="108" xfId="0" applyNumberFormat="1" applyFont="1" applyBorder="1" applyAlignment="1">
      <alignment vertical="center"/>
    </xf>
    <xf numFmtId="0" fontId="25" fillId="0" borderId="13" xfId="0" applyFont="1" applyBorder="1" applyAlignment="1">
      <alignment horizontal="center" vertical="center" wrapText="1" shrinkToFit="1"/>
    </xf>
    <xf numFmtId="0" fontId="25" fillId="0" borderId="7" xfId="0" applyFont="1" applyBorder="1" applyAlignment="1">
      <alignment vertical="center"/>
    </xf>
    <xf numFmtId="0" fontId="25" fillId="0" borderId="63" xfId="0" applyFont="1" applyBorder="1" applyAlignment="1">
      <alignment horizontal="left" vertical="center"/>
    </xf>
    <xf numFmtId="0" fontId="25" fillId="0" borderId="12" xfId="0" applyFont="1" applyBorder="1" applyAlignment="1">
      <alignment horizontal="center" vertical="center" shrinkToFit="1"/>
    </xf>
    <xf numFmtId="0" fontId="25" fillId="0" borderId="13" xfId="0" applyFont="1" applyBorder="1" applyAlignment="1">
      <alignment horizontal="center" vertical="center" wrapText="1"/>
    </xf>
    <xf numFmtId="0" fontId="25" fillId="0" borderId="3" xfId="0" applyFont="1" applyBorder="1" applyAlignment="1">
      <alignment horizontal="left" vertical="center" shrinkToFit="1"/>
    </xf>
    <xf numFmtId="0" fontId="25" fillId="0" borderId="3" xfId="0" applyFont="1" applyBorder="1" applyAlignment="1">
      <alignment vertical="center"/>
    </xf>
    <xf numFmtId="0" fontId="25" fillId="0" borderId="6" xfId="0" applyFont="1" applyBorder="1" applyAlignment="1">
      <alignment vertical="center" shrinkToFit="1"/>
    </xf>
    <xf numFmtId="0" fontId="25" fillId="0" borderId="8" xfId="0" applyFont="1" applyBorder="1" applyAlignment="1">
      <alignment vertical="center" shrinkToFit="1"/>
    </xf>
    <xf numFmtId="0" fontId="25" fillId="0" borderId="4" xfId="0" applyFont="1" applyBorder="1" applyAlignment="1">
      <alignment vertical="center" wrapText="1" shrinkToFit="1"/>
    </xf>
    <xf numFmtId="182" fontId="25" fillId="0" borderId="12" xfId="0" applyNumberFormat="1" applyFont="1" applyBorder="1" applyAlignment="1">
      <alignment horizontal="right" vertical="center"/>
    </xf>
    <xf numFmtId="0" fontId="10" fillId="0" borderId="13" xfId="2" applyBorder="1">
      <alignment vertical="center"/>
    </xf>
    <xf numFmtId="0" fontId="10" fillId="2" borderId="13" xfId="2" applyFill="1" applyBorder="1">
      <alignment vertical="center"/>
    </xf>
    <xf numFmtId="0" fontId="10" fillId="0" borderId="0" xfId="2" applyAlignment="1">
      <alignment vertical="center" wrapText="1"/>
    </xf>
    <xf numFmtId="187" fontId="25" fillId="0" borderId="0" xfId="0" applyNumberFormat="1" applyFont="1" applyAlignment="1">
      <alignment vertical="center"/>
    </xf>
    <xf numFmtId="0" fontId="25" fillId="0" borderId="3" xfId="0" applyFont="1" applyBorder="1" applyAlignment="1">
      <alignment horizontal="right" vertical="center"/>
    </xf>
    <xf numFmtId="0" fontId="25" fillId="0" borderId="9" xfId="0" applyFont="1" applyBorder="1" applyAlignment="1">
      <alignment horizontal="center" vertical="center" wrapText="1"/>
    </xf>
    <xf numFmtId="183" fontId="25" fillId="0" borderId="0" xfId="0" applyNumberFormat="1" applyFont="1" applyAlignment="1">
      <alignment vertical="center"/>
    </xf>
    <xf numFmtId="0" fontId="25" fillId="0" borderId="4" xfId="0" applyFont="1" applyBorder="1" applyAlignment="1">
      <alignment horizontal="center" vertical="center" shrinkToFit="1"/>
    </xf>
    <xf numFmtId="0" fontId="25" fillId="0" borderId="64" xfId="0" applyFont="1" applyBorder="1" applyAlignment="1">
      <alignment horizontal="center" vertical="center"/>
    </xf>
    <xf numFmtId="182" fontId="25" fillId="0" borderId="63" xfId="0" applyNumberFormat="1" applyFont="1" applyBorder="1" applyAlignment="1">
      <alignment vertical="center"/>
    </xf>
    <xf numFmtId="182" fontId="25" fillId="0" borderId="64" xfId="0" applyNumberFormat="1" applyFont="1" applyBorder="1" applyAlignment="1">
      <alignment vertical="center"/>
    </xf>
    <xf numFmtId="182" fontId="25" fillId="0" borderId="13" xfId="0" applyNumberFormat="1" applyFont="1" applyBorder="1" applyAlignment="1">
      <alignment horizontal="center" vertical="center"/>
    </xf>
    <xf numFmtId="0" fontId="21" fillId="3" borderId="13" xfId="4" applyFont="1" applyFill="1" applyBorder="1" applyAlignment="1">
      <alignment horizontal="center" vertical="center"/>
    </xf>
    <xf numFmtId="0" fontId="3" fillId="3" borderId="13" xfId="4" applyFont="1" applyFill="1" applyBorder="1" applyAlignment="1">
      <alignment vertical="center"/>
    </xf>
    <xf numFmtId="0" fontId="3" fillId="3" borderId="23" xfId="4" applyFont="1" applyFill="1" applyBorder="1" applyAlignment="1">
      <alignment vertical="center"/>
    </xf>
    <xf numFmtId="0" fontId="21" fillId="3" borderId="13" xfId="4" applyFont="1" applyFill="1" applyBorder="1" applyAlignment="1">
      <alignment horizontal="left" vertical="center" wrapText="1"/>
    </xf>
    <xf numFmtId="0" fontId="21" fillId="3" borderId="13" xfId="4" applyFont="1" applyFill="1" applyBorder="1" applyAlignment="1">
      <alignment horizontal="left" vertical="center"/>
    </xf>
    <xf numFmtId="0" fontId="21" fillId="3" borderId="30" xfId="4" applyFont="1" applyFill="1" applyBorder="1" applyAlignment="1">
      <alignment horizontal="left" vertical="center" wrapText="1"/>
    </xf>
    <xf numFmtId="0" fontId="3" fillId="3" borderId="30" xfId="4" applyFont="1" applyFill="1" applyBorder="1" applyAlignment="1">
      <alignment vertical="center"/>
    </xf>
    <xf numFmtId="0" fontId="3" fillId="3" borderId="31" xfId="4" applyFont="1" applyFill="1" applyBorder="1" applyAlignment="1">
      <alignment vertical="center"/>
    </xf>
    <xf numFmtId="0" fontId="25" fillId="0" borderId="4" xfId="0" applyFont="1" applyBorder="1" applyAlignment="1">
      <alignment horizontal="center" vertical="center" wrapText="1" shrinkToFit="1"/>
    </xf>
    <xf numFmtId="0" fontId="25" fillId="0" borderId="12" xfId="0" applyFont="1" applyBorder="1" applyAlignment="1">
      <alignment horizontal="center" vertical="center"/>
    </xf>
    <xf numFmtId="0" fontId="25" fillId="0" borderId="63" xfId="0" applyFont="1" applyBorder="1" applyAlignment="1">
      <alignment horizontal="center" vertical="center"/>
    </xf>
    <xf numFmtId="0" fontId="13" fillId="0" borderId="0" xfId="0" applyFont="1" applyAlignment="1">
      <alignment vertical="center"/>
    </xf>
    <xf numFmtId="191" fontId="25" fillId="4" borderId="64" xfId="0" applyNumberFormat="1" applyFont="1" applyFill="1" applyBorder="1" applyAlignment="1">
      <alignment vertical="center"/>
    </xf>
    <xf numFmtId="191" fontId="25" fillId="4" borderId="105" xfId="0" applyNumberFormat="1" applyFont="1" applyFill="1" applyBorder="1" applyAlignment="1">
      <alignment vertical="center"/>
    </xf>
    <xf numFmtId="191" fontId="25" fillId="4" borderId="103" xfId="0" applyNumberFormat="1" applyFont="1" applyFill="1" applyBorder="1" applyAlignment="1">
      <alignment vertical="center"/>
    </xf>
    <xf numFmtId="191" fontId="25" fillId="4" borderId="106" xfId="0" applyNumberFormat="1" applyFont="1" applyFill="1" applyBorder="1" applyAlignment="1">
      <alignment vertical="center"/>
    </xf>
    <xf numFmtId="0" fontId="25" fillId="0" borderId="12" xfId="0" applyFont="1" applyBorder="1" applyAlignment="1">
      <alignment horizontal="right" vertical="center" shrinkToFit="1"/>
    </xf>
    <xf numFmtId="0" fontId="25" fillId="0" borderId="0" xfId="0" applyFont="1" applyAlignment="1">
      <alignment horizontal="right" vertical="center"/>
    </xf>
    <xf numFmtId="0" fontId="25" fillId="0" borderId="63" xfId="0" applyFont="1" applyBorder="1" applyAlignment="1">
      <alignment horizontal="right" vertical="center" shrinkToFit="1"/>
    </xf>
    <xf numFmtId="186" fontId="25" fillId="0" borderId="63" xfId="0" applyNumberFormat="1" applyFont="1" applyBorder="1" applyAlignment="1">
      <alignment horizontal="right" vertical="center" shrinkToFit="1"/>
    </xf>
    <xf numFmtId="186" fontId="47" fillId="0" borderId="63" xfId="0" applyNumberFormat="1" applyFont="1" applyBorder="1" applyAlignment="1">
      <alignment horizontal="center" vertical="center" shrinkToFit="1"/>
    </xf>
    <xf numFmtId="0" fontId="25" fillId="0" borderId="63" xfId="0" applyFont="1" applyBorder="1" applyAlignment="1">
      <alignment horizontal="center" vertical="center" shrinkToFit="1"/>
    </xf>
    <xf numFmtId="0" fontId="25" fillId="0" borderId="8" xfId="0" applyFont="1" applyBorder="1" applyAlignment="1">
      <alignment horizontal="center" vertical="center"/>
    </xf>
    <xf numFmtId="0" fontId="25" fillId="0" borderId="64" xfId="0" applyFont="1" applyBorder="1" applyAlignment="1">
      <alignment vertical="center" shrinkToFit="1"/>
    </xf>
    <xf numFmtId="57" fontId="25" fillId="6" borderId="63" xfId="0" applyNumberFormat="1" applyFont="1" applyFill="1" applyBorder="1" applyAlignment="1">
      <alignment horizontal="center" vertical="center" shrinkToFit="1"/>
    </xf>
    <xf numFmtId="57" fontId="25" fillId="6" borderId="64" xfId="0" applyNumberFormat="1" applyFont="1" applyFill="1" applyBorder="1" applyAlignment="1">
      <alignment horizontal="center" vertical="center" shrinkToFit="1"/>
    </xf>
    <xf numFmtId="186" fontId="25" fillId="6" borderId="64" xfId="0" applyNumberFormat="1" applyFont="1" applyFill="1" applyBorder="1" applyAlignment="1">
      <alignment horizontal="right" vertical="center"/>
    </xf>
    <xf numFmtId="184" fontId="25" fillId="6" borderId="13" xfId="0" applyNumberFormat="1" applyFont="1" applyFill="1" applyBorder="1" applyAlignment="1">
      <alignment horizontal="center" vertical="center"/>
    </xf>
    <xf numFmtId="182" fontId="25" fillId="6" borderId="13" xfId="0" applyNumberFormat="1" applyFont="1" applyFill="1" applyBorder="1" applyAlignment="1">
      <alignment vertical="center"/>
    </xf>
    <xf numFmtId="185" fontId="25" fillId="6" borderId="13" xfId="0" applyNumberFormat="1" applyFont="1" applyFill="1" applyBorder="1" applyAlignment="1">
      <alignment vertical="center"/>
    </xf>
    <xf numFmtId="0" fontId="25" fillId="6" borderId="13" xfId="0" applyFont="1" applyFill="1" applyBorder="1" applyAlignment="1">
      <alignment horizontal="center" vertical="center" shrinkToFit="1"/>
    </xf>
    <xf numFmtId="0" fontId="25" fillId="6" borderId="13" xfId="0" applyFont="1" applyFill="1" applyBorder="1" applyAlignment="1">
      <alignment horizontal="center" vertical="center"/>
    </xf>
    <xf numFmtId="183" fontId="25" fillId="6" borderId="1" xfId="0" applyNumberFormat="1" applyFont="1" applyFill="1" applyBorder="1" applyAlignment="1">
      <alignment vertical="center"/>
    </xf>
    <xf numFmtId="182" fontId="25" fillId="6" borderId="8" xfId="0" applyNumberFormat="1" applyFont="1" applyFill="1" applyBorder="1" applyAlignment="1">
      <alignment vertical="center"/>
    </xf>
    <xf numFmtId="0" fontId="25" fillId="6" borderId="12" xfId="0" applyFont="1" applyFill="1" applyBorder="1" applyAlignment="1">
      <alignment vertical="center"/>
    </xf>
    <xf numFmtId="0" fontId="25" fillId="6" borderId="11" xfId="0" applyFont="1" applyFill="1" applyBorder="1" applyAlignment="1">
      <alignment vertical="center"/>
    </xf>
    <xf numFmtId="182" fontId="25" fillId="6" borderId="64" xfId="0" applyNumberFormat="1" applyFont="1" applyFill="1" applyBorder="1" applyAlignment="1">
      <alignment vertical="center"/>
    </xf>
    <xf numFmtId="182" fontId="25" fillId="6" borderId="6" xfId="0" applyNumberFormat="1" applyFont="1" applyFill="1" applyBorder="1" applyAlignment="1">
      <alignment vertical="center"/>
    </xf>
    <xf numFmtId="182" fontId="25" fillId="6" borderId="12" xfId="0" applyNumberFormat="1" applyFont="1" applyFill="1" applyBorder="1" applyAlignment="1">
      <alignment vertical="center"/>
    </xf>
    <xf numFmtId="182" fontId="25" fillId="6" borderId="9" xfId="0" applyNumberFormat="1" applyFont="1" applyFill="1" applyBorder="1" applyAlignment="1">
      <alignment vertical="center"/>
    </xf>
    <xf numFmtId="180" fontId="25" fillId="6" borderId="102" xfId="0" applyNumberFormat="1" applyFont="1" applyFill="1" applyBorder="1" applyAlignment="1">
      <alignment vertical="center"/>
    </xf>
    <xf numFmtId="180" fontId="25" fillId="6" borderId="104"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6" borderId="63" xfId="0" applyFont="1" applyFill="1" applyBorder="1" applyAlignment="1">
      <alignment horizontal="center" vertical="center"/>
    </xf>
    <xf numFmtId="191" fontId="25" fillId="6" borderId="13" xfId="0" applyNumberFormat="1" applyFont="1" applyFill="1" applyBorder="1" applyAlignment="1">
      <alignment horizontal="center" vertical="center"/>
    </xf>
    <xf numFmtId="0" fontId="25" fillId="6" borderId="2" xfId="0" applyFont="1" applyFill="1" applyBorder="1" applyAlignment="1">
      <alignment vertical="center"/>
    </xf>
    <xf numFmtId="0" fontId="25" fillId="6" borderId="63" xfId="0" applyFont="1" applyFill="1" applyBorder="1" applyAlignment="1">
      <alignment vertical="center"/>
    </xf>
    <xf numFmtId="194" fontId="25" fillId="6" borderId="64" xfId="0" applyNumberFormat="1" applyFont="1" applyFill="1" applyBorder="1" applyAlignment="1">
      <alignment vertical="center"/>
    </xf>
    <xf numFmtId="0" fontId="25" fillId="6" borderId="63" xfId="0" applyFont="1" applyFill="1" applyBorder="1" applyAlignment="1">
      <alignment horizontal="center" vertical="center" shrinkToFit="1"/>
    </xf>
    <xf numFmtId="0" fontId="25" fillId="6" borderId="12" xfId="0" applyFont="1" applyFill="1" applyBorder="1" applyAlignment="1">
      <alignment horizontal="center" vertical="center" shrinkToFit="1"/>
    </xf>
    <xf numFmtId="0" fontId="25" fillId="6" borderId="100" xfId="0" applyFont="1" applyFill="1" applyBorder="1" applyAlignment="1">
      <alignment vertical="center" shrinkToFit="1"/>
    </xf>
    <xf numFmtId="0" fontId="25" fillId="6" borderId="109" xfId="0" applyFont="1" applyFill="1" applyBorder="1" applyAlignment="1">
      <alignment vertical="center"/>
    </xf>
    <xf numFmtId="196" fontId="25" fillId="6" borderId="3" xfId="0" applyNumberFormat="1" applyFont="1" applyFill="1" applyBorder="1" applyAlignment="1">
      <alignment horizontal="center" vertical="center" shrinkToFit="1"/>
    </xf>
    <xf numFmtId="0" fontId="25" fillId="6" borderId="64" xfId="0" applyFont="1" applyFill="1" applyBorder="1" applyAlignment="1">
      <alignment vertical="center" shrinkToFit="1"/>
    </xf>
    <xf numFmtId="186" fontId="25" fillId="6" borderId="0" xfId="0" applyNumberFormat="1" applyFont="1" applyFill="1" applyAlignment="1">
      <alignment horizontal="center" vertical="center"/>
    </xf>
    <xf numFmtId="186" fontId="25" fillId="6" borderId="63" xfId="0" applyNumberFormat="1" applyFont="1" applyFill="1" applyBorder="1" applyAlignment="1">
      <alignment horizontal="center" vertical="center" shrinkToFit="1"/>
    </xf>
    <xf numFmtId="186" fontId="47" fillId="6" borderId="63" xfId="0" applyNumberFormat="1" applyFont="1" applyFill="1" applyBorder="1" applyAlignment="1">
      <alignment horizontal="center" vertical="center" shrinkToFit="1"/>
    </xf>
    <xf numFmtId="0" fontId="47" fillId="0" borderId="63" xfId="0" applyFont="1" applyBorder="1" applyAlignment="1">
      <alignment horizontal="center" vertical="center" shrinkToFit="1"/>
    </xf>
    <xf numFmtId="191" fontId="25" fillId="0" borderId="110" xfId="0" applyNumberFormat="1" applyFont="1" applyBorder="1" applyAlignment="1">
      <alignment vertical="center"/>
    </xf>
    <xf numFmtId="189" fontId="25" fillId="0" borderId="14" xfId="0" applyNumberFormat="1" applyFont="1" applyBorder="1" applyAlignment="1">
      <alignment vertical="center"/>
    </xf>
    <xf numFmtId="0" fontId="25" fillId="6" borderId="13" xfId="0" applyFont="1" applyFill="1" applyBorder="1" applyAlignment="1">
      <alignment horizontal="center" vertical="center" wrapText="1"/>
    </xf>
    <xf numFmtId="178" fontId="11" fillId="0" borderId="37" xfId="0" applyNumberFormat="1" applyFont="1" applyBorder="1" applyAlignment="1">
      <alignment horizontal="right" vertical="center" shrinkToFit="1"/>
    </xf>
    <xf numFmtId="178" fontId="11" fillId="0" borderId="6" xfId="0" applyNumberFormat="1" applyFont="1" applyBorder="1" applyAlignment="1">
      <alignment horizontal="right" vertical="center" shrinkToFit="1"/>
    </xf>
    <xf numFmtId="179" fontId="11" fillId="0" borderId="20" xfId="0" applyNumberFormat="1" applyFont="1" applyBorder="1" applyAlignment="1">
      <alignment horizontal="right" vertical="center" shrinkToFit="1"/>
    </xf>
    <xf numFmtId="177" fontId="11" fillId="0" borderId="6" xfId="0" applyNumberFormat="1" applyFont="1" applyBorder="1" applyAlignment="1">
      <alignment horizontal="right" vertical="center" shrinkToFit="1"/>
    </xf>
    <xf numFmtId="177" fontId="11" fillId="0" borderId="20" xfId="0" applyNumberFormat="1" applyFont="1" applyBorder="1" applyAlignment="1">
      <alignment horizontal="right" vertical="center" shrinkToFit="1"/>
    </xf>
    <xf numFmtId="198" fontId="11" fillId="0" borderId="64" xfId="0" applyNumberFormat="1" applyFont="1" applyBorder="1" applyAlignment="1">
      <alignment horizontal="left" vertical="center" wrapText="1"/>
    </xf>
    <xf numFmtId="198" fontId="11" fillId="0" borderId="34" xfId="0" applyNumberFormat="1" applyFont="1" applyBorder="1" applyAlignment="1">
      <alignment horizontal="left" vertical="center" wrapText="1"/>
    </xf>
    <xf numFmtId="0" fontId="11" fillId="6" borderId="26" xfId="0" applyFont="1" applyFill="1" applyBorder="1" applyAlignment="1">
      <alignment vertical="center" wrapText="1"/>
    </xf>
    <xf numFmtId="0" fontId="51" fillId="0" borderId="0" xfId="0" applyFont="1"/>
    <xf numFmtId="0" fontId="11" fillId="6" borderId="33" xfId="0" applyFont="1" applyFill="1" applyBorder="1" applyAlignment="1">
      <alignment vertical="center" wrapText="1"/>
    </xf>
    <xf numFmtId="0" fontId="11" fillId="6" borderId="20" xfId="0" applyFont="1" applyFill="1" applyBorder="1" applyAlignment="1">
      <alignment vertical="center" wrapText="1"/>
    </xf>
    <xf numFmtId="0" fontId="11" fillId="6" borderId="25" xfId="0" applyFont="1" applyFill="1" applyBorder="1" applyAlignment="1">
      <alignment vertical="center" wrapText="1"/>
    </xf>
    <xf numFmtId="0" fontId="11" fillId="6" borderId="35" xfId="0" applyFont="1" applyFill="1" applyBorder="1" applyAlignment="1">
      <alignment vertical="center" wrapText="1"/>
    </xf>
    <xf numFmtId="0" fontId="12" fillId="5" borderId="0" xfId="0" applyFont="1" applyFill="1"/>
    <xf numFmtId="0" fontId="10" fillId="5" borderId="0" xfId="0" applyFont="1" applyFill="1"/>
    <xf numFmtId="0" fontId="0" fillId="0" borderId="0" xfId="0" applyAlignment="1">
      <alignment vertical="center"/>
    </xf>
    <xf numFmtId="12" fontId="0" fillId="0" borderId="0" xfId="0" applyNumberFormat="1" applyAlignment="1">
      <alignment horizontal="center" vertical="center"/>
    </xf>
    <xf numFmtId="0" fontId="52" fillId="0" borderId="0" xfId="0" applyFont="1" applyAlignment="1">
      <alignment horizontal="center" vertical="center"/>
    </xf>
    <xf numFmtId="0" fontId="52" fillId="0" borderId="0" xfId="0" applyFont="1" applyAlignment="1">
      <alignment horizontal="center" vertical="center" wrapText="1"/>
    </xf>
    <xf numFmtId="0" fontId="0" fillId="0" borderId="0" xfId="0" applyAlignment="1">
      <alignment horizontal="center" vertical="center"/>
    </xf>
    <xf numFmtId="0" fontId="10" fillId="7" borderId="13" xfId="2" applyFill="1" applyBorder="1">
      <alignment vertical="center"/>
    </xf>
    <xf numFmtId="0" fontId="10" fillId="7" borderId="0" xfId="2" applyFill="1">
      <alignment vertical="center"/>
    </xf>
    <xf numFmtId="0" fontId="0" fillId="7" borderId="0" xfId="0" applyFill="1" applyAlignment="1">
      <alignment vertical="center"/>
    </xf>
    <xf numFmtId="0" fontId="52" fillId="7" borderId="0" xfId="0" applyFont="1" applyFill="1" applyAlignment="1">
      <alignment horizontal="center" vertical="center"/>
    </xf>
    <xf numFmtId="0" fontId="52"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0" fillId="7" borderId="0" xfId="2" applyFill="1" applyAlignment="1">
      <alignment vertical="center" wrapText="1"/>
    </xf>
    <xf numFmtId="12" fontId="4" fillId="0" borderId="0" xfId="1" applyNumberFormat="1" applyFont="1" applyFill="1" applyBorder="1" applyAlignment="1">
      <alignment horizontal="left" vertical="center" wrapText="1"/>
    </xf>
    <xf numFmtId="0" fontId="25" fillId="0" borderId="5" xfId="0" applyFont="1" applyBorder="1" applyAlignment="1">
      <alignment vertical="center" shrinkToFit="1"/>
    </xf>
    <xf numFmtId="0" fontId="25" fillId="0" borderId="64" xfId="0" applyFont="1" applyBorder="1" applyAlignment="1">
      <alignment horizontal="center" vertical="center" shrinkToFit="1"/>
    </xf>
    <xf numFmtId="199" fontId="25" fillId="6" borderId="64" xfId="0" applyNumberFormat="1" applyFont="1" applyFill="1" applyBorder="1" applyAlignment="1">
      <alignment vertical="center"/>
    </xf>
    <xf numFmtId="199" fontId="25" fillId="6" borderId="11" xfId="0" applyNumberFormat="1" applyFont="1" applyFill="1" applyBorder="1" applyAlignment="1">
      <alignment vertical="center"/>
    </xf>
    <xf numFmtId="183" fontId="25" fillId="6" borderId="112" xfId="0" applyNumberFormat="1" applyFont="1" applyFill="1" applyBorder="1" applyAlignment="1">
      <alignment vertical="center"/>
    </xf>
    <xf numFmtId="183" fontId="25" fillId="6" borderId="113" xfId="0" applyNumberFormat="1" applyFont="1" applyFill="1" applyBorder="1" applyAlignment="1">
      <alignment vertical="center"/>
    </xf>
    <xf numFmtId="200" fontId="11" fillId="0" borderId="6" xfId="0" applyNumberFormat="1" applyFont="1" applyBorder="1" applyAlignment="1">
      <alignment horizontal="right" vertical="center" shrinkToFit="1"/>
    </xf>
    <xf numFmtId="200" fontId="11" fillId="6" borderId="20" xfId="0" applyNumberFormat="1" applyFont="1" applyFill="1" applyBorder="1" applyAlignment="1">
      <alignment horizontal="right" vertical="center" shrinkToFit="1"/>
    </xf>
    <xf numFmtId="200" fontId="11" fillId="6" borderId="37" xfId="0" applyNumberFormat="1" applyFont="1" applyFill="1" applyBorder="1" applyAlignment="1">
      <alignment horizontal="right" vertical="center" shrinkToFit="1"/>
    </xf>
    <xf numFmtId="200" fontId="11" fillId="6" borderId="6" xfId="0" applyNumberFormat="1" applyFont="1" applyFill="1" applyBorder="1" applyAlignment="1">
      <alignment horizontal="right" vertical="center" shrinkToFit="1"/>
    </xf>
    <xf numFmtId="200" fontId="11" fillId="0" borderId="37" xfId="0" applyNumberFormat="1" applyFont="1" applyBorder="1" applyAlignment="1">
      <alignment horizontal="right" vertical="center" shrinkToFit="1"/>
    </xf>
    <xf numFmtId="200" fontId="11" fillId="0" borderId="20" xfId="0" applyNumberFormat="1" applyFont="1" applyBorder="1" applyAlignment="1">
      <alignment horizontal="right" vertical="center" shrinkToFit="1"/>
    </xf>
    <xf numFmtId="200" fontId="15" fillId="0" borderId="6" xfId="0" applyNumberFormat="1" applyFont="1" applyBorder="1" applyAlignment="1">
      <alignment vertical="center" shrinkToFit="1"/>
    </xf>
    <xf numFmtId="200" fontId="15" fillId="6" borderId="6" xfId="0" applyNumberFormat="1" applyFont="1" applyFill="1" applyBorder="1" applyAlignment="1">
      <alignment vertical="center" shrinkToFit="1"/>
    </xf>
    <xf numFmtId="200" fontId="15" fillId="0" borderId="37" xfId="0" applyNumberFormat="1" applyFont="1" applyBorder="1" applyAlignment="1">
      <alignment vertical="center" shrinkToFit="1"/>
    </xf>
    <xf numFmtId="200" fontId="15" fillId="6" borderId="37" xfId="0" applyNumberFormat="1" applyFont="1" applyFill="1" applyBorder="1" applyAlignment="1">
      <alignment vertical="center" shrinkToFit="1"/>
    </xf>
    <xf numFmtId="200" fontId="15" fillId="6" borderId="20" xfId="0" applyNumberFormat="1" applyFont="1" applyFill="1" applyBorder="1" applyAlignment="1">
      <alignment vertical="center" shrinkToFit="1"/>
    </xf>
    <xf numFmtId="200" fontId="17" fillId="6" borderId="19" xfId="0" applyNumberFormat="1" applyFont="1" applyFill="1" applyBorder="1" applyAlignment="1">
      <alignment vertical="center" shrinkToFit="1"/>
    </xf>
    <xf numFmtId="200" fontId="11" fillId="0" borderId="13" xfId="0" applyNumberFormat="1" applyFont="1" applyBorder="1" applyAlignment="1">
      <alignment vertical="center" shrinkToFit="1"/>
    </xf>
    <xf numFmtId="200" fontId="11" fillId="0" borderId="30" xfId="0" applyNumberFormat="1" applyFont="1" applyBorder="1" applyAlignment="1">
      <alignment vertical="center" shrinkToFit="1"/>
    </xf>
    <xf numFmtId="200" fontId="11" fillId="6" borderId="19" xfId="0" applyNumberFormat="1" applyFont="1" applyFill="1" applyBorder="1" applyAlignment="1">
      <alignment vertical="center" shrinkToFit="1"/>
    </xf>
    <xf numFmtId="200" fontId="11" fillId="6" borderId="13" xfId="0" applyNumberFormat="1" applyFont="1" applyFill="1" applyBorder="1" applyAlignment="1">
      <alignment vertical="center" shrinkToFit="1"/>
    </xf>
    <xf numFmtId="200" fontId="11" fillId="6" borderId="27" xfId="0" applyNumberFormat="1" applyFont="1" applyFill="1" applyBorder="1" applyAlignment="1">
      <alignment vertical="center" shrinkToFit="1"/>
    </xf>
    <xf numFmtId="200" fontId="11" fillId="0" borderId="1" xfId="0" applyNumberFormat="1" applyFont="1" applyBorder="1" applyAlignment="1">
      <alignment vertical="center" shrinkToFit="1"/>
    </xf>
    <xf numFmtId="200" fontId="11" fillId="6" borderId="33" xfId="0" applyNumberFormat="1" applyFont="1" applyFill="1" applyBorder="1" applyAlignment="1">
      <alignment vertical="center" shrinkToFit="1"/>
    </xf>
    <xf numFmtId="200" fontId="11" fillId="6" borderId="1" xfId="0" applyNumberFormat="1" applyFont="1" applyFill="1" applyBorder="1" applyAlignment="1">
      <alignment vertical="center" shrinkToFit="1"/>
    </xf>
    <xf numFmtId="200" fontId="11" fillId="6" borderId="37" xfId="0" applyNumberFormat="1" applyFont="1" applyFill="1" applyBorder="1" applyAlignment="1">
      <alignment vertical="center" shrinkToFit="1"/>
    </xf>
    <xf numFmtId="200" fontId="11" fillId="0" borderId="6" xfId="0" applyNumberFormat="1" applyFont="1" applyBorder="1" applyAlignment="1">
      <alignment vertical="center" shrinkToFit="1"/>
    </xf>
    <xf numFmtId="200" fontId="11" fillId="6" borderId="20" xfId="0" applyNumberFormat="1" applyFont="1" applyFill="1" applyBorder="1" applyAlignment="1">
      <alignment vertical="center" shrinkToFit="1"/>
    </xf>
    <xf numFmtId="200" fontId="11" fillId="6" borderId="6" xfId="0" applyNumberFormat="1" applyFont="1" applyFill="1" applyBorder="1" applyAlignment="1">
      <alignment vertical="center" shrinkToFit="1"/>
    </xf>
    <xf numFmtId="200" fontId="11" fillId="6" borderId="44" xfId="0" applyNumberFormat="1" applyFont="1" applyFill="1" applyBorder="1" applyAlignment="1">
      <alignment vertical="center" shrinkToFit="1"/>
    </xf>
    <xf numFmtId="200" fontId="11" fillId="0" borderId="8" xfId="0" applyNumberFormat="1" applyFont="1" applyBorder="1" applyAlignment="1">
      <alignment vertical="center" shrinkToFit="1"/>
    </xf>
    <xf numFmtId="200" fontId="11" fillId="6" borderId="25" xfId="0" applyNumberFormat="1" applyFont="1" applyFill="1" applyBorder="1" applyAlignment="1">
      <alignment vertical="center" shrinkToFit="1"/>
    </xf>
    <xf numFmtId="200" fontId="11" fillId="6" borderId="8" xfId="0" applyNumberFormat="1" applyFont="1" applyFill="1" applyBorder="1" applyAlignment="1">
      <alignment vertical="center" shrinkToFit="1"/>
    </xf>
    <xf numFmtId="200" fontId="11" fillId="0" borderId="27" xfId="0" applyNumberFormat="1" applyFont="1" applyBorder="1" applyAlignment="1">
      <alignment vertical="center" shrinkToFit="1"/>
    </xf>
    <xf numFmtId="200" fontId="11" fillId="0" borderId="33" xfId="0" applyNumberFormat="1" applyFont="1" applyBorder="1" applyAlignment="1">
      <alignment vertical="center" shrinkToFit="1"/>
    </xf>
    <xf numFmtId="200" fontId="11" fillId="0" borderId="37" xfId="0" applyNumberFormat="1" applyFont="1" applyBorder="1" applyAlignment="1">
      <alignment vertical="center" shrinkToFit="1"/>
    </xf>
    <xf numFmtId="200" fontId="11" fillId="0" borderId="20" xfId="0" applyNumberFormat="1" applyFont="1" applyBorder="1" applyAlignment="1">
      <alignment vertical="center" shrinkToFit="1"/>
    </xf>
    <xf numFmtId="200" fontId="11" fillId="6" borderId="21" xfId="0" applyNumberFormat="1" applyFont="1" applyFill="1" applyBorder="1" applyAlignment="1">
      <alignment vertical="center" shrinkToFit="1"/>
    </xf>
    <xf numFmtId="200" fontId="11" fillId="0" borderId="23" xfId="0" applyNumberFormat="1" applyFont="1" applyBorder="1" applyAlignment="1">
      <alignment vertical="center" shrinkToFit="1"/>
    </xf>
    <xf numFmtId="200" fontId="11" fillId="0" borderId="31" xfId="0" applyNumberFormat="1" applyFont="1" applyBorder="1" applyAlignment="1">
      <alignment vertical="center" shrinkToFit="1"/>
    </xf>
    <xf numFmtId="200" fontId="11" fillId="6" borderId="23" xfId="0" applyNumberFormat="1" applyFont="1" applyFill="1" applyBorder="1" applyAlignment="1">
      <alignment vertical="center" shrinkToFit="1"/>
    </xf>
    <xf numFmtId="200" fontId="11" fillId="6" borderId="18" xfId="0" applyNumberFormat="1" applyFont="1" applyFill="1" applyBorder="1" applyAlignment="1">
      <alignment vertical="center" shrinkToFit="1"/>
    </xf>
    <xf numFmtId="200" fontId="11" fillId="6" borderId="17" xfId="0" applyNumberFormat="1" applyFont="1" applyFill="1" applyBorder="1" applyAlignment="1">
      <alignment vertical="center" shrinkToFit="1"/>
    </xf>
    <xf numFmtId="200" fontId="11" fillId="0" borderId="51" xfId="0" applyNumberFormat="1" applyFont="1" applyBorder="1" applyAlignment="1">
      <alignment vertical="center" shrinkToFit="1"/>
    </xf>
    <xf numFmtId="200" fontId="11" fillId="0" borderId="52" xfId="0" applyNumberFormat="1" applyFont="1" applyBorder="1" applyAlignment="1">
      <alignment vertical="center" shrinkToFit="1"/>
    </xf>
    <xf numFmtId="3" fontId="11" fillId="0" borderId="6" xfId="0" applyNumberFormat="1" applyFont="1" applyBorder="1" applyAlignment="1">
      <alignment horizontal="right" vertical="center" shrinkToFi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6" xfId="0" applyFont="1" applyBorder="1" applyAlignment="1">
      <alignment vertical="center" wrapText="1"/>
    </xf>
    <xf numFmtId="0" fontId="13" fillId="0" borderId="0" xfId="0" applyFont="1" applyAlignment="1">
      <alignment horizontal="center" vertical="center"/>
    </xf>
    <xf numFmtId="0" fontId="11" fillId="6" borderId="14" xfId="0" applyFont="1" applyFill="1" applyBorder="1" applyAlignment="1">
      <alignment vertical="center" wrapText="1"/>
    </xf>
    <xf numFmtId="0" fontId="50" fillId="6" borderId="26" xfId="0" applyFont="1" applyFill="1" applyBorder="1" applyAlignment="1">
      <alignment vertical="center" wrapText="1"/>
    </xf>
    <xf numFmtId="0" fontId="25" fillId="0" borderId="12" xfId="0" applyFont="1" applyBorder="1" applyAlignment="1">
      <alignment vertical="center"/>
    </xf>
    <xf numFmtId="180" fontId="25" fillId="6" borderId="100" xfId="0" applyNumberFormat="1" applyFont="1" applyFill="1" applyBorder="1" applyAlignment="1">
      <alignment vertical="center"/>
    </xf>
    <xf numFmtId="180" fontId="25" fillId="6" borderId="115" xfId="0" applyNumberFormat="1" applyFont="1" applyFill="1" applyBorder="1" applyAlignment="1">
      <alignment vertical="center"/>
    </xf>
    <xf numFmtId="180" fontId="25" fillId="0" borderId="114" xfId="0" applyNumberFormat="1" applyFont="1" applyBorder="1" applyAlignment="1">
      <alignment vertical="center"/>
    </xf>
    <xf numFmtId="186" fontId="47" fillId="0" borderId="64" xfId="0" applyNumberFormat="1" applyFont="1" applyBorder="1" applyAlignment="1">
      <alignment horizontal="center" vertical="center" shrinkToFit="1"/>
    </xf>
    <xf numFmtId="179" fontId="25" fillId="6" borderId="13" xfId="0" applyNumberFormat="1" applyFont="1" applyFill="1" applyBorder="1" applyAlignment="1">
      <alignment vertical="center"/>
    </xf>
    <xf numFmtId="179" fontId="25" fillId="0" borderId="100" xfId="0" applyNumberFormat="1" applyFont="1" applyBorder="1" applyAlignment="1">
      <alignment vertical="center"/>
    </xf>
    <xf numFmtId="179" fontId="25" fillId="6" borderId="102" xfId="0" applyNumberFormat="1" applyFont="1" applyFill="1" applyBorder="1" applyAlignment="1">
      <alignment vertical="center"/>
    </xf>
    <xf numFmtId="179" fontId="25" fillId="6" borderId="104" xfId="0" applyNumberFormat="1" applyFont="1" applyFill="1" applyBorder="1" applyAlignment="1">
      <alignment vertical="center"/>
    </xf>
    <xf numFmtId="190" fontId="50" fillId="6" borderId="37" xfId="0" applyNumberFormat="1" applyFont="1" applyFill="1" applyBorder="1" applyAlignment="1">
      <alignment vertical="center" shrinkToFit="1"/>
    </xf>
    <xf numFmtId="190" fontId="11" fillId="6" borderId="37" xfId="0" applyNumberFormat="1" applyFont="1" applyFill="1" applyBorder="1" applyAlignment="1">
      <alignment horizontal="right" vertical="center" shrinkToFit="1"/>
    </xf>
    <xf numFmtId="190" fontId="11" fillId="6" borderId="6" xfId="0" applyNumberFormat="1" applyFont="1" applyFill="1" applyBorder="1" applyAlignment="1">
      <alignment horizontal="right" vertical="center" shrinkToFit="1"/>
    </xf>
    <xf numFmtId="190" fontId="15" fillId="6" borderId="6" xfId="0" applyNumberFormat="1" applyFont="1" applyFill="1" applyBorder="1" applyAlignment="1">
      <alignment vertical="center" shrinkToFit="1"/>
    </xf>
    <xf numFmtId="201" fontId="11" fillId="6" borderId="37" xfId="0" applyNumberFormat="1" applyFont="1" applyFill="1" applyBorder="1" applyAlignment="1">
      <alignment horizontal="right" vertical="center" shrinkToFit="1"/>
    </xf>
    <xf numFmtId="201" fontId="11" fillId="0" borderId="6" xfId="0" applyNumberFormat="1" applyFont="1" applyBorder="1" applyAlignment="1">
      <alignment horizontal="right" vertical="center" shrinkToFit="1"/>
    </xf>
    <xf numFmtId="201" fontId="15" fillId="0" borderId="0" xfId="0" applyNumberFormat="1" applyFont="1" applyAlignment="1">
      <alignment vertical="center" shrinkToFit="1"/>
    </xf>
    <xf numFmtId="40" fontId="11" fillId="6" borderId="37" xfId="1" applyNumberFormat="1" applyFont="1" applyFill="1" applyBorder="1" applyAlignment="1">
      <alignment horizontal="right" vertical="center" shrinkToFit="1"/>
    </xf>
    <xf numFmtId="38" fontId="25" fillId="6" borderId="13" xfId="1" applyFont="1" applyFill="1" applyBorder="1" applyAlignment="1">
      <alignment vertical="center" shrinkToFit="1"/>
    </xf>
    <xf numFmtId="38" fontId="4" fillId="0" borderId="0" xfId="1" applyFont="1" applyAlignment="1">
      <alignment horizontal="center" vertical="center"/>
    </xf>
    <xf numFmtId="38" fontId="4" fillId="0" borderId="0" xfId="1" applyFont="1" applyFill="1" applyAlignment="1">
      <alignment horizontal="center" vertical="center"/>
    </xf>
    <xf numFmtId="38" fontId="4" fillId="0" borderId="0" xfId="1" applyFont="1" applyFill="1" applyBorder="1" applyAlignment="1">
      <alignment horizontal="center" vertical="center" wrapText="1"/>
    </xf>
    <xf numFmtId="38" fontId="4" fillId="0" borderId="0" xfId="1" applyFont="1" applyFill="1" applyBorder="1" applyAlignment="1">
      <alignment horizontal="center" vertical="center"/>
    </xf>
    <xf numFmtId="38" fontId="4" fillId="0" borderId="0" xfId="1" applyFont="1" applyAlignment="1">
      <alignment horizontal="center" vertical="center" textRotation="255"/>
    </xf>
    <xf numFmtId="0" fontId="4" fillId="0" borderId="0" xfId="0" applyFont="1" applyBorder="1" applyAlignment="1">
      <alignment horizontal="left" vertical="center" wrapText="1"/>
    </xf>
    <xf numFmtId="0" fontId="4" fillId="0" borderId="0" xfId="1" applyNumberFormat="1" applyFont="1" applyFill="1" applyBorder="1" applyAlignment="1">
      <alignment horizontal="center" vertical="center" wrapText="1"/>
    </xf>
    <xf numFmtId="38" fontId="4" fillId="0" borderId="0" xfId="1" applyFont="1" applyFill="1" applyBorder="1" applyAlignment="1">
      <alignment horizontal="left" vertical="center" shrinkToFit="1"/>
    </xf>
    <xf numFmtId="57" fontId="4" fillId="0" borderId="0" xfId="1" applyNumberFormat="1" applyFont="1" applyFill="1" applyBorder="1" applyAlignment="1">
      <alignment horizontal="left" vertical="center" wrapText="1"/>
    </xf>
    <xf numFmtId="57" fontId="5" fillId="0" borderId="0" xfId="1" applyNumberFormat="1" applyFont="1" applyBorder="1" applyAlignment="1"/>
    <xf numFmtId="38" fontId="4" fillId="0" borderId="0" xfId="1" applyFont="1" applyFill="1" applyBorder="1" applyAlignment="1"/>
    <xf numFmtId="57" fontId="4" fillId="0" borderId="36" xfId="1" applyNumberFormat="1" applyFont="1" applyBorder="1" applyAlignment="1">
      <alignment horizontal="center" vertical="center"/>
    </xf>
    <xf numFmtId="57" fontId="4" fillId="0" borderId="17" xfId="1" applyNumberFormat="1" applyFont="1" applyBorder="1" applyAlignment="1">
      <alignment horizontal="center" vertical="center"/>
    </xf>
    <xf numFmtId="38" fontId="4" fillId="0" borderId="17" xfId="1" applyFont="1" applyBorder="1" applyAlignment="1">
      <alignment horizontal="center" vertical="center"/>
    </xf>
    <xf numFmtId="38" fontId="4" fillId="0" borderId="17" xfId="1" applyFont="1" applyBorder="1" applyAlignment="1">
      <alignment vertical="center"/>
    </xf>
    <xf numFmtId="38" fontId="4" fillId="0" borderId="57" xfId="1" applyFont="1" applyFill="1" applyBorder="1" applyAlignment="1">
      <alignment horizontal="center" vertical="center"/>
    </xf>
    <xf numFmtId="176" fontId="4" fillId="0" borderId="57" xfId="0" applyNumberFormat="1" applyFont="1" applyBorder="1" applyAlignment="1">
      <alignment horizontal="right" vertical="center"/>
    </xf>
    <xf numFmtId="176" fontId="4" fillId="0" borderId="57" xfId="0" applyNumberFormat="1" applyFont="1" applyBorder="1" applyAlignment="1">
      <alignment vertical="center"/>
    </xf>
    <xf numFmtId="176" fontId="4" fillId="0" borderId="16" xfId="0" applyNumberFormat="1" applyFont="1" applyBorder="1" applyAlignment="1">
      <alignment vertical="center"/>
    </xf>
    <xf numFmtId="57" fontId="4" fillId="0" borderId="53" xfId="1" applyNumberFormat="1" applyFont="1" applyBorder="1" applyAlignment="1">
      <alignment horizontal="center" vertical="center"/>
    </xf>
    <xf numFmtId="57" fontId="4" fillId="0" borderId="44" xfId="1" applyNumberFormat="1" applyFont="1" applyFill="1" applyBorder="1" applyAlignment="1">
      <alignment horizontal="center" vertical="center"/>
    </xf>
    <xf numFmtId="0" fontId="7" fillId="0" borderId="25" xfId="0" applyFont="1" applyBorder="1" applyAlignment="1">
      <alignment horizontal="center" vertical="center"/>
    </xf>
    <xf numFmtId="177" fontId="4" fillId="0" borderId="117" xfId="1" applyNumberFormat="1" applyFont="1" applyFill="1" applyBorder="1" applyAlignment="1">
      <alignment vertical="center" shrinkToFit="1"/>
    </xf>
    <xf numFmtId="0" fontId="27" fillId="0" borderId="0" xfId="0" applyFont="1"/>
    <xf numFmtId="57" fontId="56" fillId="0" borderId="0" xfId="1" applyNumberFormat="1" applyFont="1" applyFill="1" applyBorder="1" applyAlignment="1"/>
    <xf numFmtId="57" fontId="4" fillId="0" borderId="12" xfId="1" applyNumberFormat="1" applyFont="1" applyFill="1" applyBorder="1" applyAlignment="1">
      <alignment horizontal="center"/>
    </xf>
    <xf numFmtId="38" fontId="4" fillId="0" borderId="13" xfId="1" applyFont="1" applyFill="1" applyBorder="1" applyAlignment="1">
      <alignment horizontal="center"/>
    </xf>
    <xf numFmtId="38" fontId="4" fillId="0" borderId="13" xfId="1" applyFont="1" applyFill="1" applyBorder="1"/>
    <xf numFmtId="38" fontId="4" fillId="0" borderId="12" xfId="1" applyFont="1" applyFill="1" applyBorder="1" applyAlignment="1">
      <alignment horizontal="center"/>
    </xf>
    <xf numFmtId="38" fontId="4" fillId="0" borderId="12" xfId="1" applyFont="1" applyFill="1" applyBorder="1" applyAlignment="1">
      <alignment horizontal="right"/>
    </xf>
    <xf numFmtId="177" fontId="4" fillId="0" borderId="98" xfId="1" applyNumberFormat="1" applyFont="1" applyFill="1" applyBorder="1" applyAlignment="1">
      <alignment vertical="center" shrinkToFit="1"/>
    </xf>
    <xf numFmtId="38" fontId="4" fillId="0" borderId="13" xfId="1" applyFont="1" applyFill="1" applyBorder="1" applyAlignment="1">
      <alignment wrapText="1"/>
    </xf>
    <xf numFmtId="38" fontId="4" fillId="0" borderId="20" xfId="1" applyFont="1" applyBorder="1" applyAlignment="1">
      <alignment horizontal="center" vertical="center" wrapText="1"/>
    </xf>
    <xf numFmtId="0" fontId="4" fillId="0" borderId="111" xfId="0" applyFont="1" applyBorder="1" applyAlignment="1">
      <alignment horizontal="center"/>
    </xf>
    <xf numFmtId="0" fontId="4" fillId="8" borderId="125" xfId="0" applyFont="1" applyFill="1" applyBorder="1" applyAlignment="1">
      <alignment horizontal="center" vertical="center" wrapText="1"/>
    </xf>
    <xf numFmtId="0" fontId="4" fillId="8" borderId="116" xfId="0" applyFont="1" applyFill="1" applyBorder="1" applyAlignment="1">
      <alignment horizontal="center" vertical="center" wrapText="1"/>
    </xf>
    <xf numFmtId="0" fontId="4" fillId="8" borderId="121" xfId="0" applyFont="1" applyFill="1" applyBorder="1" applyAlignment="1">
      <alignment horizontal="center" vertical="center" wrapText="1"/>
    </xf>
    <xf numFmtId="38" fontId="4" fillId="0" borderId="18" xfId="1" applyFont="1" applyBorder="1" applyAlignment="1">
      <alignment horizontal="center" vertical="center"/>
    </xf>
    <xf numFmtId="38" fontId="4" fillId="0" borderId="13" xfId="1" applyFont="1" applyFill="1" applyBorder="1" applyAlignment="1">
      <alignment horizontal="center" wrapText="1"/>
    </xf>
    <xf numFmtId="38" fontId="4" fillId="0" borderId="30" xfId="1" applyFont="1" applyFill="1" applyBorder="1" applyAlignment="1">
      <alignment horizontal="center" wrapText="1"/>
    </xf>
    <xf numFmtId="0" fontId="10" fillId="7" borderId="0" xfId="2" applyFill="1" applyAlignment="1">
      <alignment horizontal="center" vertical="center"/>
    </xf>
    <xf numFmtId="12" fontId="10" fillId="7" borderId="0" xfId="2" applyNumberFormat="1" applyFill="1" applyAlignment="1">
      <alignment horizontal="center" vertical="center"/>
    </xf>
    <xf numFmtId="0" fontId="0" fillId="0" borderId="0" xfId="0" applyFont="1" applyAlignment="1">
      <alignment horizontal="center" vertical="center"/>
    </xf>
    <xf numFmtId="0" fontId="0" fillId="0" borderId="0" xfId="0" applyFont="1"/>
    <xf numFmtId="3" fontId="10" fillId="0" borderId="0" xfId="2" applyNumberFormat="1">
      <alignment vertical="center"/>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6" xfId="0" applyFont="1" applyBorder="1" applyAlignment="1">
      <alignment vertical="center" wrapText="1"/>
    </xf>
    <xf numFmtId="0" fontId="11" fillId="0" borderId="34" xfId="0" applyFont="1" applyBorder="1" applyAlignment="1">
      <alignment horizontal="center" vertical="center" wrapText="1"/>
    </xf>
    <xf numFmtId="0" fontId="13" fillId="0" borderId="0" xfId="0" applyFont="1" applyAlignment="1">
      <alignment horizontal="center" vertical="center"/>
    </xf>
    <xf numFmtId="0" fontId="11" fillId="0" borderId="30" xfId="0" applyFont="1" applyBorder="1" applyAlignment="1">
      <alignment horizontal="center" vertical="center" wrapText="1"/>
    </xf>
    <xf numFmtId="38" fontId="4" fillId="0" borderId="127" xfId="1" applyFont="1" applyFill="1" applyBorder="1" applyAlignment="1">
      <alignment horizontal="center" vertical="center" shrinkToFit="1"/>
    </xf>
    <xf numFmtId="177" fontId="4" fillId="0" borderId="72" xfId="1" applyNumberFormat="1" applyFont="1" applyFill="1" applyBorder="1" applyAlignment="1">
      <alignment vertical="center" shrinkToFit="1"/>
    </xf>
    <xf numFmtId="178" fontId="4" fillId="0" borderId="72" xfId="1" applyNumberFormat="1" applyFont="1" applyFill="1" applyBorder="1" applyAlignment="1">
      <alignment horizontal="center" vertical="center" shrinkToFit="1"/>
    </xf>
    <xf numFmtId="177" fontId="4" fillId="0" borderId="72" xfId="1" applyNumberFormat="1" applyFont="1" applyFill="1" applyBorder="1" applyAlignment="1">
      <alignment horizontal="center" vertical="center" shrinkToFit="1"/>
    </xf>
    <xf numFmtId="177" fontId="4" fillId="0" borderId="122" xfId="1" applyNumberFormat="1" applyFont="1" applyFill="1" applyBorder="1" applyAlignment="1">
      <alignment vertical="center" shrinkToFit="1"/>
    </xf>
    <xf numFmtId="0" fontId="4" fillId="9" borderId="98" xfId="0" applyFont="1" applyFill="1" applyBorder="1" applyAlignment="1">
      <alignment horizontal="left" vertical="center" wrapText="1"/>
    </xf>
    <xf numFmtId="38" fontId="4" fillId="9" borderId="112" xfId="1" applyFont="1" applyFill="1" applyBorder="1" applyAlignment="1">
      <alignment horizontal="left" vertical="center" wrapText="1"/>
    </xf>
    <xf numFmtId="0" fontId="4" fillId="9" borderId="112" xfId="1" applyNumberFormat="1" applyFont="1" applyFill="1" applyBorder="1" applyAlignment="1">
      <alignment horizontal="center" vertical="center" shrinkToFit="1"/>
    </xf>
    <xf numFmtId="38" fontId="4" fillId="9" borderId="112" xfId="1" applyFont="1" applyFill="1" applyBorder="1" applyAlignment="1">
      <alignment horizontal="left" vertical="center" shrinkToFit="1"/>
    </xf>
    <xf numFmtId="38" fontId="4" fillId="9" borderId="68" xfId="1" applyFont="1" applyFill="1" applyBorder="1" applyAlignment="1">
      <alignment horizontal="left" vertical="center" shrinkToFit="1"/>
    </xf>
    <xf numFmtId="177" fontId="4" fillId="9" borderId="98" xfId="1" applyNumberFormat="1" applyFont="1" applyFill="1" applyBorder="1" applyAlignment="1">
      <alignment vertical="center" shrinkToFit="1"/>
    </xf>
    <xf numFmtId="0" fontId="4" fillId="9" borderId="117" xfId="0" applyFont="1" applyFill="1" applyBorder="1" applyAlignment="1">
      <alignment horizontal="left" vertical="center" wrapText="1"/>
    </xf>
    <xf numFmtId="38" fontId="4" fillId="9" borderId="118" xfId="1" applyFont="1" applyFill="1" applyBorder="1" applyAlignment="1">
      <alignment horizontal="left" vertical="center" wrapText="1"/>
    </xf>
    <xf numFmtId="0" fontId="4" fillId="9" borderId="118" xfId="1" applyNumberFormat="1" applyFont="1" applyFill="1" applyBorder="1" applyAlignment="1">
      <alignment horizontal="center" vertical="center" shrinkToFit="1"/>
    </xf>
    <xf numFmtId="38" fontId="4" fillId="9" borderId="118" xfId="1" applyFont="1" applyFill="1" applyBorder="1" applyAlignment="1">
      <alignment horizontal="left" vertical="center" shrinkToFit="1"/>
    </xf>
    <xf numFmtId="38" fontId="4" fillId="9" borderId="119" xfId="1" applyFont="1" applyFill="1" applyBorder="1" applyAlignment="1">
      <alignment horizontal="left" vertical="center" shrinkToFit="1"/>
    </xf>
    <xf numFmtId="177" fontId="4" fillId="9" borderId="117" xfId="1" applyNumberFormat="1" applyFont="1" applyFill="1" applyBorder="1" applyAlignment="1">
      <alignment vertical="center" shrinkToFit="1"/>
    </xf>
    <xf numFmtId="0" fontId="4" fillId="9" borderId="122" xfId="0" applyFont="1" applyFill="1" applyBorder="1" applyAlignment="1">
      <alignment horizontal="left" vertical="center" wrapText="1"/>
    </xf>
    <xf numFmtId="38" fontId="4" fillId="9" borderId="123" xfId="1" applyFont="1" applyFill="1" applyBorder="1" applyAlignment="1">
      <alignment horizontal="left" vertical="center" wrapText="1"/>
    </xf>
    <xf numFmtId="0" fontId="4" fillId="9" borderId="123" xfId="1" applyNumberFormat="1" applyFont="1" applyFill="1" applyBorder="1" applyAlignment="1">
      <alignment horizontal="center" vertical="center" shrinkToFit="1"/>
    </xf>
    <xf numFmtId="38" fontId="4" fillId="9" borderId="123" xfId="1" applyFont="1" applyFill="1" applyBorder="1" applyAlignment="1">
      <alignment horizontal="left" vertical="center" shrinkToFit="1"/>
    </xf>
    <xf numFmtId="38" fontId="4" fillId="9" borderId="93" xfId="1" applyFont="1" applyFill="1" applyBorder="1" applyAlignment="1">
      <alignment horizontal="left" vertical="center" shrinkToFit="1"/>
    </xf>
    <xf numFmtId="177" fontId="4" fillId="9" borderId="122" xfId="1" applyNumberFormat="1" applyFont="1" applyFill="1" applyBorder="1" applyAlignment="1">
      <alignment vertical="center" shrinkToFit="1"/>
    </xf>
    <xf numFmtId="178" fontId="4" fillId="9" borderId="98" xfId="1" applyNumberFormat="1" applyFont="1" applyFill="1" applyBorder="1" applyAlignment="1">
      <alignment vertical="center" shrinkToFit="1"/>
    </xf>
    <xf numFmtId="178" fontId="4" fillId="9" borderId="117" xfId="1" applyNumberFormat="1" applyFont="1" applyFill="1" applyBorder="1" applyAlignment="1">
      <alignment vertical="center" shrinkToFit="1"/>
    </xf>
    <xf numFmtId="178" fontId="4" fillId="9" borderId="122" xfId="1" applyNumberFormat="1" applyFont="1" applyFill="1" applyBorder="1" applyAlignment="1">
      <alignment vertical="center" shrinkToFit="1"/>
    </xf>
    <xf numFmtId="57" fontId="4" fillId="9" borderId="112" xfId="1" applyNumberFormat="1" applyFont="1" applyFill="1" applyBorder="1" applyAlignment="1">
      <alignment horizontal="left" vertical="center" wrapText="1"/>
    </xf>
    <xf numFmtId="57" fontId="4" fillId="9" borderId="112" xfId="1" applyNumberFormat="1" applyFont="1" applyFill="1" applyBorder="1" applyAlignment="1">
      <alignment horizontal="center" vertical="center" wrapText="1"/>
    </xf>
    <xf numFmtId="57" fontId="4" fillId="9" borderId="126" xfId="1" applyNumberFormat="1" applyFont="1" applyFill="1" applyBorder="1" applyAlignment="1">
      <alignment horizontal="center" vertical="center" wrapText="1"/>
    </xf>
    <xf numFmtId="57" fontId="4" fillId="9" borderId="118" xfId="1" applyNumberFormat="1" applyFont="1" applyFill="1" applyBorder="1" applyAlignment="1">
      <alignment horizontal="left" vertical="center" wrapText="1"/>
    </xf>
    <xf numFmtId="57" fontId="4" fillId="9" borderId="118" xfId="1" applyNumberFormat="1" applyFont="1" applyFill="1" applyBorder="1" applyAlignment="1">
      <alignment horizontal="center" vertical="center" wrapText="1"/>
    </xf>
    <xf numFmtId="57" fontId="4" fillId="9" borderId="120" xfId="1" applyNumberFormat="1" applyFont="1" applyFill="1" applyBorder="1" applyAlignment="1">
      <alignment horizontal="center" vertical="center" wrapText="1"/>
    </xf>
    <xf numFmtId="57" fontId="4" fillId="9" borderId="123" xfId="1" applyNumberFormat="1" applyFont="1" applyFill="1" applyBorder="1" applyAlignment="1">
      <alignment horizontal="left" vertical="center" wrapText="1"/>
    </xf>
    <xf numFmtId="57" fontId="4" fillId="9" borderId="123" xfId="1" applyNumberFormat="1" applyFont="1" applyFill="1" applyBorder="1" applyAlignment="1">
      <alignment horizontal="center" vertical="center" wrapText="1"/>
    </xf>
    <xf numFmtId="57" fontId="4" fillId="9" borderId="124" xfId="1" applyNumberFormat="1" applyFont="1" applyFill="1" applyBorder="1" applyAlignment="1">
      <alignment horizontal="center" vertical="center" wrapText="1"/>
    </xf>
    <xf numFmtId="0" fontId="11" fillId="9" borderId="26" xfId="0" applyFont="1" applyFill="1" applyBorder="1" applyAlignment="1">
      <alignment vertical="center" wrapText="1"/>
    </xf>
    <xf numFmtId="0" fontId="15" fillId="9" borderId="26" xfId="0" applyFont="1" applyFill="1" applyBorder="1" applyAlignment="1">
      <alignment vertical="center" wrapText="1"/>
    </xf>
    <xf numFmtId="190" fontId="50" fillId="9" borderId="37" xfId="0" applyNumberFormat="1" applyFont="1" applyFill="1" applyBorder="1" applyAlignment="1">
      <alignment vertical="center" shrinkToFit="1"/>
    </xf>
    <xf numFmtId="200" fontId="11" fillId="9" borderId="20" xfId="0" applyNumberFormat="1" applyFont="1" applyFill="1" applyBorder="1" applyAlignment="1">
      <alignment horizontal="right" vertical="center" shrinkToFit="1"/>
    </xf>
    <xf numFmtId="190" fontId="11" fillId="9" borderId="37" xfId="0" applyNumberFormat="1" applyFont="1" applyFill="1" applyBorder="1" applyAlignment="1">
      <alignment horizontal="right" vertical="center" shrinkToFit="1"/>
    </xf>
    <xf numFmtId="200" fontId="11" fillId="9" borderId="6" xfId="0" applyNumberFormat="1" applyFont="1" applyFill="1" applyBorder="1" applyAlignment="1">
      <alignment horizontal="right" vertical="center" shrinkToFit="1"/>
    </xf>
    <xf numFmtId="190" fontId="11" fillId="9" borderId="6" xfId="0" applyNumberFormat="1" applyFont="1" applyFill="1" applyBorder="1" applyAlignment="1">
      <alignment horizontal="right" vertical="center" shrinkToFit="1"/>
    </xf>
    <xf numFmtId="201" fontId="11" fillId="9" borderId="37" xfId="0" applyNumberFormat="1" applyFont="1" applyFill="1" applyBorder="1" applyAlignment="1">
      <alignment horizontal="right" vertical="center" shrinkToFit="1"/>
    </xf>
    <xf numFmtId="40" fontId="11" fillId="9" borderId="37" xfId="1" applyNumberFormat="1" applyFont="1" applyFill="1" applyBorder="1" applyAlignment="1">
      <alignment horizontal="right" vertical="center" shrinkToFit="1"/>
    </xf>
    <xf numFmtId="200" fontId="15" fillId="9" borderId="6" xfId="0" applyNumberFormat="1" applyFont="1" applyFill="1" applyBorder="1" applyAlignment="1">
      <alignment vertical="center" shrinkToFit="1"/>
    </xf>
    <xf numFmtId="190" fontId="15" fillId="9" borderId="6" xfId="0" applyNumberFormat="1" applyFont="1" applyFill="1" applyBorder="1" applyAlignment="1">
      <alignment vertical="center" shrinkToFit="1"/>
    </xf>
    <xf numFmtId="200" fontId="11" fillId="9" borderId="37" xfId="0" applyNumberFormat="1" applyFont="1" applyFill="1" applyBorder="1" applyAlignment="1">
      <alignment horizontal="right" vertical="center" shrinkToFit="1"/>
    </xf>
    <xf numFmtId="200" fontId="15" fillId="9" borderId="37" xfId="0" applyNumberFormat="1" applyFont="1" applyFill="1" applyBorder="1" applyAlignment="1">
      <alignment vertical="center" shrinkToFit="1"/>
    </xf>
    <xf numFmtId="200" fontId="15" fillId="9" borderId="20" xfId="0" applyNumberFormat="1" applyFont="1" applyFill="1" applyBorder="1" applyAlignment="1">
      <alignment vertical="center" shrinkToFit="1"/>
    </xf>
    <xf numFmtId="0" fontId="11" fillId="9" borderId="33" xfId="0" applyFont="1" applyFill="1" applyBorder="1" applyAlignment="1">
      <alignment vertical="center" wrapText="1"/>
    </xf>
    <xf numFmtId="200" fontId="11" fillId="9" borderId="27" xfId="0" applyNumberFormat="1" applyFont="1" applyFill="1" applyBorder="1" applyAlignment="1">
      <alignment vertical="center" shrinkToFit="1"/>
    </xf>
    <xf numFmtId="0" fontId="11" fillId="9" borderId="20" xfId="0" applyFont="1" applyFill="1" applyBorder="1" applyAlignment="1">
      <alignment vertical="center" wrapText="1"/>
    </xf>
    <xf numFmtId="200" fontId="11" fillId="9" borderId="37" xfId="0" applyNumberFormat="1" applyFont="1" applyFill="1" applyBorder="1" applyAlignment="1">
      <alignment vertical="center" shrinkToFit="1"/>
    </xf>
    <xf numFmtId="0" fontId="11" fillId="9" borderId="25" xfId="0" applyFont="1" applyFill="1" applyBorder="1" applyAlignment="1">
      <alignment vertical="center" wrapText="1"/>
    </xf>
    <xf numFmtId="200" fontId="11" fillId="9" borderId="44" xfId="0" applyNumberFormat="1" applyFont="1" applyFill="1" applyBorder="1" applyAlignment="1">
      <alignment vertical="center" shrinkToFit="1"/>
    </xf>
    <xf numFmtId="200" fontId="11" fillId="9" borderId="33" xfId="0" applyNumberFormat="1" applyFont="1" applyFill="1" applyBorder="1" applyAlignment="1">
      <alignment vertical="center" shrinkToFit="1"/>
    </xf>
    <xf numFmtId="200" fontId="11" fillId="9" borderId="20" xfId="0" applyNumberFormat="1" applyFont="1" applyFill="1" applyBorder="1" applyAlignment="1">
      <alignment vertical="center" shrinkToFit="1"/>
    </xf>
    <xf numFmtId="200" fontId="11" fillId="9" borderId="25" xfId="0" applyNumberFormat="1" applyFont="1" applyFill="1" applyBorder="1" applyAlignment="1">
      <alignment vertical="center" shrinkToFit="1"/>
    </xf>
    <xf numFmtId="200" fontId="11" fillId="9" borderId="1" xfId="0" applyNumberFormat="1" applyFont="1" applyFill="1" applyBorder="1" applyAlignment="1">
      <alignment vertical="center" shrinkToFit="1"/>
    </xf>
    <xf numFmtId="200" fontId="11" fillId="9" borderId="6" xfId="0" applyNumberFormat="1" applyFont="1" applyFill="1" applyBorder="1" applyAlignment="1">
      <alignment vertical="center" shrinkToFit="1"/>
    </xf>
    <xf numFmtId="200" fontId="11" fillId="9" borderId="8" xfId="0" applyNumberFormat="1" applyFont="1" applyFill="1" applyBorder="1" applyAlignment="1">
      <alignment vertical="center" shrinkToFit="1"/>
    </xf>
    <xf numFmtId="200" fontId="17" fillId="9" borderId="19" xfId="0" applyNumberFormat="1" applyFont="1" applyFill="1" applyBorder="1" applyAlignment="1">
      <alignment vertical="center" shrinkToFit="1"/>
    </xf>
    <xf numFmtId="200" fontId="11" fillId="9" borderId="19" xfId="0" applyNumberFormat="1" applyFont="1" applyFill="1" applyBorder="1" applyAlignment="1">
      <alignment vertical="center" shrinkToFit="1"/>
    </xf>
    <xf numFmtId="200" fontId="11" fillId="9" borderId="13" xfId="0" applyNumberFormat="1" applyFont="1" applyFill="1" applyBorder="1" applyAlignment="1">
      <alignment vertical="center" shrinkToFit="1"/>
    </xf>
    <xf numFmtId="200" fontId="11" fillId="9" borderId="18" xfId="0" applyNumberFormat="1" applyFont="1" applyFill="1" applyBorder="1" applyAlignment="1">
      <alignment vertical="center" shrinkToFit="1"/>
    </xf>
    <xf numFmtId="200" fontId="11" fillId="9" borderId="17" xfId="0" applyNumberFormat="1" applyFont="1" applyFill="1" applyBorder="1" applyAlignment="1">
      <alignment vertical="center" shrinkToFit="1"/>
    </xf>
    <xf numFmtId="0" fontId="11" fillId="9" borderId="14" xfId="0" applyFont="1" applyFill="1" applyBorder="1" applyAlignment="1">
      <alignment vertical="center" wrapText="1"/>
    </xf>
    <xf numFmtId="40" fontId="4" fillId="0" borderId="9" xfId="1" applyNumberFormat="1" applyFont="1" applyBorder="1" applyAlignment="1">
      <alignment horizontal="center" vertical="center" wrapText="1"/>
    </xf>
    <xf numFmtId="40" fontId="4" fillId="0" borderId="10" xfId="1" applyNumberFormat="1" applyFont="1" applyBorder="1" applyAlignment="1">
      <alignment horizontal="center" vertical="center" wrapText="1"/>
    </xf>
    <xf numFmtId="40" fontId="4" fillId="0" borderId="11" xfId="1" applyNumberFormat="1" applyFont="1" applyBorder="1" applyAlignment="1">
      <alignment horizontal="center" vertical="center" wrapText="1"/>
    </xf>
    <xf numFmtId="200" fontId="11" fillId="0" borderId="46" xfId="0" applyNumberFormat="1" applyFont="1" applyBorder="1" applyAlignment="1">
      <alignment vertical="center" shrinkToFit="1"/>
    </xf>
    <xf numFmtId="200" fontId="11" fillId="0" borderId="48" xfId="0" applyNumberFormat="1" applyFont="1" applyBorder="1" applyAlignment="1">
      <alignment vertical="center" shrinkToFit="1"/>
    </xf>
    <xf numFmtId="200" fontId="11" fillId="0" borderId="50" xfId="0" applyNumberFormat="1" applyFont="1" applyBorder="1" applyAlignment="1">
      <alignment vertical="center" shrinkToFit="1"/>
    </xf>
    <xf numFmtId="0" fontId="13" fillId="0" borderId="0" xfId="0" applyFont="1" applyAlignment="1">
      <alignment horizontal="center" vertical="center"/>
    </xf>
    <xf numFmtId="0" fontId="11" fillId="0" borderId="15"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9" xfId="0" applyFont="1" applyBorder="1" applyAlignment="1">
      <alignment horizontal="center" vertical="center" wrapText="1"/>
    </xf>
    <xf numFmtId="0" fontId="11" fillId="6" borderId="111" xfId="0" applyFont="1" applyFill="1" applyBorder="1" applyAlignment="1">
      <alignment horizontal="right" vertical="center" wrapText="1"/>
    </xf>
    <xf numFmtId="0" fontId="11" fillId="6" borderId="63" xfId="0" applyFont="1" applyFill="1" applyBorder="1" applyAlignment="1">
      <alignment horizontal="right" vertical="center" wrapText="1"/>
    </xf>
    <xf numFmtId="0" fontId="11" fillId="6" borderId="12" xfId="0" applyFont="1" applyFill="1" applyBorder="1" applyAlignment="1">
      <alignment horizontal="right" vertical="center" wrapText="1"/>
    </xf>
    <xf numFmtId="200" fontId="11" fillId="0" borderId="45" xfId="0" applyNumberFormat="1" applyFont="1" applyBorder="1" applyAlignment="1">
      <alignment vertical="center" shrinkToFit="1"/>
    </xf>
    <xf numFmtId="200" fontId="11" fillId="0" borderId="47" xfId="0" applyNumberFormat="1" applyFont="1" applyBorder="1" applyAlignment="1">
      <alignment vertical="center" shrinkToFit="1"/>
    </xf>
    <xf numFmtId="200" fontId="11" fillId="0" borderId="49" xfId="0" applyNumberFormat="1" applyFont="1" applyBorder="1" applyAlignment="1">
      <alignment vertical="center" shrinkToFit="1"/>
    </xf>
    <xf numFmtId="0" fontId="11" fillId="0" borderId="0" xfId="0" applyFont="1" applyAlignment="1">
      <alignment horizontal="left" vertical="center" wrapText="1"/>
    </xf>
    <xf numFmtId="0" fontId="11" fillId="0" borderId="26" xfId="0" applyFont="1" applyBorder="1" applyAlignment="1">
      <alignment horizontal="left" vertical="center" wrapText="1"/>
    </xf>
    <xf numFmtId="0" fontId="11" fillId="0" borderId="15" xfId="0" applyFont="1" applyBorder="1" applyAlignment="1">
      <alignment horizontal="center" vertical="center" textRotation="255" wrapText="1"/>
    </xf>
    <xf numFmtId="0" fontId="11" fillId="0" borderId="19" xfId="0" applyFont="1" applyBorder="1" applyAlignment="1">
      <alignment horizontal="center" vertical="center" textRotation="255" wrapText="1"/>
    </xf>
    <xf numFmtId="0" fontId="11" fillId="0" borderId="21" xfId="0" applyFont="1" applyBorder="1" applyAlignment="1">
      <alignment horizontal="center" vertical="center" textRotation="255" wrapText="1"/>
    </xf>
    <xf numFmtId="0" fontId="11" fillId="0" borderId="16" xfId="0" applyFont="1" applyBorder="1" applyAlignment="1">
      <alignment horizontal="left" vertical="center" wrapText="1"/>
    </xf>
    <xf numFmtId="0" fontId="11" fillId="0" borderId="32" xfId="0" applyFont="1" applyBorder="1" applyAlignment="1">
      <alignment horizontal="left" vertical="center" wrapText="1"/>
    </xf>
    <xf numFmtId="0" fontId="11" fillId="0" borderId="22" xfId="0" applyFont="1" applyBorder="1" applyAlignment="1">
      <alignment horizontal="center" vertical="center" wrapText="1"/>
    </xf>
    <xf numFmtId="0" fontId="11" fillId="0" borderId="38" xfId="0" applyFont="1" applyBorder="1" applyAlignment="1">
      <alignment horizontal="center" vertical="center" wrapText="1"/>
    </xf>
    <xf numFmtId="0" fontId="15" fillId="0" borderId="53" xfId="0" applyFont="1" applyBorder="1" applyAlignment="1">
      <alignment vertical="center" wrapText="1"/>
    </xf>
    <xf numFmtId="0" fontId="15" fillId="0" borderId="0" xfId="0" applyFont="1" applyAlignment="1">
      <alignment vertical="center" wrapText="1"/>
    </xf>
    <xf numFmtId="0" fontId="11" fillId="0" borderId="1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7" xfId="0" applyFont="1" applyBorder="1" applyAlignment="1">
      <alignment horizontal="center" vertical="center" textRotation="255" wrapText="1"/>
    </xf>
    <xf numFmtId="0" fontId="11" fillId="0" borderId="0" xfId="0" applyFont="1" applyAlignment="1">
      <alignment vertical="center" wrapText="1"/>
    </xf>
    <xf numFmtId="0" fontId="11" fillId="0" borderId="26" xfId="0" applyFont="1" applyBorder="1" applyAlignment="1">
      <alignment vertical="center" wrapText="1"/>
    </xf>
    <xf numFmtId="0" fontId="11" fillId="0" borderId="1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4"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39" xfId="0" applyFont="1" applyBorder="1" applyAlignment="1">
      <alignment horizontal="center" vertical="center" wrapText="1"/>
    </xf>
    <xf numFmtId="0" fontId="11" fillId="0" borderId="42" xfId="0" applyFont="1" applyBorder="1" applyAlignment="1">
      <alignment horizontal="center" vertical="center" wrapText="1"/>
    </xf>
    <xf numFmtId="0" fontId="11" fillId="6" borderId="43" xfId="0" applyFont="1" applyFill="1" applyBorder="1" applyAlignment="1">
      <alignment vertical="center" wrapText="1"/>
    </xf>
    <xf numFmtId="0" fontId="11" fillId="6" borderId="40" xfId="0" applyFont="1" applyFill="1" applyBorder="1" applyAlignment="1">
      <alignment vertical="center" wrapText="1"/>
    </xf>
    <xf numFmtId="0" fontId="11" fillId="6" borderId="41" xfId="0" applyFont="1" applyFill="1" applyBorder="1" applyAlignment="1">
      <alignment vertical="center" wrapText="1"/>
    </xf>
    <xf numFmtId="0" fontId="11" fillId="0" borderId="19" xfId="0" applyFont="1" applyBorder="1" applyAlignment="1">
      <alignment horizontal="center" vertical="center" wrapText="1"/>
    </xf>
    <xf numFmtId="0" fontId="19" fillId="0" borderId="0" xfId="0" applyFont="1" applyAlignment="1">
      <alignment horizontal="center" vertical="center"/>
    </xf>
    <xf numFmtId="0" fontId="25" fillId="0" borderId="13" xfId="0" applyFont="1" applyBorder="1" applyAlignment="1">
      <alignment horizontal="center" vertical="center"/>
    </xf>
    <xf numFmtId="0" fontId="25" fillId="0" borderId="1" xfId="0" applyFont="1" applyBorder="1" applyAlignment="1">
      <alignment horizontal="center" vertical="center"/>
    </xf>
    <xf numFmtId="0" fontId="25" fillId="0" borderId="8" xfId="0" applyFont="1" applyBorder="1" applyAlignment="1">
      <alignment horizontal="center" vertical="center"/>
    </xf>
    <xf numFmtId="0" fontId="25" fillId="0" borderId="13" xfId="0" applyFont="1" applyBorder="1" applyAlignment="1">
      <alignment horizontal="left" vertical="center"/>
    </xf>
    <xf numFmtId="0" fontId="25" fillId="6" borderId="13" xfId="0" applyFont="1" applyFill="1" applyBorder="1" applyAlignment="1">
      <alignment vertical="center" shrinkToFit="1"/>
    </xf>
    <xf numFmtId="0" fontId="25" fillId="6" borderId="13" xfId="0" applyFont="1" applyFill="1" applyBorder="1" applyAlignment="1">
      <alignment horizontal="center" vertical="center"/>
    </xf>
    <xf numFmtId="0" fontId="25" fillId="0" borderId="1" xfId="0" applyFont="1" applyBorder="1" applyAlignment="1">
      <alignment horizontal="center" vertical="center" wrapText="1" shrinkToFit="1"/>
    </xf>
    <xf numFmtId="0" fontId="25" fillId="0" borderId="8"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12" xfId="0" applyFont="1" applyBorder="1" applyAlignment="1">
      <alignment horizontal="left" vertical="center" shrinkToFit="1"/>
    </xf>
    <xf numFmtId="0" fontId="25" fillId="0" borderId="63" xfId="0" applyFont="1" applyBorder="1" applyAlignment="1">
      <alignment horizontal="left" vertical="center" shrinkToFit="1"/>
    </xf>
    <xf numFmtId="0" fontId="25" fillId="0" borderId="64" xfId="0" applyFont="1" applyBorder="1" applyAlignment="1">
      <alignment horizontal="left" vertical="center" shrinkToFit="1"/>
    </xf>
    <xf numFmtId="0" fontId="25" fillId="6" borderId="13" xfId="0" applyFont="1" applyFill="1" applyBorder="1" applyAlignment="1">
      <alignment vertical="center"/>
    </xf>
    <xf numFmtId="0" fontId="25" fillId="0" borderId="12" xfId="0" applyFont="1" applyBorder="1" applyAlignment="1">
      <alignment horizontal="center" vertical="center"/>
    </xf>
    <xf numFmtId="0" fontId="25" fillId="0" borderId="64" xfId="0" applyFont="1" applyBorder="1" applyAlignment="1">
      <alignment horizontal="center" vertical="center"/>
    </xf>
    <xf numFmtId="0" fontId="25" fillId="0" borderId="12" xfId="0" applyFont="1" applyBorder="1" applyAlignment="1">
      <alignment horizontal="right" vertical="center"/>
    </xf>
    <xf numFmtId="0" fontId="25" fillId="0" borderId="63" xfId="0" applyFont="1" applyBorder="1" applyAlignment="1">
      <alignment horizontal="right" vertical="center"/>
    </xf>
    <xf numFmtId="0" fontId="25" fillId="0" borderId="12" xfId="0" applyFont="1" applyBorder="1" applyAlignment="1">
      <alignment horizontal="center" vertical="center" shrinkToFit="1"/>
    </xf>
    <xf numFmtId="0" fontId="25" fillId="0" borderId="64" xfId="0" applyFont="1" applyBorder="1" applyAlignment="1">
      <alignment horizontal="center" vertical="center" shrinkToFit="1"/>
    </xf>
    <xf numFmtId="0" fontId="25" fillId="6" borderId="2" xfId="0" applyFont="1" applyFill="1" applyBorder="1" applyAlignment="1">
      <alignment vertical="center" wrapText="1"/>
    </xf>
    <xf numFmtId="0" fontId="25" fillId="6" borderId="3" xfId="0" applyFont="1" applyFill="1" applyBorder="1" applyAlignment="1">
      <alignment vertical="center" wrapText="1"/>
    </xf>
    <xf numFmtId="0" fontId="25" fillId="6" borderId="4" xfId="0" applyFont="1" applyFill="1" applyBorder="1" applyAlignment="1">
      <alignment vertical="center" wrapText="1"/>
    </xf>
    <xf numFmtId="0" fontId="25" fillId="6" borderId="5" xfId="0" applyFont="1" applyFill="1" applyBorder="1" applyAlignment="1">
      <alignment vertical="center" wrapText="1"/>
    </xf>
    <xf numFmtId="0" fontId="25" fillId="6" borderId="0" xfId="0" applyFont="1" applyFill="1" applyAlignment="1">
      <alignment vertical="center" wrapText="1"/>
    </xf>
    <xf numFmtId="0" fontId="25" fillId="6" borderId="7" xfId="0" applyFont="1" applyFill="1" applyBorder="1" applyAlignment="1">
      <alignment vertical="center" wrapText="1"/>
    </xf>
    <xf numFmtId="0" fontId="25" fillId="6" borderId="9" xfId="0" applyFont="1" applyFill="1" applyBorder="1" applyAlignment="1">
      <alignment vertical="center" wrapText="1"/>
    </xf>
    <xf numFmtId="0" fontId="25" fillId="6" borderId="10" xfId="0" applyFont="1" applyFill="1" applyBorder="1" applyAlignment="1">
      <alignment vertical="center" wrapText="1"/>
    </xf>
    <xf numFmtId="0" fontId="25" fillId="6" borderId="11" xfId="0" applyFont="1" applyFill="1" applyBorder="1" applyAlignment="1">
      <alignment vertical="center" wrapText="1"/>
    </xf>
    <xf numFmtId="0" fontId="25" fillId="0" borderId="1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vertical="center"/>
    </xf>
    <xf numFmtId="0" fontId="25" fillId="0" borderId="4" xfId="0" applyFont="1" applyBorder="1" applyAlignment="1">
      <alignment vertical="center"/>
    </xf>
    <xf numFmtId="0" fontId="25" fillId="6" borderId="12" xfId="0" applyFont="1" applyFill="1" applyBorder="1" applyAlignment="1">
      <alignment horizontal="center" vertical="center"/>
    </xf>
    <xf numFmtId="0" fontId="25" fillId="6" borderId="64" xfId="0" applyFont="1" applyFill="1" applyBorder="1" applyAlignment="1">
      <alignment horizontal="center" vertical="center"/>
    </xf>
    <xf numFmtId="0" fontId="25" fillId="6" borderId="12" xfId="0" applyFont="1" applyFill="1" applyBorder="1" applyAlignment="1">
      <alignment horizontal="center" vertical="center" shrinkToFit="1"/>
    </xf>
    <xf numFmtId="0" fontId="25" fillId="6" borderId="63" xfId="0" applyFont="1" applyFill="1" applyBorder="1" applyAlignment="1">
      <alignment horizontal="center" vertical="center" shrinkToFit="1"/>
    </xf>
    <xf numFmtId="0" fontId="25" fillId="6" borderId="64" xfId="0" applyFont="1" applyFill="1" applyBorder="1" applyAlignment="1">
      <alignment horizontal="center" vertical="center" shrinkToFit="1"/>
    </xf>
    <xf numFmtId="0" fontId="25" fillId="0" borderId="1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64" xfId="0" applyFont="1" applyBorder="1" applyAlignment="1">
      <alignment vertical="center" shrinkToFit="1"/>
    </xf>
    <xf numFmtId="0" fontId="25" fillId="0" borderId="10" xfId="0" applyFont="1" applyBorder="1" applyAlignment="1">
      <alignment vertical="center" shrinkToFit="1"/>
    </xf>
    <xf numFmtId="0" fontId="25" fillId="0" borderId="11" xfId="0" applyFont="1" applyBorder="1" applyAlignment="1">
      <alignment vertical="center" shrinkToFit="1"/>
    </xf>
    <xf numFmtId="187" fontId="25" fillId="6" borderId="98" xfId="0" applyNumberFormat="1" applyFont="1" applyFill="1" applyBorder="1" applyAlignment="1">
      <alignment vertical="center"/>
    </xf>
    <xf numFmtId="187" fontId="25" fillId="6" borderId="68" xfId="0" applyNumberFormat="1" applyFont="1" applyFill="1" applyBorder="1" applyAlignment="1">
      <alignment vertical="center"/>
    </xf>
    <xf numFmtId="187" fontId="25" fillId="6" borderId="4" xfId="0" applyNumberFormat="1" applyFont="1" applyFill="1" applyBorder="1" applyAlignment="1">
      <alignment vertical="center"/>
    </xf>
    <xf numFmtId="187" fontId="25" fillId="6" borderId="10" xfId="0" applyNumberFormat="1" applyFont="1" applyFill="1" applyBorder="1" applyAlignment="1">
      <alignment vertical="center"/>
    </xf>
    <xf numFmtId="187" fontId="25" fillId="6" borderId="11" xfId="0" applyNumberFormat="1" applyFont="1" applyFill="1" applyBorder="1" applyAlignment="1">
      <alignment vertical="center"/>
    </xf>
    <xf numFmtId="188" fontId="25" fillId="6" borderId="13" xfId="0" applyNumberFormat="1" applyFont="1" applyFill="1" applyBorder="1" applyAlignment="1">
      <alignment vertical="center"/>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6" borderId="63" xfId="0" applyFont="1" applyFill="1" applyBorder="1" applyAlignment="1">
      <alignment horizontal="center" vertical="center"/>
    </xf>
    <xf numFmtId="0" fontId="25" fillId="6" borderId="12" xfId="0" applyFont="1" applyFill="1" applyBorder="1" applyAlignment="1">
      <alignment vertical="center"/>
    </xf>
    <xf numFmtId="0" fontId="25" fillId="6" borderId="63" xfId="0" applyFont="1" applyFill="1" applyBorder="1" applyAlignment="1">
      <alignment vertical="center"/>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1" fillId="0" borderId="5" xfId="0" applyFont="1" applyBorder="1" applyAlignment="1">
      <alignment vertical="center" wrapText="1"/>
    </xf>
    <xf numFmtId="0" fontId="21" fillId="0" borderId="0" xfId="0" applyFont="1" applyAlignment="1">
      <alignment vertical="center" wrapText="1"/>
    </xf>
    <xf numFmtId="0" fontId="25" fillId="6" borderId="10" xfId="0" applyFont="1" applyFill="1" applyBorder="1" applyAlignment="1">
      <alignment vertical="center"/>
    </xf>
    <xf numFmtId="0" fontId="25" fillId="6" borderId="11" xfId="0" applyFont="1" applyFill="1" applyBorder="1" applyAlignment="1">
      <alignment vertical="center"/>
    </xf>
    <xf numFmtId="189" fontId="25" fillId="6" borderId="12" xfId="0" applyNumberFormat="1" applyFont="1" applyFill="1" applyBorder="1" applyAlignment="1">
      <alignment vertical="center"/>
    </xf>
    <xf numFmtId="189" fontId="25" fillId="6" borderId="64" xfId="0" applyNumberFormat="1" applyFont="1" applyFill="1" applyBorder="1" applyAlignment="1">
      <alignment vertical="center"/>
    </xf>
    <xf numFmtId="0" fontId="25" fillId="0" borderId="1" xfId="0" applyFont="1" applyBorder="1" applyAlignment="1">
      <alignment vertical="center"/>
    </xf>
    <xf numFmtId="0" fontId="25" fillId="6" borderId="5" xfId="0" applyFont="1" applyFill="1" applyBorder="1" applyAlignment="1">
      <alignment horizontal="center" vertical="center"/>
    </xf>
    <xf numFmtId="0" fontId="25" fillId="6" borderId="0" xfId="0" applyFont="1" applyFill="1" applyAlignment="1">
      <alignment horizontal="center" vertical="center"/>
    </xf>
    <xf numFmtId="0" fontId="25" fillId="6" borderId="7" xfId="0" applyFont="1" applyFill="1" applyBorder="1" applyAlignment="1">
      <alignment horizontal="center" vertical="center"/>
    </xf>
    <xf numFmtId="0" fontId="25" fillId="0" borderId="2" xfId="0" applyFont="1" applyBorder="1" applyAlignment="1">
      <alignment horizontal="center" vertical="center" shrinkToFit="1"/>
    </xf>
    <xf numFmtId="0" fontId="25" fillId="0" borderId="4" xfId="0" applyFont="1" applyBorder="1" applyAlignment="1">
      <alignment horizontal="center" vertical="center" shrinkToFit="1"/>
    </xf>
    <xf numFmtId="0" fontId="25" fillId="0" borderId="9" xfId="0" applyFont="1" applyBorder="1" applyAlignment="1">
      <alignment horizontal="center" vertical="center" shrinkToFit="1"/>
    </xf>
    <xf numFmtId="0" fontId="25" fillId="0" borderId="11" xfId="0" applyFont="1" applyBorder="1" applyAlignment="1">
      <alignment horizontal="center" vertical="center" shrinkToFit="1"/>
    </xf>
    <xf numFmtId="182" fontId="25" fillId="0" borderId="12" xfId="0" applyNumberFormat="1" applyFont="1" applyBorder="1" applyAlignment="1">
      <alignment vertical="center"/>
    </xf>
    <xf numFmtId="182" fontId="25" fillId="0" borderId="64" xfId="0" applyNumberFormat="1" applyFont="1" applyBorder="1" applyAlignment="1">
      <alignment vertical="center"/>
    </xf>
    <xf numFmtId="0" fontId="25" fillId="0" borderId="12" xfId="0" applyFont="1" applyBorder="1" applyAlignment="1">
      <alignment vertical="center" shrinkToFit="1"/>
    </xf>
    <xf numFmtId="0" fontId="25" fillId="0" borderId="63" xfId="0" applyFont="1" applyBorder="1" applyAlignment="1">
      <alignment vertical="center" shrinkToFit="1"/>
    </xf>
    <xf numFmtId="0" fontId="25" fillId="0" borderId="12" xfId="0" applyFont="1" applyBorder="1" applyAlignment="1">
      <alignment vertical="center"/>
    </xf>
    <xf numFmtId="0" fontId="25" fillId="0" borderId="63" xfId="0" applyFont="1" applyBorder="1" applyAlignment="1">
      <alignment vertical="center"/>
    </xf>
    <xf numFmtId="183" fontId="25" fillId="0" borderId="2" xfId="0" applyNumberFormat="1" applyFont="1" applyBorder="1" applyAlignment="1">
      <alignment vertical="center"/>
    </xf>
    <xf numFmtId="183" fontId="25" fillId="0" borderId="4" xfId="0" applyNumberFormat="1" applyFont="1" applyBorder="1" applyAlignment="1">
      <alignment vertical="center"/>
    </xf>
    <xf numFmtId="182" fontId="25" fillId="0" borderId="9" xfId="0" applyNumberFormat="1" applyFont="1" applyBorder="1" applyAlignment="1">
      <alignment vertical="center"/>
    </xf>
    <xf numFmtId="182" fontId="25" fillId="0" borderId="11" xfId="0" applyNumberFormat="1" applyFont="1" applyBorder="1" applyAlignment="1">
      <alignment vertical="center"/>
    </xf>
    <xf numFmtId="190" fontId="25" fillId="6" borderId="13" xfId="0" applyNumberFormat="1" applyFont="1" applyFill="1" applyBorder="1" applyAlignment="1">
      <alignment horizontal="center" vertical="center"/>
    </xf>
    <xf numFmtId="182" fontId="25" fillId="0" borderId="3" xfId="0" applyNumberFormat="1" applyFont="1" applyBorder="1" applyAlignment="1">
      <alignment horizontal="right" vertical="center"/>
    </xf>
    <xf numFmtId="182" fontId="25" fillId="0" borderId="12" xfId="0" applyNumberFormat="1" applyFont="1" applyBorder="1" applyAlignment="1">
      <alignment horizontal="center" vertical="center"/>
    </xf>
    <xf numFmtId="182" fontId="25" fillId="0" borderId="63" xfId="0" applyNumberFormat="1" applyFont="1" applyBorder="1" applyAlignment="1">
      <alignment horizontal="center" vertical="center"/>
    </xf>
    <xf numFmtId="182" fontId="25" fillId="0" borderId="64" xfId="0" applyNumberFormat="1" applyFont="1" applyBorder="1" applyAlignment="1">
      <alignment horizontal="center" vertical="center"/>
    </xf>
    <xf numFmtId="0" fontId="25" fillId="6" borderId="13" xfId="0" applyFont="1" applyFill="1" applyBorder="1" applyAlignment="1">
      <alignment horizontal="left" vertical="center"/>
    </xf>
    <xf numFmtId="0" fontId="25" fillId="6" borderId="67" xfId="0" applyFont="1" applyFill="1" applyBorder="1" applyAlignment="1">
      <alignment horizontal="left" vertical="center"/>
    </xf>
    <xf numFmtId="0" fontId="25" fillId="0" borderId="69" xfId="0" applyFont="1" applyBorder="1" applyAlignment="1">
      <alignment horizontal="right" vertical="center"/>
    </xf>
    <xf numFmtId="0" fontId="25" fillId="0" borderId="70" xfId="0" applyFont="1" applyBorder="1" applyAlignment="1">
      <alignment horizontal="right" vertical="center"/>
    </xf>
    <xf numFmtId="0" fontId="25" fillId="0" borderId="71" xfId="0" applyFont="1" applyBorder="1" applyAlignment="1">
      <alignment horizontal="right"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7" xfId="0" applyFont="1" applyBorder="1" applyAlignment="1">
      <alignment horizontal="center" vertical="center"/>
    </xf>
    <xf numFmtId="0" fontId="25" fillId="0" borderId="10" xfId="0" applyFont="1" applyBorder="1" applyAlignment="1">
      <alignment horizontal="center" vertical="center"/>
    </xf>
    <xf numFmtId="182" fontId="25" fillId="0" borderId="1" xfId="0" applyNumberFormat="1" applyFont="1" applyBorder="1" applyAlignment="1">
      <alignment horizontal="center" vertical="center" wrapText="1"/>
    </xf>
    <xf numFmtId="182" fontId="25" fillId="0" borderId="6" xfId="0" applyNumberFormat="1" applyFont="1" applyBorder="1" applyAlignment="1">
      <alignment horizontal="center" vertical="center" wrapText="1"/>
    </xf>
    <xf numFmtId="182" fontId="25" fillId="0" borderId="8" xfId="0" applyNumberFormat="1" applyFont="1" applyBorder="1" applyAlignment="1">
      <alignment horizontal="center" vertical="center" wrapText="1"/>
    </xf>
    <xf numFmtId="182" fontId="25" fillId="0" borderId="2" xfId="0" applyNumberFormat="1" applyFont="1" applyBorder="1" applyAlignment="1">
      <alignment horizontal="center" vertical="center"/>
    </xf>
    <xf numFmtId="182" fontId="25" fillId="0" borderId="9" xfId="0" applyNumberFormat="1" applyFont="1" applyBorder="1" applyAlignment="1">
      <alignment horizontal="center" vertical="center"/>
    </xf>
    <xf numFmtId="0" fontId="25" fillId="0" borderId="13" xfId="0" applyFont="1" applyBorder="1" applyAlignment="1">
      <alignment horizontal="center" vertical="center" shrinkToFit="1"/>
    </xf>
    <xf numFmtId="0" fontId="55" fillId="6" borderId="13" xfId="0" applyFont="1" applyFill="1" applyBorder="1" applyAlignment="1">
      <alignment vertical="center" wrapText="1"/>
    </xf>
    <xf numFmtId="182" fontId="25" fillId="6" borderId="13" xfId="0" applyNumberFormat="1" applyFont="1" applyFill="1" applyBorder="1" applyAlignment="1">
      <alignment vertical="center" wrapText="1"/>
    </xf>
    <xf numFmtId="0" fontId="25" fillId="0" borderId="63" xfId="0" applyFont="1" applyBorder="1" applyAlignment="1">
      <alignment horizontal="center" vertical="center" shrinkToFit="1"/>
    </xf>
    <xf numFmtId="182" fontId="25" fillId="6" borderId="2" xfId="0" applyNumberFormat="1" applyFont="1" applyFill="1" applyBorder="1" applyAlignment="1">
      <alignment vertical="center"/>
    </xf>
    <xf numFmtId="182" fontId="25" fillId="6" borderId="3" xfId="0" applyNumberFormat="1" applyFont="1" applyFill="1" applyBorder="1" applyAlignment="1">
      <alignment vertical="center"/>
    </xf>
    <xf numFmtId="182" fontId="25" fillId="6" borderId="4" xfId="0" applyNumberFormat="1" applyFont="1" applyFill="1" applyBorder="1" applyAlignment="1">
      <alignment vertical="center"/>
    </xf>
    <xf numFmtId="182" fontId="25" fillId="6" borderId="5" xfId="0" applyNumberFormat="1" applyFont="1" applyFill="1" applyBorder="1" applyAlignment="1">
      <alignment vertical="center"/>
    </xf>
    <xf numFmtId="182" fontId="25" fillId="6" borderId="0" xfId="0" applyNumberFormat="1" applyFont="1" applyFill="1" applyAlignment="1">
      <alignment vertical="center"/>
    </xf>
    <xf numFmtId="182" fontId="25" fillId="6" borderId="7" xfId="0" applyNumberFormat="1" applyFont="1" applyFill="1" applyBorder="1" applyAlignment="1">
      <alignment vertical="center"/>
    </xf>
    <xf numFmtId="182" fontId="25" fillId="6" borderId="9" xfId="0" applyNumberFormat="1" applyFont="1" applyFill="1" applyBorder="1" applyAlignment="1">
      <alignment vertical="center"/>
    </xf>
    <xf numFmtId="182" fontId="25" fillId="6" borderId="10"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0" borderId="3"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64" xfId="0" applyFont="1" applyBorder="1" applyAlignment="1">
      <alignment horizontal="right" vertical="center"/>
    </xf>
    <xf numFmtId="0" fontId="25" fillId="0" borderId="12" xfId="0" applyFont="1" applyBorder="1" applyAlignment="1">
      <alignment horizontal="left" vertical="center"/>
    </xf>
    <xf numFmtId="0" fontId="25" fillId="0" borderId="63" xfId="0" applyFont="1" applyBorder="1" applyAlignment="1">
      <alignment horizontal="left" vertical="center"/>
    </xf>
    <xf numFmtId="0" fontId="25" fillId="0" borderId="64" xfId="0" applyFont="1" applyBorder="1" applyAlignment="1">
      <alignment horizontal="left" vertical="center"/>
    </xf>
    <xf numFmtId="0" fontId="25" fillId="0" borderId="13" xfId="0" applyFont="1" applyBorder="1" applyAlignment="1">
      <alignment horizontal="right" vertical="center"/>
    </xf>
    <xf numFmtId="0" fontId="25" fillId="0" borderId="64" xfId="0" applyFont="1" applyBorder="1" applyAlignment="1">
      <alignment vertical="center"/>
    </xf>
    <xf numFmtId="0" fontId="25" fillId="0" borderId="10" xfId="0" applyFont="1" applyBorder="1" applyAlignment="1">
      <alignment horizontal="righ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6" borderId="1" xfId="0" applyFont="1" applyFill="1" applyBorder="1" applyAlignment="1">
      <alignment horizontal="center" vertical="center" wrapText="1" shrinkToFit="1"/>
    </xf>
    <xf numFmtId="0" fontId="25" fillId="6" borderId="8" xfId="0" applyFont="1" applyFill="1" applyBorder="1" applyAlignment="1">
      <alignment horizontal="center" vertical="center" wrapText="1" shrinkToFit="1"/>
    </xf>
    <xf numFmtId="0" fontId="25" fillId="0" borderId="63" xfId="0" applyFont="1" applyBorder="1" applyAlignment="1">
      <alignment horizontal="center" vertical="center"/>
    </xf>
    <xf numFmtId="182" fontId="25" fillId="0" borderId="1" xfId="0" applyNumberFormat="1" applyFont="1" applyBorder="1" applyAlignment="1">
      <alignment horizontal="center" vertical="center"/>
    </xf>
    <xf numFmtId="182" fontId="25" fillId="0" borderId="6" xfId="0" applyNumberFormat="1" applyFont="1" applyBorder="1" applyAlignment="1">
      <alignment horizontal="center" vertical="center"/>
    </xf>
    <xf numFmtId="182" fontId="25" fillId="0" borderId="8" xfId="0" applyNumberFormat="1" applyFont="1" applyBorder="1" applyAlignment="1">
      <alignment horizontal="center" vertical="center"/>
    </xf>
    <xf numFmtId="182" fontId="25" fillId="0" borderId="5" xfId="0" applyNumberFormat="1" applyFont="1" applyBorder="1" applyAlignment="1">
      <alignment horizontal="center" vertical="center"/>
    </xf>
    <xf numFmtId="0" fontId="25" fillId="6" borderId="2" xfId="0" applyFont="1" applyFill="1" applyBorder="1" applyAlignment="1">
      <alignment horizontal="center" vertical="center" wrapText="1" shrinkToFit="1"/>
    </xf>
    <xf numFmtId="0" fontId="25" fillId="6" borderId="9" xfId="0" applyFont="1" applyFill="1" applyBorder="1" applyAlignment="1">
      <alignment horizontal="center" vertical="center" shrinkToFit="1"/>
    </xf>
    <xf numFmtId="0" fontId="25" fillId="0" borderId="8" xfId="0" applyFont="1" applyBorder="1" applyAlignment="1">
      <alignment horizontal="center" vertical="center" wrapText="1" shrinkToFit="1"/>
    </xf>
    <xf numFmtId="0" fontId="25" fillId="6" borderId="13" xfId="0" applyFont="1" applyFill="1" applyBorder="1" applyAlignment="1">
      <alignment horizontal="center" vertical="center" wrapText="1"/>
    </xf>
    <xf numFmtId="0" fontId="25" fillId="0" borderId="6" xfId="0" applyFont="1" applyBorder="1" applyAlignment="1">
      <alignment horizontal="center" vertical="center" shrinkToFit="1"/>
    </xf>
    <xf numFmtId="0" fontId="25" fillId="6" borderId="2"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9" xfId="0" applyFont="1" applyFill="1" applyBorder="1" applyAlignment="1">
      <alignment horizontal="center" vertical="center"/>
    </xf>
    <xf numFmtId="0" fontId="25" fillId="6" borderId="10" xfId="0" applyFont="1" applyFill="1" applyBorder="1" applyAlignment="1">
      <alignment horizontal="center" vertical="center"/>
    </xf>
    <xf numFmtId="0" fontId="25" fillId="6" borderId="11" xfId="0" applyFont="1" applyFill="1" applyBorder="1" applyAlignment="1">
      <alignment horizontal="center" vertical="center"/>
    </xf>
    <xf numFmtId="197" fontId="25" fillId="6" borderId="12" xfId="0" applyNumberFormat="1" applyFont="1" applyFill="1" applyBorder="1" applyAlignment="1">
      <alignment horizontal="center" vertical="center"/>
    </xf>
    <xf numFmtId="197" fontId="25" fillId="6" borderId="63" xfId="0" applyNumberFormat="1" applyFont="1" applyFill="1" applyBorder="1" applyAlignment="1">
      <alignment horizontal="center" vertical="center"/>
    </xf>
    <xf numFmtId="197" fontId="25" fillId="6" borderId="64" xfId="0" applyNumberFormat="1" applyFont="1" applyFill="1" applyBorder="1" applyAlignment="1">
      <alignment horizontal="center" vertical="center"/>
    </xf>
    <xf numFmtId="192" fontId="25" fillId="6" borderId="12" xfId="0" applyNumberFormat="1" applyFont="1" applyFill="1" applyBorder="1" applyAlignment="1">
      <alignment horizontal="center" vertical="center"/>
    </xf>
    <xf numFmtId="192" fontId="25" fillId="6" borderId="63" xfId="0" applyNumberFormat="1" applyFont="1" applyFill="1" applyBorder="1" applyAlignment="1">
      <alignment horizontal="center" vertical="center"/>
    </xf>
    <xf numFmtId="192" fontId="25" fillId="6" borderId="64" xfId="0" applyNumberFormat="1" applyFont="1" applyFill="1" applyBorder="1" applyAlignment="1">
      <alignment horizontal="center" vertical="center"/>
    </xf>
    <xf numFmtId="0" fontId="25" fillId="6" borderId="63" xfId="0" applyFont="1" applyFill="1" applyBorder="1" applyAlignment="1">
      <alignment vertical="center" wrapText="1"/>
    </xf>
    <xf numFmtId="0" fontId="25" fillId="6" borderId="64" xfId="0" applyFont="1" applyFill="1" applyBorder="1" applyAlignment="1">
      <alignment vertical="center" wrapText="1"/>
    </xf>
    <xf numFmtId="193" fontId="25" fillId="6" borderId="2" xfId="0" applyNumberFormat="1" applyFont="1" applyFill="1" applyBorder="1" applyAlignment="1">
      <alignment vertical="center"/>
    </xf>
    <xf numFmtId="193" fontId="25" fillId="6" borderId="3" xfId="0" applyNumberFormat="1" applyFont="1" applyFill="1" applyBorder="1" applyAlignment="1">
      <alignment vertical="center"/>
    </xf>
    <xf numFmtId="193" fontId="25" fillId="6" borderId="4" xfId="0" applyNumberFormat="1" applyFont="1" applyFill="1" applyBorder="1" applyAlignment="1">
      <alignment vertical="center"/>
    </xf>
    <xf numFmtId="0" fontId="25" fillId="0" borderId="5" xfId="0" applyFont="1" applyBorder="1" applyAlignment="1">
      <alignment vertical="center" wrapText="1"/>
    </xf>
    <xf numFmtId="0" fontId="25" fillId="0" borderId="0" xfId="0" applyFont="1" applyAlignment="1">
      <alignment vertical="center" wrapText="1"/>
    </xf>
    <xf numFmtId="0" fontId="25" fillId="0" borderId="7" xfId="0" applyFont="1" applyBorder="1" applyAlignment="1">
      <alignment vertical="center" wrapText="1"/>
    </xf>
    <xf numFmtId="0" fontId="25" fillId="0" borderId="5" xfId="0" applyFont="1" applyBorder="1" applyAlignment="1">
      <alignment vertical="center"/>
    </xf>
    <xf numFmtId="0" fontId="25" fillId="0" borderId="0" xfId="0" applyFont="1" applyAlignment="1">
      <alignment vertical="center"/>
    </xf>
    <xf numFmtId="0" fontId="25" fillId="0" borderId="7" xfId="0" applyFont="1" applyBorder="1" applyAlignment="1">
      <alignment vertical="center"/>
    </xf>
    <xf numFmtId="0" fontId="25" fillId="0" borderId="13" xfId="0" applyFont="1" applyBorder="1" applyAlignment="1">
      <alignment horizontal="center" vertical="center" wrapText="1" shrinkToFit="1"/>
    </xf>
    <xf numFmtId="0" fontId="25" fillId="0" borderId="4" xfId="0" applyFont="1" applyBorder="1" applyAlignment="1">
      <alignment horizontal="center" vertical="center" wrapText="1" shrinkToFit="1"/>
    </xf>
    <xf numFmtId="0" fontId="25" fillId="0" borderId="11"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5" fillId="0" borderId="9" xfId="0" applyFont="1" applyBorder="1" applyAlignment="1">
      <alignment horizontal="center" vertical="center" wrapText="1" shrinkToFit="1"/>
    </xf>
    <xf numFmtId="0" fontId="25" fillId="0" borderId="9" xfId="0" applyFont="1" applyBorder="1" applyAlignment="1">
      <alignment vertical="center" shrinkToFit="1"/>
    </xf>
    <xf numFmtId="0" fontId="25" fillId="0" borderId="5" xfId="0" applyFont="1" applyBorder="1" applyAlignment="1">
      <alignment vertical="center" shrinkToFit="1"/>
    </xf>
    <xf numFmtId="0" fontId="25" fillId="0" borderId="0" xfId="0" applyFont="1" applyAlignment="1">
      <alignment vertical="center" shrinkToFit="1"/>
    </xf>
    <xf numFmtId="0" fontId="25" fillId="6" borderId="64" xfId="0" applyFont="1" applyFill="1" applyBorder="1" applyAlignment="1">
      <alignment vertical="center"/>
    </xf>
    <xf numFmtId="195" fontId="25" fillId="6" borderId="13" xfId="0" applyNumberFormat="1" applyFont="1" applyFill="1" applyBorder="1" applyAlignment="1">
      <alignment vertical="center" shrinkToFit="1"/>
    </xf>
    <xf numFmtId="193" fontId="25" fillId="6" borderId="13" xfId="0" applyNumberFormat="1" applyFont="1" applyFill="1" applyBorder="1" applyAlignment="1">
      <alignment vertical="center" shrinkToFit="1"/>
    </xf>
    <xf numFmtId="187" fontId="25" fillId="6" borderId="12" xfId="0" applyNumberFormat="1" applyFont="1" applyFill="1" applyBorder="1" applyAlignment="1">
      <alignment vertical="center"/>
    </xf>
    <xf numFmtId="187" fontId="25" fillId="6" borderId="63" xfId="0" applyNumberFormat="1" applyFont="1" applyFill="1" applyBorder="1" applyAlignment="1">
      <alignment vertical="center"/>
    </xf>
    <xf numFmtId="187" fontId="25" fillId="6" borderId="64" xfId="0" applyNumberFormat="1" applyFont="1" applyFill="1" applyBorder="1" applyAlignment="1">
      <alignment vertical="center"/>
    </xf>
    <xf numFmtId="0" fontId="25" fillId="6" borderId="12" xfId="0" applyFont="1" applyFill="1" applyBorder="1" applyAlignment="1">
      <alignment vertical="center" shrinkToFit="1"/>
    </xf>
    <xf numFmtId="0" fontId="25" fillId="6" borderId="63" xfId="0" applyFont="1" applyFill="1" applyBorder="1" applyAlignment="1">
      <alignment vertical="center" shrinkToFit="1"/>
    </xf>
    <xf numFmtId="0" fontId="25" fillId="6" borderId="64" xfId="0" applyFont="1" applyFill="1" applyBorder="1" applyAlignment="1">
      <alignment vertical="center" shrinkToFit="1"/>
    </xf>
    <xf numFmtId="0" fontId="25" fillId="0" borderId="3" xfId="0" applyFont="1" applyBorder="1" applyAlignment="1">
      <alignment vertical="center"/>
    </xf>
    <xf numFmtId="0" fontId="25" fillId="0" borderId="3" xfId="0" applyFont="1" applyBorder="1" applyAlignment="1">
      <alignment vertical="center" shrinkToFit="1"/>
    </xf>
    <xf numFmtId="0" fontId="25" fillId="0" borderId="0" xfId="0" applyFont="1" applyAlignment="1">
      <alignment horizontal="center" vertical="center" shrinkToFit="1"/>
    </xf>
    <xf numFmtId="182" fontId="25" fillId="0" borderId="0" xfId="0" applyNumberFormat="1" applyFont="1" applyAlignment="1">
      <alignment vertical="center"/>
    </xf>
    <xf numFmtId="0" fontId="3" fillId="3" borderId="24" xfId="4" applyFont="1" applyFill="1" applyBorder="1" applyAlignment="1">
      <alignment horizontal="center" vertical="center" wrapText="1"/>
    </xf>
    <xf numFmtId="0" fontId="3" fillId="3" borderId="13" xfId="4" applyFont="1" applyFill="1" applyBorder="1" applyAlignment="1">
      <alignment horizontal="center" vertical="center" wrapText="1"/>
    </xf>
    <xf numFmtId="0" fontId="27" fillId="0" borderId="0" xfId="4" applyFont="1" applyAlignment="1">
      <alignment horizontal="left" vertical="center"/>
    </xf>
    <xf numFmtId="0" fontId="23" fillId="0" borderId="0" xfId="4" applyFont="1" applyAlignment="1">
      <alignment horizontal="left" wrapText="1"/>
    </xf>
    <xf numFmtId="57" fontId="27" fillId="0" borderId="59" xfId="5" applyNumberFormat="1" applyFont="1" applyFill="1" applyBorder="1" applyAlignment="1">
      <alignment horizontal="left"/>
    </xf>
    <xf numFmtId="0" fontId="3" fillId="0" borderId="15" xfId="4" applyFont="1" applyBorder="1" applyAlignment="1">
      <alignment horizontal="center" vertical="center" wrapText="1"/>
    </xf>
    <xf numFmtId="0" fontId="3" fillId="0" borderId="19" xfId="4" applyFont="1" applyBorder="1" applyAlignment="1">
      <alignment horizontal="center" vertical="center" wrapText="1"/>
    </xf>
    <xf numFmtId="0" fontId="3" fillId="0" borderId="24" xfId="4" applyFont="1" applyBorder="1" applyAlignment="1">
      <alignment horizontal="center" vertical="center" wrapText="1"/>
    </xf>
    <xf numFmtId="0" fontId="3" fillId="0" borderId="13" xfId="4" applyFont="1" applyBorder="1" applyAlignment="1">
      <alignment horizontal="center" vertical="center" wrapText="1"/>
    </xf>
    <xf numFmtId="0" fontId="3" fillId="0" borderId="17" xfId="4" applyFont="1" applyBorder="1" applyAlignment="1">
      <alignment horizontal="center" vertical="center" wrapText="1"/>
    </xf>
    <xf numFmtId="0" fontId="3" fillId="0" borderId="6" xfId="4" applyFont="1" applyBorder="1" applyAlignment="1">
      <alignment horizontal="center" vertical="center" wrapText="1"/>
    </xf>
    <xf numFmtId="0" fontId="3" fillId="0" borderId="8" xfId="4" applyFont="1" applyBorder="1" applyAlignment="1">
      <alignment horizontal="center" vertical="center" wrapText="1"/>
    </xf>
    <xf numFmtId="0" fontId="3" fillId="0" borderId="62" xfId="4" applyFont="1" applyBorder="1" applyAlignment="1">
      <alignment horizontal="center" vertical="center" wrapText="1"/>
    </xf>
    <xf numFmtId="0" fontId="3" fillId="0" borderId="64" xfId="4" applyFont="1" applyBorder="1" applyAlignment="1">
      <alignment horizontal="center" vertical="center" wrapText="1"/>
    </xf>
    <xf numFmtId="0" fontId="3" fillId="3" borderId="29" xfId="4" applyFont="1" applyFill="1" applyBorder="1" applyAlignment="1">
      <alignment horizontal="center" vertical="center" wrapText="1"/>
    </xf>
    <xf numFmtId="0" fontId="3" fillId="3" borderId="30" xfId="4" applyFont="1" applyFill="1" applyBorder="1" applyAlignment="1">
      <alignment horizontal="center" vertical="center" wrapText="1"/>
    </xf>
    <xf numFmtId="40" fontId="4" fillId="0" borderId="6" xfId="5" applyNumberFormat="1" applyFont="1" applyBorder="1" applyAlignment="1">
      <alignment horizontal="center" vertical="center" wrapText="1"/>
    </xf>
    <xf numFmtId="40" fontId="4" fillId="0" borderId="8" xfId="5" applyNumberFormat="1" applyFont="1" applyBorder="1" applyAlignment="1">
      <alignment horizontal="center" vertical="center" wrapText="1"/>
    </xf>
    <xf numFmtId="40" fontId="4" fillId="0" borderId="9" xfId="5" applyNumberFormat="1" applyFont="1" applyBorder="1" applyAlignment="1">
      <alignment horizontal="center" vertical="center" wrapText="1"/>
    </xf>
    <xf numFmtId="40" fontId="4" fillId="0" borderId="10" xfId="5" applyNumberFormat="1" applyFont="1" applyBorder="1" applyAlignment="1">
      <alignment horizontal="center" vertical="center" wrapText="1"/>
    </xf>
    <xf numFmtId="40" fontId="4" fillId="0" borderId="11" xfId="5" applyNumberFormat="1" applyFont="1" applyBorder="1" applyAlignment="1">
      <alignment horizontal="center" vertical="center" wrapText="1"/>
    </xf>
    <xf numFmtId="38" fontId="4" fillId="0" borderId="6" xfId="5" applyFont="1" applyBorder="1" applyAlignment="1">
      <alignment horizontal="center" vertical="center"/>
    </xf>
    <xf numFmtId="38" fontId="4" fillId="0" borderId="8" xfId="5" applyFont="1" applyBorder="1" applyAlignment="1">
      <alignment horizontal="center" vertical="center"/>
    </xf>
    <xf numFmtId="38" fontId="4" fillId="0" borderId="6" xfId="5" applyFont="1" applyBorder="1" applyAlignment="1">
      <alignment horizontal="center" vertical="center" wrapText="1"/>
    </xf>
    <xf numFmtId="38" fontId="4" fillId="0" borderId="8" xfId="5" applyFont="1" applyBorder="1" applyAlignment="1">
      <alignment horizontal="center" vertical="center" wrapText="1"/>
    </xf>
    <xf numFmtId="38" fontId="4" fillId="0" borderId="5" xfId="5" applyFont="1" applyBorder="1" applyAlignment="1">
      <alignment horizontal="center" vertical="center" wrapText="1"/>
    </xf>
    <xf numFmtId="38" fontId="4" fillId="0" borderId="9" xfId="5" applyFont="1" applyBorder="1" applyAlignment="1">
      <alignment horizontal="center" vertical="center" wrapText="1"/>
    </xf>
    <xf numFmtId="38" fontId="4" fillId="0" borderId="75" xfId="5" applyFont="1" applyBorder="1" applyAlignment="1">
      <alignment horizontal="center" vertical="center" wrapText="1"/>
    </xf>
    <xf numFmtId="38" fontId="4" fillId="0" borderId="76" xfId="5" applyFont="1" applyBorder="1" applyAlignment="1">
      <alignment horizontal="center" vertical="center" wrapText="1"/>
    </xf>
    <xf numFmtId="0" fontId="31" fillId="0" borderId="0" xfId="4" applyFont="1" applyAlignment="1">
      <alignment horizontal="center" vertical="center"/>
    </xf>
    <xf numFmtId="0" fontId="8" fillId="0" borderId="43" xfId="4" applyFont="1" applyBorder="1" applyAlignment="1">
      <alignment horizontal="center" vertical="center"/>
    </xf>
    <xf numFmtId="0" fontId="8" fillId="0" borderId="40" xfId="4" applyFont="1" applyBorder="1" applyAlignment="1">
      <alignment horizontal="center" vertical="center"/>
    </xf>
    <xf numFmtId="0" fontId="8" fillId="0" borderId="41" xfId="4" applyFont="1" applyBorder="1" applyAlignment="1">
      <alignment horizontal="center" vertical="center"/>
    </xf>
    <xf numFmtId="0" fontId="8" fillId="0" borderId="0" xfId="4" applyFont="1" applyAlignment="1">
      <alignment horizontal="center" vertical="center"/>
    </xf>
    <xf numFmtId="0" fontId="33" fillId="0" borderId="43" xfId="4" applyFont="1" applyBorder="1" applyAlignment="1">
      <alignment horizontal="center" vertical="center"/>
    </xf>
    <xf numFmtId="0" fontId="33" fillId="0" borderId="40" xfId="4" applyFont="1" applyBorder="1" applyAlignment="1">
      <alignment horizontal="center" vertical="center"/>
    </xf>
    <xf numFmtId="0" fontId="33" fillId="0" borderId="41" xfId="4" applyFont="1" applyBorder="1" applyAlignment="1">
      <alignment horizontal="center" vertical="center"/>
    </xf>
    <xf numFmtId="0" fontId="33" fillId="0" borderId="37" xfId="4" applyFont="1" applyBorder="1" applyAlignment="1">
      <alignment horizontal="center" vertical="center"/>
    </xf>
    <xf numFmtId="0" fontId="33" fillId="0" borderId="6" xfId="4" applyFont="1" applyBorder="1" applyAlignment="1">
      <alignment horizontal="center" vertical="center"/>
    </xf>
    <xf numFmtId="0" fontId="33" fillId="0" borderId="5" xfId="4" applyFont="1" applyBorder="1" applyAlignment="1">
      <alignment horizontal="center" vertical="center"/>
    </xf>
    <xf numFmtId="0" fontId="33" fillId="0" borderId="0" xfId="4" applyFont="1" applyAlignment="1">
      <alignment horizontal="left" vertical="center"/>
    </xf>
    <xf numFmtId="0" fontId="33" fillId="0" borderId="0" xfId="4" applyFont="1" applyAlignment="1">
      <alignment horizontal="center" vertical="center"/>
    </xf>
    <xf numFmtId="0" fontId="33" fillId="0" borderId="26" xfId="4" applyFont="1" applyBorder="1" applyAlignment="1">
      <alignment horizontal="center" vertical="center"/>
    </xf>
    <xf numFmtId="0" fontId="33" fillId="0" borderId="56" xfId="4" applyFont="1" applyBorder="1" applyAlignment="1">
      <alignment horizontal="center" vertical="center"/>
    </xf>
    <xf numFmtId="0" fontId="33" fillId="0" borderId="16" xfId="4" applyFont="1" applyBorder="1" applyAlignment="1">
      <alignment horizontal="center" vertical="center"/>
    </xf>
    <xf numFmtId="0" fontId="33" fillId="0" borderId="32" xfId="4" applyFont="1" applyBorder="1" applyAlignment="1">
      <alignment horizontal="center" vertical="center"/>
    </xf>
    <xf numFmtId="0" fontId="33" fillId="0" borderId="58" xfId="4" applyFont="1" applyBorder="1" applyAlignment="1">
      <alignment horizontal="center" vertical="center"/>
    </xf>
    <xf numFmtId="0" fontId="33" fillId="0" borderId="59" xfId="4" applyFont="1" applyBorder="1" applyAlignment="1">
      <alignment horizontal="center" vertical="center"/>
    </xf>
    <xf numFmtId="0" fontId="33" fillId="0" borderId="28" xfId="4" applyFont="1" applyBorder="1" applyAlignment="1">
      <alignment horizontal="center" vertical="center"/>
    </xf>
    <xf numFmtId="0" fontId="33" fillId="0" borderId="79" xfId="4" applyFont="1" applyBorder="1" applyAlignment="1">
      <alignment horizontal="center" vertical="center"/>
    </xf>
    <xf numFmtId="0" fontId="33" fillId="0" borderId="55" xfId="4" applyFont="1" applyBorder="1" applyAlignment="1">
      <alignment horizontal="center" vertical="center"/>
    </xf>
    <xf numFmtId="0" fontId="34" fillId="0" borderId="40" xfId="4" applyFont="1" applyBorder="1" applyAlignment="1">
      <alignment horizontal="center" vertical="center"/>
    </xf>
    <xf numFmtId="0" fontId="34" fillId="0" borderId="41" xfId="4" applyFont="1" applyBorder="1" applyAlignment="1">
      <alignment horizontal="center" vertical="center"/>
    </xf>
    <xf numFmtId="0" fontId="33" fillId="0" borderId="39" xfId="4" applyFont="1" applyBorder="1" applyAlignment="1">
      <alignment horizontal="center" vertical="center"/>
    </xf>
    <xf numFmtId="0" fontId="33" fillId="0" borderId="66" xfId="4" applyFont="1" applyBorder="1" applyAlignment="1">
      <alignment horizontal="center" vertical="center"/>
    </xf>
    <xf numFmtId="0" fontId="33" fillId="0" borderId="42" xfId="4" applyFont="1" applyBorder="1" applyAlignment="1">
      <alignment horizontal="center" vertical="center"/>
    </xf>
    <xf numFmtId="0" fontId="33" fillId="0" borderId="60" xfId="4" applyFont="1" applyBorder="1" applyAlignment="1">
      <alignment horizontal="center" vertical="center"/>
    </xf>
    <xf numFmtId="0" fontId="33" fillId="0" borderId="72" xfId="4" applyFont="1" applyBorder="1" applyAlignment="1">
      <alignment horizontal="center" vertical="center"/>
    </xf>
    <xf numFmtId="0" fontId="33" fillId="0" borderId="73" xfId="4" applyFont="1" applyBorder="1" applyAlignment="1">
      <alignment horizontal="center" vertical="center"/>
    </xf>
    <xf numFmtId="0" fontId="33" fillId="0" borderId="14" xfId="4" applyFont="1" applyBorder="1" applyAlignment="1">
      <alignment horizontal="left" vertical="center" wrapText="1"/>
    </xf>
    <xf numFmtId="0" fontId="33" fillId="0" borderId="43" xfId="4" applyFont="1" applyBorder="1" applyAlignment="1">
      <alignment horizontal="left" vertical="center" wrapText="1"/>
    </xf>
    <xf numFmtId="0" fontId="33" fillId="0" borderId="40" xfId="4" applyFont="1" applyBorder="1" applyAlignment="1">
      <alignment horizontal="left" vertical="center" wrapText="1"/>
    </xf>
    <xf numFmtId="0" fontId="33" fillId="0" borderId="41" xfId="4" applyFont="1" applyBorder="1" applyAlignment="1">
      <alignment horizontal="left" vertical="center" wrapText="1"/>
    </xf>
    <xf numFmtId="0" fontId="33" fillId="0" borderId="14" xfId="4" applyFont="1" applyBorder="1" applyAlignment="1">
      <alignment horizontal="left" vertical="center"/>
    </xf>
    <xf numFmtId="0" fontId="8" fillId="0" borderId="43" xfId="4" applyFont="1" applyBorder="1" applyAlignment="1">
      <alignment horizontal="left" vertical="center" wrapText="1"/>
    </xf>
    <xf numFmtId="0" fontId="8" fillId="0" borderId="40" xfId="4" applyFont="1" applyBorder="1" applyAlignment="1">
      <alignment horizontal="left" vertical="center"/>
    </xf>
    <xf numFmtId="0" fontId="8" fillId="0" borderId="41" xfId="4" applyFont="1" applyBorder="1" applyAlignment="1">
      <alignment horizontal="left" vertical="center"/>
    </xf>
    <xf numFmtId="0" fontId="33" fillId="0" borderId="14" xfId="4" applyFont="1" applyBorder="1" applyAlignment="1">
      <alignment horizontal="right" vertical="center" wrapText="1"/>
    </xf>
    <xf numFmtId="0" fontId="33" fillId="0" borderId="14" xfId="4" applyFont="1" applyBorder="1" applyAlignment="1">
      <alignment horizontal="right" vertical="center"/>
    </xf>
    <xf numFmtId="0" fontId="35" fillId="0" borderId="14" xfId="4" applyFont="1" applyBorder="1" applyAlignment="1">
      <alignment horizontal="left" vertical="center" wrapText="1"/>
    </xf>
    <xf numFmtId="0" fontId="33" fillId="0" borderId="40" xfId="4" applyFont="1" applyBorder="1" applyAlignment="1">
      <alignment horizontal="left" vertical="center"/>
    </xf>
    <xf numFmtId="0" fontId="33" fillId="0" borderId="41" xfId="4" applyFont="1" applyBorder="1" applyAlignment="1">
      <alignment horizontal="left" vertical="center"/>
    </xf>
    <xf numFmtId="0" fontId="24" fillId="0" borderId="14" xfId="4" applyFont="1" applyBorder="1" applyAlignment="1">
      <alignment horizontal="center" vertical="center"/>
    </xf>
    <xf numFmtId="0" fontId="33" fillId="0" borderId="14" xfId="4" applyFont="1" applyBorder="1" applyAlignment="1">
      <alignment horizontal="center" vertical="center"/>
    </xf>
    <xf numFmtId="0" fontId="33" fillId="0" borderId="43" xfId="4" applyFont="1" applyBorder="1" applyAlignment="1">
      <alignment horizontal="center" vertical="center" wrapText="1"/>
    </xf>
    <xf numFmtId="0" fontId="33" fillId="0" borderId="40" xfId="4" applyFont="1" applyBorder="1" applyAlignment="1">
      <alignment horizontal="center" vertical="center" wrapText="1"/>
    </xf>
    <xf numFmtId="0" fontId="33" fillId="0" borderId="41" xfId="4" applyFont="1" applyBorder="1" applyAlignment="1">
      <alignment horizontal="center" vertical="center" wrapText="1"/>
    </xf>
    <xf numFmtId="0" fontId="33" fillId="0" borderId="14" xfId="4" applyFont="1" applyBorder="1" applyAlignment="1">
      <alignment horizontal="center" vertical="center" wrapText="1"/>
    </xf>
    <xf numFmtId="0" fontId="24" fillId="0" borderId="43" xfId="4" applyFont="1" applyBorder="1" applyAlignment="1">
      <alignment horizontal="center" vertical="center"/>
    </xf>
    <xf numFmtId="0" fontId="24" fillId="0" borderId="40" xfId="4" applyFont="1" applyBorder="1" applyAlignment="1">
      <alignment horizontal="center" vertical="center"/>
    </xf>
    <xf numFmtId="0" fontId="24" fillId="0" borderId="41" xfId="4" applyFont="1" applyBorder="1" applyAlignment="1">
      <alignment horizontal="center" vertical="center"/>
    </xf>
    <xf numFmtId="0" fontId="24" fillId="0" borderId="14" xfId="4" applyFont="1" applyBorder="1" applyAlignment="1">
      <alignment horizontal="center" vertical="center" wrapText="1"/>
    </xf>
    <xf numFmtId="38" fontId="24" fillId="0" borderId="14" xfId="5" applyFont="1" applyFill="1" applyBorder="1" applyAlignment="1">
      <alignment horizontal="center" vertical="center" wrapText="1"/>
    </xf>
    <xf numFmtId="0" fontId="24" fillId="0" borderId="56"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32" xfId="4" applyFont="1" applyBorder="1" applyAlignment="1">
      <alignment horizontal="center" vertical="center" wrapText="1"/>
    </xf>
    <xf numFmtId="0" fontId="24" fillId="0" borderId="53" xfId="4" applyFont="1" applyBorder="1" applyAlignment="1">
      <alignment horizontal="center" vertical="center" wrapText="1"/>
    </xf>
    <xf numFmtId="0" fontId="24" fillId="0" borderId="0" xfId="4" applyFont="1" applyAlignment="1">
      <alignment horizontal="center" vertical="center" wrapText="1"/>
    </xf>
    <xf numFmtId="0" fontId="24" fillId="0" borderId="26" xfId="4" applyFont="1" applyBorder="1" applyAlignment="1">
      <alignment horizontal="center" vertical="center" wrapText="1"/>
    </xf>
    <xf numFmtId="0" fontId="24" fillId="0" borderId="58" xfId="4" applyFont="1" applyBorder="1" applyAlignment="1">
      <alignment horizontal="center" vertical="center" wrapText="1"/>
    </xf>
    <xf numFmtId="0" fontId="24" fillId="0" borderId="59" xfId="4" applyFont="1" applyBorder="1" applyAlignment="1">
      <alignment horizontal="center" vertical="center" wrapText="1"/>
    </xf>
    <xf numFmtId="0" fontId="24" fillId="0" borderId="28" xfId="4" applyFont="1" applyBorder="1" applyAlignment="1">
      <alignment horizontal="center" vertical="center" wrapText="1"/>
    </xf>
    <xf numFmtId="0" fontId="24" fillId="0" borderId="0" xfId="4" applyFont="1" applyAlignment="1">
      <alignment horizontal="center" vertical="center"/>
    </xf>
    <xf numFmtId="0" fontId="24" fillId="0" borderId="7" xfId="4" applyFont="1" applyBorder="1" applyAlignment="1">
      <alignment horizontal="center" vertical="center"/>
    </xf>
    <xf numFmtId="0" fontId="24" fillId="0" borderId="6" xfId="4" applyFont="1" applyBorder="1" applyAlignment="1">
      <alignment horizontal="center" vertical="center"/>
    </xf>
    <xf numFmtId="0" fontId="24" fillId="0" borderId="5" xfId="4" applyFont="1" applyBorder="1" applyAlignment="1">
      <alignment horizontal="center" vertical="center"/>
    </xf>
    <xf numFmtId="0" fontId="33" fillId="0" borderId="81" xfId="4" applyFont="1" applyBorder="1" applyAlignment="1">
      <alignment horizontal="center" vertical="center" wrapText="1"/>
    </xf>
    <xf numFmtId="0" fontId="33" fillId="0" borderId="82" xfId="4" applyFont="1" applyBorder="1" applyAlignment="1">
      <alignment horizontal="center" vertical="center"/>
    </xf>
    <xf numFmtId="0" fontId="33" fillId="0" borderId="83" xfId="4" applyFont="1" applyBorder="1" applyAlignment="1">
      <alignment horizontal="center" vertical="center"/>
    </xf>
    <xf numFmtId="0" fontId="37" fillId="0" borderId="14" xfId="4" applyFont="1" applyBorder="1" applyAlignment="1">
      <alignment horizontal="center" vertical="center"/>
    </xf>
    <xf numFmtId="0" fontId="37" fillId="0" borderId="43" xfId="4" applyFont="1" applyBorder="1" applyAlignment="1">
      <alignment horizontal="center" vertical="center"/>
    </xf>
    <xf numFmtId="38" fontId="33" fillId="0" borderId="40" xfId="5" applyFont="1" applyFill="1" applyBorder="1" applyAlignment="1">
      <alignment horizontal="center" vertical="center"/>
    </xf>
    <xf numFmtId="38" fontId="33" fillId="0" borderId="43" xfId="5" applyFont="1" applyFill="1" applyBorder="1" applyAlignment="1">
      <alignment horizontal="center" vertical="center" wrapText="1"/>
    </xf>
    <xf numFmtId="38" fontId="33" fillId="0" borderId="40" xfId="5" applyFont="1" applyFill="1" applyBorder="1" applyAlignment="1">
      <alignment horizontal="center" vertical="center" wrapText="1"/>
    </xf>
    <xf numFmtId="38" fontId="33" fillId="0" borderId="43" xfId="5" applyFont="1" applyFill="1" applyBorder="1" applyAlignment="1">
      <alignment horizontal="right" vertical="center"/>
    </xf>
    <xf numFmtId="38" fontId="33" fillId="0" borderId="40" xfId="5" applyFont="1" applyFill="1" applyBorder="1" applyAlignment="1">
      <alignment horizontal="right" vertical="center"/>
    </xf>
    <xf numFmtId="38" fontId="33" fillId="0" borderId="84" xfId="5" applyFont="1" applyFill="1" applyBorder="1" applyAlignment="1">
      <alignment horizontal="right" vertical="center"/>
    </xf>
    <xf numFmtId="38" fontId="33" fillId="0" borderId="85" xfId="5" applyFont="1" applyFill="1" applyBorder="1" applyAlignment="1">
      <alignment horizontal="right" vertical="center"/>
    </xf>
    <xf numFmtId="38" fontId="33" fillId="0" borderId="16" xfId="5" applyFont="1" applyFill="1" applyBorder="1" applyAlignment="1">
      <alignment horizontal="right" vertical="center"/>
    </xf>
    <xf numFmtId="0" fontId="33" fillId="0" borderId="86" xfId="4" applyFont="1" applyBorder="1" applyAlignment="1">
      <alignment horizontal="center" vertical="center"/>
    </xf>
    <xf numFmtId="0" fontId="35" fillId="0" borderId="43" xfId="4" applyFont="1" applyBorder="1" applyAlignment="1">
      <alignment horizontal="center" vertical="center" wrapText="1"/>
    </xf>
    <xf numFmtId="0" fontId="35" fillId="0" borderId="40" xfId="4" applyFont="1" applyBorder="1" applyAlignment="1">
      <alignment horizontal="center" vertical="center" wrapText="1"/>
    </xf>
    <xf numFmtId="0" fontId="35" fillId="0" borderId="41" xfId="4" applyFont="1" applyBorder="1" applyAlignment="1">
      <alignment horizontal="center" vertical="center" wrapText="1"/>
    </xf>
    <xf numFmtId="0" fontId="35" fillId="0" borderId="14" xfId="4" applyFont="1" applyBorder="1" applyAlignment="1">
      <alignment horizontal="center" vertical="center" wrapText="1"/>
    </xf>
    <xf numFmtId="0" fontId="33" fillId="0" borderId="0" xfId="4" applyFont="1" applyAlignment="1">
      <alignment horizontal="center" vertical="center" wrapText="1"/>
    </xf>
    <xf numFmtId="0" fontId="35" fillId="0" borderId="14" xfId="4" applyFont="1" applyBorder="1" applyAlignment="1">
      <alignment horizontal="center" vertical="center"/>
    </xf>
    <xf numFmtId="0" fontId="33" fillId="0" borderId="80" xfId="4" applyFont="1" applyBorder="1" applyAlignment="1">
      <alignment horizontal="center" vertical="center" wrapText="1"/>
    </xf>
    <xf numFmtId="0" fontId="33" fillId="0" borderId="79" xfId="4" applyFont="1" applyBorder="1" applyAlignment="1">
      <alignment horizontal="center" vertical="center" wrapText="1"/>
    </xf>
    <xf numFmtId="0" fontId="33" fillId="0" borderId="87" xfId="4" applyFont="1" applyBorder="1" applyAlignment="1">
      <alignment horizontal="center" vertical="center"/>
    </xf>
    <xf numFmtId="0" fontId="33" fillId="0" borderId="92" xfId="4" applyFont="1" applyBorder="1" applyAlignment="1">
      <alignment horizontal="center" vertical="center"/>
    </xf>
    <xf numFmtId="0" fontId="33" fillId="0" borderId="96" xfId="4" applyFont="1" applyBorder="1" applyAlignment="1">
      <alignment horizontal="center" vertical="center"/>
    </xf>
    <xf numFmtId="0" fontId="33" fillId="0" borderId="97" xfId="4" applyFont="1" applyBorder="1" applyAlignment="1">
      <alignment horizontal="center" vertical="center"/>
    </xf>
    <xf numFmtId="38" fontId="41" fillId="0" borderId="93" xfId="5" applyFont="1" applyFill="1" applyBorder="1" applyAlignment="1">
      <alignment horizontal="right" vertical="center"/>
    </xf>
    <xf numFmtId="0" fontId="33" fillId="0" borderId="93" xfId="4" applyFont="1" applyBorder="1" applyAlignment="1">
      <alignment horizontal="center" vertical="center"/>
    </xf>
    <xf numFmtId="0" fontId="33" fillId="0" borderId="94" xfId="4" applyFont="1" applyBorder="1" applyAlignment="1">
      <alignment horizontal="center" vertical="center"/>
    </xf>
    <xf numFmtId="0" fontId="44" fillId="0" borderId="0" xfId="4" applyFont="1" applyAlignment="1">
      <alignment horizontal="left" wrapText="1"/>
    </xf>
    <xf numFmtId="0" fontId="35" fillId="0" borderId="0" xfId="4" applyFont="1" applyAlignment="1">
      <alignment horizontal="left"/>
    </xf>
    <xf numFmtId="0" fontId="33" fillId="0" borderId="56" xfId="4" applyFont="1" applyBorder="1" applyAlignment="1">
      <alignment horizontal="center" vertical="center" wrapText="1"/>
    </xf>
    <xf numFmtId="38" fontId="33" fillId="0" borderId="56" xfId="5" applyFont="1" applyFill="1" applyBorder="1" applyAlignment="1">
      <alignment horizontal="right" vertical="center"/>
    </xf>
    <xf numFmtId="38" fontId="33" fillId="0" borderId="58" xfId="5" applyFont="1" applyFill="1" applyBorder="1" applyAlignment="1">
      <alignment horizontal="right" vertical="center"/>
    </xf>
    <xf numFmtId="38" fontId="33" fillId="0" borderId="59" xfId="5" applyFont="1" applyFill="1" applyBorder="1" applyAlignment="1">
      <alignment horizontal="right" vertical="center"/>
    </xf>
    <xf numFmtId="38" fontId="33" fillId="0" borderId="91" xfId="5" applyFont="1" applyFill="1" applyBorder="1" applyAlignment="1">
      <alignment horizontal="right" vertical="center"/>
    </xf>
    <xf numFmtId="38" fontId="33" fillId="0" borderId="87" xfId="5" applyFont="1" applyFill="1" applyBorder="1" applyAlignment="1">
      <alignment horizontal="right" vertical="center"/>
    </xf>
    <xf numFmtId="38" fontId="33" fillId="0" borderId="95" xfId="5" applyFont="1" applyFill="1" applyBorder="1" applyAlignment="1">
      <alignment horizontal="right" vertical="center"/>
    </xf>
    <xf numFmtId="38" fontId="33" fillId="0" borderId="96" xfId="5" applyFont="1" applyFill="1" applyBorder="1" applyAlignment="1">
      <alignment horizontal="right" vertical="center"/>
    </xf>
    <xf numFmtId="0" fontId="33" fillId="0" borderId="88" xfId="4" applyFont="1" applyBorder="1" applyAlignment="1">
      <alignment horizontal="center" vertical="center"/>
    </xf>
    <xf numFmtId="0" fontId="33" fillId="0" borderId="89" xfId="4" applyFont="1" applyBorder="1" applyAlignment="1">
      <alignment horizontal="center" vertical="center"/>
    </xf>
    <xf numFmtId="0" fontId="33" fillId="0" borderId="90" xfId="4" applyFont="1" applyBorder="1" applyAlignment="1">
      <alignment horizontal="center"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vertical="center"/>
    </xf>
    <xf numFmtId="182" fontId="25" fillId="6" borderId="12" xfId="0" applyNumberFormat="1" applyFont="1" applyFill="1" applyBorder="1" applyAlignment="1">
      <alignment horizontal="center" vertical="center"/>
    </xf>
    <xf numFmtId="182" fontId="25" fillId="6" borderId="64" xfId="0" applyNumberFormat="1" applyFont="1" applyFill="1" applyBorder="1" applyAlignment="1">
      <alignment horizontal="center" vertical="center"/>
    </xf>
    <xf numFmtId="0" fontId="25" fillId="0" borderId="12" xfId="0" applyFont="1" applyBorder="1" applyAlignment="1">
      <alignment horizontal="center" vertical="center" wrapText="1"/>
    </xf>
    <xf numFmtId="0" fontId="25" fillId="0" borderId="6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11" fillId="6" borderId="43" xfId="0" applyFont="1" applyFill="1" applyBorder="1" applyAlignment="1">
      <alignment vertical="center" shrinkToFit="1"/>
    </xf>
    <xf numFmtId="0" fontId="11" fillId="6" borderId="40" xfId="0" applyFont="1" applyFill="1" applyBorder="1" applyAlignment="1">
      <alignment vertical="center" shrinkToFit="1"/>
    </xf>
    <xf numFmtId="0" fontId="11" fillId="6" borderId="41" xfId="0" applyFont="1" applyFill="1" applyBorder="1" applyAlignment="1">
      <alignment vertical="center" shrinkToFit="1"/>
    </xf>
  </cellXfs>
  <cellStyles count="8">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3CD952CD-E468-4F88-82F4-D2DEE3C7394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42</xdr:row>
      <xdr:rowOff>222250</xdr:rowOff>
    </xdr:to>
    <xdr:sp macro="" textlink="">
      <xdr:nvSpPr>
        <xdr:cNvPr id="2" name="右中かっこ 1">
          <a:extLst>
            <a:ext uri="{FF2B5EF4-FFF2-40B4-BE49-F238E27FC236}">
              <a16:creationId xmlns:a16="http://schemas.microsoft.com/office/drawing/2014/main" id="{1C8B2858-9693-47DE-B351-23F9DD5681E9}"/>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9"/>
  <sheetViews>
    <sheetView showGridLines="0" tabSelected="1" view="pageBreakPreview" zoomScale="75" zoomScaleNormal="75" zoomScaleSheetLayoutView="75" workbookViewId="0">
      <pane ySplit="6" topLeftCell="A7" activePane="bottomLeft" state="frozen"/>
      <selection pane="bottomLeft" activeCell="E7" sqref="E7"/>
    </sheetView>
  </sheetViews>
  <sheetFormatPr defaultColWidth="9" defaultRowHeight="13.5"/>
  <cols>
    <col min="1" max="2" width="3.25" style="404" customWidth="1"/>
    <col min="3" max="3" width="9" style="405"/>
    <col min="4" max="4" width="13.625" style="405" customWidth="1"/>
    <col min="5" max="5" width="11.875" style="405" customWidth="1"/>
    <col min="6" max="7" width="9.5" style="405" customWidth="1"/>
    <col min="8" max="8" width="16.625" style="405" customWidth="1"/>
    <col min="9" max="9" width="12.125" style="405" customWidth="1"/>
    <col min="10" max="10" width="12.625" style="405" customWidth="1"/>
    <col min="11" max="11" width="10.125" style="405" customWidth="1"/>
    <col min="12" max="12" width="12.625" style="405" customWidth="1"/>
    <col min="13" max="13" width="9.625" style="405" customWidth="1"/>
    <col min="14" max="14" width="8.625" style="405" customWidth="1"/>
    <col min="15" max="18" width="12.625" style="405" customWidth="1"/>
    <col min="19" max="24" width="9" style="405"/>
    <col min="25" max="26" width="12.75" style="405" customWidth="1"/>
    <col min="27" max="16384" width="9" style="405"/>
  </cols>
  <sheetData>
    <row r="1" spans="1:26" ht="28.5">
      <c r="C1" s="385" t="s">
        <v>549</v>
      </c>
    </row>
    <row r="2" spans="1:26" s="1" customFormat="1" ht="30" customHeight="1" thickBot="1">
      <c r="A2" s="362"/>
      <c r="B2" s="362"/>
      <c r="C2" s="386" t="s">
        <v>701</v>
      </c>
      <c r="D2" s="371"/>
      <c r="E2" s="372"/>
      <c r="F2" s="372"/>
      <c r="G2" s="372"/>
      <c r="H2" s="17"/>
      <c r="I2" s="17"/>
      <c r="J2" s="17"/>
      <c r="K2" s="17"/>
      <c r="L2" s="17"/>
      <c r="M2" s="17"/>
      <c r="N2" s="17"/>
      <c r="O2" s="17"/>
      <c r="P2" s="18"/>
      <c r="Q2" s="18"/>
      <c r="R2" s="18"/>
    </row>
    <row r="3" spans="1:26" s="2" customFormat="1" ht="14.1" customHeight="1">
      <c r="A3" s="362"/>
      <c r="B3" s="362"/>
      <c r="C3" s="373"/>
      <c r="D3" s="374"/>
      <c r="E3" s="375"/>
      <c r="F3" s="375"/>
      <c r="G3" s="375"/>
      <c r="H3" s="376"/>
      <c r="I3" s="377"/>
      <c r="J3" s="378" t="s">
        <v>0</v>
      </c>
      <c r="K3" s="378" t="s">
        <v>1</v>
      </c>
      <c r="L3" s="378" t="s">
        <v>2</v>
      </c>
      <c r="M3" s="379"/>
      <c r="N3" s="380"/>
      <c r="O3" s="380" t="s">
        <v>3</v>
      </c>
      <c r="P3" s="376"/>
      <c r="Q3" s="375"/>
      <c r="R3" s="399"/>
    </row>
    <row r="4" spans="1:26" s="2" customFormat="1" ht="50.1" customHeight="1">
      <c r="A4" s="366" t="s">
        <v>651</v>
      </c>
      <c r="B4" s="366" t="s">
        <v>652</v>
      </c>
      <c r="C4" s="381" t="s">
        <v>9</v>
      </c>
      <c r="D4" s="3" t="s">
        <v>10</v>
      </c>
      <c r="E4" s="4" t="s">
        <v>566</v>
      </c>
      <c r="F4" s="16" t="s">
        <v>658</v>
      </c>
      <c r="G4" s="16" t="s">
        <v>69</v>
      </c>
      <c r="H4" s="4" t="s">
        <v>11</v>
      </c>
      <c r="I4" s="5" t="s">
        <v>24</v>
      </c>
      <c r="J4" s="6" t="s">
        <v>12</v>
      </c>
      <c r="K4" s="7" t="s">
        <v>659</v>
      </c>
      <c r="L4" s="6" t="s">
        <v>14</v>
      </c>
      <c r="M4" s="481" t="s">
        <v>15</v>
      </c>
      <c r="N4" s="482"/>
      <c r="O4" s="483"/>
      <c r="P4" s="4" t="s">
        <v>18</v>
      </c>
      <c r="Q4" s="4" t="s">
        <v>654</v>
      </c>
      <c r="R4" s="394" t="s">
        <v>653</v>
      </c>
    </row>
    <row r="5" spans="1:26" s="8" customFormat="1" ht="14.1" customHeight="1">
      <c r="A5" s="363"/>
      <c r="B5" s="363"/>
      <c r="C5" s="382"/>
      <c r="D5" s="9"/>
      <c r="E5" s="10"/>
      <c r="F5" s="12"/>
      <c r="G5" s="12"/>
      <c r="H5" s="11"/>
      <c r="I5" s="12"/>
      <c r="J5" s="11"/>
      <c r="K5" s="11"/>
      <c r="L5" s="13"/>
      <c r="M5" s="19" t="s">
        <v>649</v>
      </c>
      <c r="N5" s="19" t="s">
        <v>19</v>
      </c>
      <c r="O5" s="19" t="s">
        <v>20</v>
      </c>
      <c r="P5" s="20" t="s">
        <v>21</v>
      </c>
      <c r="Q5" s="20"/>
      <c r="R5" s="383"/>
    </row>
    <row r="6" spans="1:26" s="14" customFormat="1" ht="19.5" customHeight="1">
      <c r="A6" s="365"/>
      <c r="B6" s="365"/>
      <c r="C6" s="395"/>
      <c r="D6" s="387"/>
      <c r="E6" s="388"/>
      <c r="F6" s="388"/>
      <c r="G6" s="388"/>
      <c r="H6" s="389"/>
      <c r="I6" s="390"/>
      <c r="J6" s="391" t="s">
        <v>22</v>
      </c>
      <c r="K6" s="391" t="s">
        <v>22</v>
      </c>
      <c r="L6" s="391" t="s">
        <v>22</v>
      </c>
      <c r="M6" s="391" t="s">
        <v>661</v>
      </c>
      <c r="N6" s="391" t="s">
        <v>22</v>
      </c>
      <c r="O6" s="391" t="s">
        <v>22</v>
      </c>
      <c r="P6" s="393"/>
      <c r="Q6" s="400"/>
      <c r="R6" s="401"/>
    </row>
    <row r="7" spans="1:26" s="15" customFormat="1" ht="39.75" customHeight="1">
      <c r="A7" s="364"/>
      <c r="B7" s="364"/>
      <c r="C7" s="396" t="s">
        <v>700</v>
      </c>
      <c r="D7" s="419"/>
      <c r="E7" s="420"/>
      <c r="F7" s="421"/>
      <c r="G7" s="421"/>
      <c r="H7" s="422"/>
      <c r="I7" s="423"/>
      <c r="J7" s="424"/>
      <c r="K7" s="424"/>
      <c r="L7" s="392" t="str">
        <f>IF(J7="","",J7-K7)</f>
        <v/>
      </c>
      <c r="M7" s="437"/>
      <c r="N7" s="392" t="str">
        <f>IF(O7="","",IF(M7="","",O7/M7))</f>
        <v/>
      </c>
      <c r="O7" s="424"/>
      <c r="P7" s="440"/>
      <c r="Q7" s="441"/>
      <c r="R7" s="442"/>
      <c r="T7" s="15" t="e">
        <f>VLOOKUP(E7,'管理用（このシートは削除しないでください）'!$H$25:$M$41,2,FALSE)</f>
        <v>#N/A</v>
      </c>
      <c r="U7" s="287" t="e">
        <f>VLOOKUP(E7,'管理用（このシートは削除しないでください）'!$H$25:$M$41,3,FALSE)</f>
        <v>#N/A</v>
      </c>
      <c r="V7" s="15" t="e">
        <f>VLOOKUP(E7,'管理用（このシートは削除しないでください）'!$H$25:$M$41,4,FALSE)</f>
        <v>#N/A</v>
      </c>
      <c r="W7" s="287" t="e">
        <f>VLOOKUP(E7,'管理用（このシートは削除しないでください）'!$H$25:$M$41,5,FALSE)</f>
        <v>#N/A</v>
      </c>
      <c r="X7" s="287" t="e">
        <f>VLOOKUP(E7,'管理用（このシートは削除しないでください）'!$H$25:$M$41,6,FALSE)</f>
        <v>#N/A</v>
      </c>
      <c r="Y7" s="15" t="e">
        <f>ROUNDDOWN(IF(J7="","",IF(#REF!="-",MIN(L7,#REF!),IF(T7="a",MIN(L7,#REF!,#REF!),IF(T7="b",MIN(L7*U7,#REF!*U7))))),-3)</f>
        <v>#VALUE!</v>
      </c>
      <c r="Z7" s="15" t="e">
        <f>ROUNDDOWN(IF(J7="","",IF(#REF!="-",MIN(L7,#REF!),IF(T7="a",MIN(L7,#REF!,#REF!),IF(T7="b",MIN(L7,#REF!))))),-3)</f>
        <v>#VALUE!</v>
      </c>
    </row>
    <row r="8" spans="1:26" s="15" customFormat="1" ht="39.75" customHeight="1">
      <c r="A8" s="364"/>
      <c r="B8" s="364"/>
      <c r="C8" s="397" t="s">
        <v>700</v>
      </c>
      <c r="D8" s="425"/>
      <c r="E8" s="426"/>
      <c r="F8" s="427"/>
      <c r="G8" s="427"/>
      <c r="H8" s="428"/>
      <c r="I8" s="429"/>
      <c r="J8" s="430"/>
      <c r="K8" s="430"/>
      <c r="L8" s="384" t="str">
        <f t="shared" ref="L8:L14" si="0">IF(J8="","",J8-K8)</f>
        <v/>
      </c>
      <c r="M8" s="438"/>
      <c r="N8" s="384" t="str">
        <f t="shared" ref="N8:N14" si="1">IF(O8="","",IF(M8="","",O8/M8))</f>
        <v/>
      </c>
      <c r="O8" s="430"/>
      <c r="P8" s="443"/>
      <c r="Q8" s="444"/>
      <c r="R8" s="445"/>
      <c r="T8" s="15" t="e">
        <f>VLOOKUP(E8,'管理用（このシートは削除しないでください）'!$H$25:$M$41,2,FALSE)</f>
        <v>#N/A</v>
      </c>
      <c r="U8" s="287" t="e">
        <f>VLOOKUP(E8,'管理用（このシートは削除しないでください）'!$H$25:$M$41,3,FALSE)</f>
        <v>#N/A</v>
      </c>
      <c r="V8" s="15" t="e">
        <f>VLOOKUP(E8,'管理用（このシートは削除しないでください）'!$H$25:$M$41,4,FALSE)</f>
        <v>#N/A</v>
      </c>
      <c r="W8" s="287" t="e">
        <f>VLOOKUP(E8,'管理用（このシートは削除しないでください）'!$H$25:$M$41,5,FALSE)</f>
        <v>#N/A</v>
      </c>
      <c r="X8" s="287" t="e">
        <f>VLOOKUP(E8,'管理用（このシートは削除しないでください）'!$H$25:$M$41,6,FALSE)</f>
        <v>#N/A</v>
      </c>
      <c r="Y8" s="15" t="e">
        <f>ROUNDDOWN(IF(J8="","",IF(#REF!="-",MIN(L8,#REF!),IF(T8="a",MIN(L8,#REF!,#REF!),IF(T8="b",MIN(L8*U8,#REF!*U8))))),-3)</f>
        <v>#VALUE!</v>
      </c>
      <c r="Z8" s="15" t="e">
        <f>ROUNDDOWN(IF(J8="","",IF(#REF!="-",MIN(L8,#REF!),IF(T8="a",MIN(L8,#REF!,#REF!),IF(T8="b",MIN(L8,#REF!))))),-3)</f>
        <v>#VALUE!</v>
      </c>
    </row>
    <row r="9" spans="1:26" s="15" customFormat="1" ht="39.75" customHeight="1">
      <c r="A9" s="364"/>
      <c r="B9" s="364"/>
      <c r="C9" s="397" t="s">
        <v>700</v>
      </c>
      <c r="D9" s="425"/>
      <c r="E9" s="426"/>
      <c r="F9" s="427"/>
      <c r="G9" s="427"/>
      <c r="H9" s="428"/>
      <c r="I9" s="429"/>
      <c r="J9" s="430"/>
      <c r="K9" s="430"/>
      <c r="L9" s="384" t="str">
        <f t="shared" si="0"/>
        <v/>
      </c>
      <c r="M9" s="438"/>
      <c r="N9" s="384" t="str">
        <f t="shared" si="1"/>
        <v/>
      </c>
      <c r="O9" s="430"/>
      <c r="P9" s="443"/>
      <c r="Q9" s="444"/>
      <c r="R9" s="445"/>
      <c r="T9" s="15" t="e">
        <f>VLOOKUP(E9,'管理用（このシートは削除しないでください）'!$H$25:$M$41,2,FALSE)</f>
        <v>#N/A</v>
      </c>
      <c r="U9" s="287" t="e">
        <f>VLOOKUP(E9,'管理用（このシートは削除しないでください）'!$H$25:$M$41,3,FALSE)</f>
        <v>#N/A</v>
      </c>
      <c r="V9" s="15" t="e">
        <f>VLOOKUP(E9,'管理用（このシートは削除しないでください）'!$H$25:$M$41,4,FALSE)</f>
        <v>#N/A</v>
      </c>
      <c r="W9" s="287" t="e">
        <f>VLOOKUP(E9,'管理用（このシートは削除しないでください）'!$H$25:$M$41,5,FALSE)</f>
        <v>#N/A</v>
      </c>
      <c r="X9" s="287" t="e">
        <f>VLOOKUP(E9,'管理用（このシートは削除しないでください）'!$H$25:$M$41,6,FALSE)</f>
        <v>#N/A</v>
      </c>
      <c r="Y9" s="15" t="e">
        <f>ROUNDDOWN(IF(J9="","",IF(#REF!="-",MIN(L9,#REF!),IF(T9="a",MIN(L9,#REF!,#REF!),IF(T9="b",MIN(L9*U9,#REF!*U9))))),-3)</f>
        <v>#VALUE!</v>
      </c>
      <c r="Z9" s="15" t="e">
        <f>ROUNDDOWN(IF(J9="","",IF(#REF!="-",MIN(L9,#REF!),IF(T9="a",MIN(L9,#REF!,#REF!),IF(T9="b",MIN(L9,#REF!))))),-3)</f>
        <v>#VALUE!</v>
      </c>
    </row>
    <row r="10" spans="1:26" s="15" customFormat="1" ht="39.75" customHeight="1">
      <c r="A10" s="364"/>
      <c r="B10" s="364"/>
      <c r="C10" s="397" t="s">
        <v>700</v>
      </c>
      <c r="D10" s="425"/>
      <c r="E10" s="426"/>
      <c r="F10" s="427"/>
      <c r="G10" s="427"/>
      <c r="H10" s="428"/>
      <c r="I10" s="429"/>
      <c r="J10" s="430"/>
      <c r="K10" s="430"/>
      <c r="L10" s="384" t="str">
        <f t="shared" si="0"/>
        <v/>
      </c>
      <c r="M10" s="438"/>
      <c r="N10" s="384" t="str">
        <f t="shared" si="1"/>
        <v/>
      </c>
      <c r="O10" s="430"/>
      <c r="P10" s="443"/>
      <c r="Q10" s="444"/>
      <c r="R10" s="445"/>
      <c r="T10" s="15" t="e">
        <f>VLOOKUP(E10,'管理用（このシートは削除しないでください）'!$H$25:$M$41,2,FALSE)</f>
        <v>#N/A</v>
      </c>
      <c r="U10" s="287" t="e">
        <f>VLOOKUP(E10,'管理用（このシートは削除しないでください）'!$H$25:$M$41,3,FALSE)</f>
        <v>#N/A</v>
      </c>
      <c r="V10" s="15" t="e">
        <f>VLOOKUP(E10,'管理用（このシートは削除しないでください）'!$H$25:$M$41,4,FALSE)</f>
        <v>#N/A</v>
      </c>
      <c r="W10" s="287" t="e">
        <f>VLOOKUP(E10,'管理用（このシートは削除しないでください）'!$H$25:$M$41,5,FALSE)</f>
        <v>#N/A</v>
      </c>
      <c r="X10" s="287" t="e">
        <f>VLOOKUP(E10,'管理用（このシートは削除しないでください）'!$H$25:$M$41,6,FALSE)</f>
        <v>#N/A</v>
      </c>
      <c r="Y10" s="15" t="e">
        <f>ROUNDDOWN(IF(J10="","",IF(#REF!="-",MIN(L10,#REF!),IF(T10="a",MIN(L10,#REF!,#REF!),IF(T10="b",MIN(L10*U10,#REF!*U10))))),-3)</f>
        <v>#VALUE!</v>
      </c>
      <c r="Z10" s="15" t="e">
        <f>ROUNDDOWN(IF(J10="","",IF(#REF!="-",MIN(L10,#REF!),IF(T10="a",MIN(L10,#REF!,#REF!),IF(T10="b",MIN(L10,#REF!))))),-3)</f>
        <v>#VALUE!</v>
      </c>
    </row>
    <row r="11" spans="1:26" s="15" customFormat="1" ht="39.75" customHeight="1">
      <c r="A11" s="364"/>
      <c r="B11" s="364"/>
      <c r="C11" s="397" t="s">
        <v>700</v>
      </c>
      <c r="D11" s="425"/>
      <c r="E11" s="426"/>
      <c r="F11" s="427"/>
      <c r="G11" s="427"/>
      <c r="H11" s="428"/>
      <c r="I11" s="429"/>
      <c r="J11" s="430"/>
      <c r="K11" s="430"/>
      <c r="L11" s="384" t="str">
        <f t="shared" si="0"/>
        <v/>
      </c>
      <c r="M11" s="438"/>
      <c r="N11" s="384" t="str">
        <f t="shared" si="1"/>
        <v/>
      </c>
      <c r="O11" s="430"/>
      <c r="P11" s="443"/>
      <c r="Q11" s="444"/>
      <c r="R11" s="445"/>
      <c r="T11" s="15" t="e">
        <f>VLOOKUP(E11,'管理用（このシートは削除しないでください）'!$H$25:$M$41,2,FALSE)</f>
        <v>#N/A</v>
      </c>
      <c r="U11" s="287" t="e">
        <f>VLOOKUP(E11,'管理用（このシートは削除しないでください）'!$H$25:$M$41,3,FALSE)</f>
        <v>#N/A</v>
      </c>
      <c r="V11" s="15" t="e">
        <f>VLOOKUP(E11,'管理用（このシートは削除しないでください）'!$H$25:$M$41,4,FALSE)</f>
        <v>#N/A</v>
      </c>
      <c r="W11" s="287" t="e">
        <f>VLOOKUP(E11,'管理用（このシートは削除しないでください）'!$H$25:$M$41,5,FALSE)</f>
        <v>#N/A</v>
      </c>
      <c r="X11" s="287" t="e">
        <f>VLOOKUP(E11,'管理用（このシートは削除しないでください）'!$H$25:$M$41,6,FALSE)</f>
        <v>#N/A</v>
      </c>
      <c r="Y11" s="15" t="e">
        <f>ROUNDDOWN(IF(J11="","",IF(#REF!="-",MIN(L11,#REF!),IF(T11="a",MIN(L11,#REF!,#REF!),IF(T11="b",MIN(L11*U11,#REF!*U11))))),-3)</f>
        <v>#VALUE!</v>
      </c>
      <c r="Z11" s="15" t="e">
        <f>ROUNDDOWN(IF(J11="","",IF(#REF!="-",MIN(L11,#REF!),IF(T11="a",MIN(L11,#REF!,#REF!),IF(T11="b",MIN(L11,#REF!))))),-3)</f>
        <v>#VALUE!</v>
      </c>
    </row>
    <row r="12" spans="1:26" s="15" customFormat="1" ht="39.75" customHeight="1">
      <c r="A12" s="364"/>
      <c r="B12" s="364"/>
      <c r="C12" s="397" t="s">
        <v>700</v>
      </c>
      <c r="D12" s="425"/>
      <c r="E12" s="426"/>
      <c r="F12" s="427"/>
      <c r="G12" s="427"/>
      <c r="H12" s="428"/>
      <c r="I12" s="429"/>
      <c r="J12" s="430"/>
      <c r="K12" s="430"/>
      <c r="L12" s="384" t="str">
        <f t="shared" si="0"/>
        <v/>
      </c>
      <c r="M12" s="438"/>
      <c r="N12" s="384" t="str">
        <f t="shared" si="1"/>
        <v/>
      </c>
      <c r="O12" s="430"/>
      <c r="P12" s="443"/>
      <c r="Q12" s="444"/>
      <c r="R12" s="445"/>
      <c r="T12" s="15" t="e">
        <f>VLOOKUP(E12,'管理用（このシートは削除しないでください）'!$H$25:$M$41,2,FALSE)</f>
        <v>#N/A</v>
      </c>
      <c r="U12" s="287" t="e">
        <f>VLOOKUP(E12,'管理用（このシートは削除しないでください）'!$H$25:$M$41,3,FALSE)</f>
        <v>#N/A</v>
      </c>
      <c r="V12" s="15" t="e">
        <f>VLOOKUP(E12,'管理用（このシートは削除しないでください）'!$H$25:$M$41,4,FALSE)</f>
        <v>#N/A</v>
      </c>
      <c r="W12" s="287" t="e">
        <f>VLOOKUP(E12,'管理用（このシートは削除しないでください）'!$H$25:$M$41,5,FALSE)</f>
        <v>#N/A</v>
      </c>
      <c r="X12" s="287" t="e">
        <f>VLOOKUP(E12,'管理用（このシートは削除しないでください）'!$H$25:$M$41,6,FALSE)</f>
        <v>#N/A</v>
      </c>
      <c r="Y12" s="15" t="e">
        <f>ROUNDDOWN(IF(J12="","",IF(#REF!="-",MIN(L12,#REF!),IF(T12="a",MIN(L12,#REF!,#REF!),IF(T12="b",MIN(L12*U12,#REF!*U12))))),-3)</f>
        <v>#VALUE!</v>
      </c>
      <c r="Z12" s="15" t="e">
        <f>ROUNDDOWN(IF(J12="","",IF(#REF!="-",MIN(L12,#REF!),IF(T12="a",MIN(L12,#REF!,#REF!),IF(T12="b",MIN(L12,#REF!))))),-3)</f>
        <v>#VALUE!</v>
      </c>
    </row>
    <row r="13" spans="1:26" s="15" customFormat="1" ht="39.75" customHeight="1">
      <c r="A13" s="364"/>
      <c r="B13" s="364"/>
      <c r="C13" s="397" t="s">
        <v>700</v>
      </c>
      <c r="D13" s="425"/>
      <c r="E13" s="426"/>
      <c r="F13" s="427"/>
      <c r="G13" s="427"/>
      <c r="H13" s="428"/>
      <c r="I13" s="429"/>
      <c r="J13" s="430"/>
      <c r="K13" s="430"/>
      <c r="L13" s="384" t="str">
        <f t="shared" si="0"/>
        <v/>
      </c>
      <c r="M13" s="438"/>
      <c r="N13" s="384" t="str">
        <f t="shared" si="1"/>
        <v/>
      </c>
      <c r="O13" s="430"/>
      <c r="P13" s="443"/>
      <c r="Q13" s="444"/>
      <c r="R13" s="445"/>
      <c r="T13" s="15" t="e">
        <f>VLOOKUP(E13,'管理用（このシートは削除しないでください）'!$H$25:$M$41,2,FALSE)</f>
        <v>#N/A</v>
      </c>
      <c r="U13" s="287" t="e">
        <f>VLOOKUP(E13,'管理用（このシートは削除しないでください）'!$H$25:$M$41,3,FALSE)</f>
        <v>#N/A</v>
      </c>
      <c r="V13" s="15" t="e">
        <f>VLOOKUP(E13,'管理用（このシートは削除しないでください）'!$H$25:$M$41,4,FALSE)</f>
        <v>#N/A</v>
      </c>
      <c r="W13" s="287" t="e">
        <f>VLOOKUP(E13,'管理用（このシートは削除しないでください）'!$H$25:$M$41,5,FALSE)</f>
        <v>#N/A</v>
      </c>
      <c r="X13" s="287" t="e">
        <f>VLOOKUP(E13,'管理用（このシートは削除しないでください）'!$H$25:$M$41,6,FALSE)</f>
        <v>#N/A</v>
      </c>
      <c r="Y13" s="15" t="e">
        <f>ROUNDDOWN(IF(J13="","",IF(#REF!="-",MIN(L13,#REF!),IF(T13="a",MIN(L13,#REF!,#REF!),IF(T13="b",MIN(L13*U13,#REF!*U13))))),-3)</f>
        <v>#VALUE!</v>
      </c>
      <c r="Z13" s="15" t="e">
        <f>ROUNDDOWN(IF(J13="","",IF(#REF!="-",MIN(L13,#REF!),IF(T13="a",MIN(L13,#REF!,#REF!),IF(T13="b",MIN(L13,#REF!))))),-3)</f>
        <v>#VALUE!</v>
      </c>
    </row>
    <row r="14" spans="1:26" s="15" customFormat="1" ht="39.75" customHeight="1">
      <c r="A14" s="364"/>
      <c r="B14" s="364"/>
      <c r="C14" s="397" t="s">
        <v>700</v>
      </c>
      <c r="D14" s="425"/>
      <c r="E14" s="426"/>
      <c r="F14" s="427"/>
      <c r="G14" s="427"/>
      <c r="H14" s="428"/>
      <c r="I14" s="429"/>
      <c r="J14" s="430"/>
      <c r="K14" s="430"/>
      <c r="L14" s="384" t="str">
        <f t="shared" si="0"/>
        <v/>
      </c>
      <c r="M14" s="438"/>
      <c r="N14" s="384" t="str">
        <f t="shared" si="1"/>
        <v/>
      </c>
      <c r="O14" s="430"/>
      <c r="P14" s="443"/>
      <c r="Q14" s="444"/>
      <c r="R14" s="445"/>
      <c r="T14" s="15" t="e">
        <f>VLOOKUP(E14,'管理用（このシートは削除しないでください）'!$H$25:$M$41,2,FALSE)</f>
        <v>#N/A</v>
      </c>
      <c r="U14" s="287" t="e">
        <f>VLOOKUP(E14,'管理用（このシートは削除しないでください）'!$H$25:$M$41,3,FALSE)</f>
        <v>#N/A</v>
      </c>
      <c r="V14" s="15" t="e">
        <f>VLOOKUP(E14,'管理用（このシートは削除しないでください）'!$H$25:$M$41,4,FALSE)</f>
        <v>#N/A</v>
      </c>
      <c r="W14" s="287" t="e">
        <f>VLOOKUP(E14,'管理用（このシートは削除しないでください）'!$H$25:$M$41,5,FALSE)</f>
        <v>#N/A</v>
      </c>
      <c r="X14" s="287" t="e">
        <f>VLOOKUP(E14,'管理用（このシートは削除しないでください）'!$H$25:$M$41,6,FALSE)</f>
        <v>#N/A</v>
      </c>
      <c r="Y14" s="15" t="e">
        <f>ROUNDDOWN(IF(J14="","",IF(#REF!="-",MIN(L14,#REF!),IF(T14="a",MIN(L14,#REF!,#REF!),IF(T14="b",MIN(L14*U14,#REF!*U14))))),-3)</f>
        <v>#VALUE!</v>
      </c>
      <c r="Z14" s="15" t="e">
        <f>ROUNDDOWN(IF(J14="","",IF(#REF!="-",MIN(L14,#REF!),IF(T14="a",MIN(L14,#REF!,#REF!),IF(T14="b",MIN(L14,#REF!))))),-3)</f>
        <v>#VALUE!</v>
      </c>
    </row>
    <row r="15" spans="1:26" s="15" customFormat="1" ht="39.75" customHeight="1">
      <c r="A15" s="364"/>
      <c r="B15" s="364"/>
      <c r="C15" s="397" t="s">
        <v>700</v>
      </c>
      <c r="D15" s="425"/>
      <c r="E15" s="426"/>
      <c r="F15" s="427"/>
      <c r="G15" s="427"/>
      <c r="H15" s="428"/>
      <c r="I15" s="429"/>
      <c r="J15" s="430"/>
      <c r="K15" s="430"/>
      <c r="L15" s="384" t="str">
        <f t="shared" ref="L15:L26" si="2">IF(J15="","",J15-K15)</f>
        <v/>
      </c>
      <c r="M15" s="438"/>
      <c r="N15" s="384" t="str">
        <f t="shared" ref="N15:N26" si="3">IF(O15="","",IF(M15="","",O15/M15))</f>
        <v/>
      </c>
      <c r="O15" s="430"/>
      <c r="P15" s="443"/>
      <c r="Q15" s="444"/>
      <c r="R15" s="445"/>
      <c r="T15" s="15" t="e">
        <f>VLOOKUP(E15,'管理用（このシートは削除しないでください）'!$H$25:$M$41,2,FALSE)</f>
        <v>#N/A</v>
      </c>
      <c r="U15" s="287" t="e">
        <f>VLOOKUP(E15,'管理用（このシートは削除しないでください）'!$H$25:$M$41,3,FALSE)</f>
        <v>#N/A</v>
      </c>
      <c r="V15" s="15" t="e">
        <f>VLOOKUP(E15,'管理用（このシートは削除しないでください）'!$H$25:$M$41,4,FALSE)</f>
        <v>#N/A</v>
      </c>
      <c r="W15" s="287" t="e">
        <f>VLOOKUP(E15,'管理用（このシートは削除しないでください）'!$H$25:$M$41,5,FALSE)</f>
        <v>#N/A</v>
      </c>
      <c r="X15" s="287" t="e">
        <f>VLOOKUP(E15,'管理用（このシートは削除しないでください）'!$H$25:$M$41,6,FALSE)</f>
        <v>#N/A</v>
      </c>
      <c r="Y15" s="15" t="e">
        <f>ROUNDDOWN(IF(J15="","",IF(#REF!="-",MIN(L15,#REF!),IF(T15="a",MIN(L15,#REF!,#REF!),IF(T15="b",MIN(L15*U15,#REF!*U15))))),-3)</f>
        <v>#VALUE!</v>
      </c>
      <c r="Z15" s="15" t="e">
        <f>ROUNDDOWN(IF(J15="","",IF(#REF!="-",MIN(L15,#REF!),IF(T15="a",MIN(L15,#REF!,#REF!),IF(T15="b",MIN(L15,#REF!))))),-3)</f>
        <v>#VALUE!</v>
      </c>
    </row>
    <row r="16" spans="1:26" s="15" customFormat="1" ht="39.75" customHeight="1">
      <c r="A16" s="364"/>
      <c r="B16" s="364"/>
      <c r="C16" s="397" t="s">
        <v>700</v>
      </c>
      <c r="D16" s="425"/>
      <c r="E16" s="426"/>
      <c r="F16" s="427"/>
      <c r="G16" s="427"/>
      <c r="H16" s="428"/>
      <c r="I16" s="429"/>
      <c r="J16" s="430"/>
      <c r="K16" s="430"/>
      <c r="L16" s="384" t="str">
        <f t="shared" si="2"/>
        <v/>
      </c>
      <c r="M16" s="438"/>
      <c r="N16" s="384" t="str">
        <f t="shared" si="3"/>
        <v/>
      </c>
      <c r="O16" s="430"/>
      <c r="P16" s="443"/>
      <c r="Q16" s="444"/>
      <c r="R16" s="445"/>
      <c r="T16" s="15" t="e">
        <f>VLOOKUP(E16,'管理用（このシートは削除しないでください）'!$H$25:$M$41,2,FALSE)</f>
        <v>#N/A</v>
      </c>
      <c r="U16" s="287" t="e">
        <f>VLOOKUP(E16,'管理用（このシートは削除しないでください）'!$H$25:$M$41,3,FALSE)</f>
        <v>#N/A</v>
      </c>
      <c r="V16" s="15" t="e">
        <f>VLOOKUP(E16,'管理用（このシートは削除しないでください）'!$H$25:$M$41,4,FALSE)</f>
        <v>#N/A</v>
      </c>
      <c r="W16" s="287" t="e">
        <f>VLOOKUP(E16,'管理用（このシートは削除しないでください）'!$H$25:$M$41,5,FALSE)</f>
        <v>#N/A</v>
      </c>
      <c r="X16" s="287" t="e">
        <f>VLOOKUP(E16,'管理用（このシートは削除しないでください）'!$H$25:$M$41,6,FALSE)</f>
        <v>#N/A</v>
      </c>
      <c r="Y16" s="15" t="e">
        <f>ROUNDDOWN(IF(J16="","",IF(#REF!="-",MIN(L16,#REF!),IF(T16="a",MIN(L16,#REF!,#REF!),IF(T16="b",MIN(L16*U16,#REF!*U16))))),-3)</f>
        <v>#VALUE!</v>
      </c>
      <c r="Z16" s="15" t="e">
        <f>ROUNDDOWN(IF(J16="","",IF(#REF!="-",MIN(L16,#REF!),IF(T16="a",MIN(L16,#REF!,#REF!),IF(T16="b",MIN(L16,#REF!))))),-3)</f>
        <v>#VALUE!</v>
      </c>
    </row>
    <row r="17" spans="1:26" s="15" customFormat="1" ht="39.75" customHeight="1">
      <c r="A17" s="364"/>
      <c r="B17" s="364"/>
      <c r="C17" s="397" t="s">
        <v>700</v>
      </c>
      <c r="D17" s="425"/>
      <c r="E17" s="426"/>
      <c r="F17" s="427"/>
      <c r="G17" s="427"/>
      <c r="H17" s="428"/>
      <c r="I17" s="429"/>
      <c r="J17" s="430"/>
      <c r="K17" s="430"/>
      <c r="L17" s="384" t="str">
        <f t="shared" si="2"/>
        <v/>
      </c>
      <c r="M17" s="438"/>
      <c r="N17" s="384" t="str">
        <f t="shared" si="3"/>
        <v/>
      </c>
      <c r="O17" s="430"/>
      <c r="P17" s="443"/>
      <c r="Q17" s="444"/>
      <c r="R17" s="445"/>
      <c r="T17" s="15" t="e">
        <f>VLOOKUP(E17,'管理用（このシートは削除しないでください）'!$H$25:$M$41,2,FALSE)</f>
        <v>#N/A</v>
      </c>
      <c r="U17" s="287" t="e">
        <f>VLOOKUP(E17,'管理用（このシートは削除しないでください）'!$H$25:$M$41,3,FALSE)</f>
        <v>#N/A</v>
      </c>
      <c r="V17" s="15" t="e">
        <f>VLOOKUP(E17,'管理用（このシートは削除しないでください）'!$H$25:$M$41,4,FALSE)</f>
        <v>#N/A</v>
      </c>
      <c r="W17" s="287" t="e">
        <f>VLOOKUP(E17,'管理用（このシートは削除しないでください）'!$H$25:$M$41,5,FALSE)</f>
        <v>#N/A</v>
      </c>
      <c r="X17" s="287" t="e">
        <f>VLOOKUP(E17,'管理用（このシートは削除しないでください）'!$H$25:$M$41,6,FALSE)</f>
        <v>#N/A</v>
      </c>
      <c r="Y17" s="15" t="e">
        <f>ROUNDDOWN(IF(J17="","",IF(#REF!="-",MIN(L17,#REF!),IF(T17="a",MIN(L17,#REF!,#REF!),IF(T17="b",MIN(L17*U17,#REF!*U17))))),-3)</f>
        <v>#VALUE!</v>
      </c>
      <c r="Z17" s="15" t="e">
        <f>ROUNDDOWN(IF(J17="","",IF(#REF!="-",MIN(L17,#REF!),IF(T17="a",MIN(L17,#REF!,#REF!),IF(T17="b",MIN(L17,#REF!))))),-3)</f>
        <v>#VALUE!</v>
      </c>
    </row>
    <row r="18" spans="1:26" s="15" customFormat="1" ht="39.75" customHeight="1">
      <c r="A18" s="364"/>
      <c r="B18" s="364"/>
      <c r="C18" s="397" t="s">
        <v>700</v>
      </c>
      <c r="D18" s="425"/>
      <c r="E18" s="426"/>
      <c r="F18" s="427"/>
      <c r="G18" s="427"/>
      <c r="H18" s="428"/>
      <c r="I18" s="429"/>
      <c r="J18" s="430"/>
      <c r="K18" s="430"/>
      <c r="L18" s="384" t="str">
        <f t="shared" si="2"/>
        <v/>
      </c>
      <c r="M18" s="438"/>
      <c r="N18" s="384" t="str">
        <f t="shared" si="3"/>
        <v/>
      </c>
      <c r="O18" s="430"/>
      <c r="P18" s="443"/>
      <c r="Q18" s="444"/>
      <c r="R18" s="445"/>
      <c r="T18" s="15" t="e">
        <f>VLOOKUP(E18,'管理用（このシートは削除しないでください）'!$H$25:$M$41,2,FALSE)</f>
        <v>#N/A</v>
      </c>
      <c r="U18" s="287" t="e">
        <f>VLOOKUP(E18,'管理用（このシートは削除しないでください）'!$H$25:$M$41,3,FALSE)</f>
        <v>#N/A</v>
      </c>
      <c r="V18" s="15" t="e">
        <f>VLOOKUP(E18,'管理用（このシートは削除しないでください）'!$H$25:$M$41,4,FALSE)</f>
        <v>#N/A</v>
      </c>
      <c r="W18" s="287" t="e">
        <f>VLOOKUP(E18,'管理用（このシートは削除しないでください）'!$H$25:$M$41,5,FALSE)</f>
        <v>#N/A</v>
      </c>
      <c r="X18" s="287" t="e">
        <f>VLOOKUP(E18,'管理用（このシートは削除しないでください）'!$H$25:$M$41,6,FALSE)</f>
        <v>#N/A</v>
      </c>
      <c r="Y18" s="15" t="e">
        <f>ROUNDDOWN(IF(J18="","",IF(#REF!="-",MIN(L18,#REF!),IF(T18="a",MIN(L18,#REF!,#REF!),IF(T18="b",MIN(L18*U18,#REF!*U18))))),-3)</f>
        <v>#VALUE!</v>
      </c>
      <c r="Z18" s="15" t="e">
        <f>ROUNDDOWN(IF(J18="","",IF(#REF!="-",MIN(L18,#REF!),IF(T18="a",MIN(L18,#REF!,#REF!),IF(T18="b",MIN(L18,#REF!))))),-3)</f>
        <v>#VALUE!</v>
      </c>
    </row>
    <row r="19" spans="1:26" s="15" customFormat="1" ht="39.75" customHeight="1">
      <c r="A19" s="364"/>
      <c r="B19" s="364"/>
      <c r="C19" s="397" t="s">
        <v>700</v>
      </c>
      <c r="D19" s="425"/>
      <c r="E19" s="426"/>
      <c r="F19" s="427"/>
      <c r="G19" s="427"/>
      <c r="H19" s="428"/>
      <c r="I19" s="429"/>
      <c r="J19" s="430"/>
      <c r="K19" s="430"/>
      <c r="L19" s="384" t="str">
        <f t="shared" si="2"/>
        <v/>
      </c>
      <c r="M19" s="438"/>
      <c r="N19" s="384" t="str">
        <f t="shared" si="3"/>
        <v/>
      </c>
      <c r="O19" s="430"/>
      <c r="P19" s="443"/>
      <c r="Q19" s="444"/>
      <c r="R19" s="445"/>
      <c r="T19" s="15" t="e">
        <f>VLOOKUP(E19,'管理用（このシートは削除しないでください）'!$H$25:$M$41,2,FALSE)</f>
        <v>#N/A</v>
      </c>
      <c r="U19" s="287" t="e">
        <f>VLOOKUP(E19,'管理用（このシートは削除しないでください）'!$H$25:$M$41,3,FALSE)</f>
        <v>#N/A</v>
      </c>
      <c r="V19" s="15" t="e">
        <f>VLOOKUP(E19,'管理用（このシートは削除しないでください）'!$H$25:$M$41,4,FALSE)</f>
        <v>#N/A</v>
      </c>
      <c r="W19" s="287" t="e">
        <f>VLOOKUP(E19,'管理用（このシートは削除しないでください）'!$H$25:$M$41,5,FALSE)</f>
        <v>#N/A</v>
      </c>
      <c r="X19" s="287" t="e">
        <f>VLOOKUP(E19,'管理用（このシートは削除しないでください）'!$H$25:$M$41,6,FALSE)</f>
        <v>#N/A</v>
      </c>
      <c r="Y19" s="15" t="e">
        <f>ROUNDDOWN(IF(J19="","",IF(#REF!="-",MIN(L19,#REF!),IF(T19="a",MIN(L19,#REF!,#REF!),IF(T19="b",MIN(L19*U19,#REF!*U19))))),-3)</f>
        <v>#VALUE!</v>
      </c>
      <c r="Z19" s="15" t="e">
        <f>ROUNDDOWN(IF(J19="","",IF(#REF!="-",MIN(L19,#REF!),IF(T19="a",MIN(L19,#REF!,#REF!),IF(T19="b",MIN(L19,#REF!))))),-3)</f>
        <v>#VALUE!</v>
      </c>
    </row>
    <row r="20" spans="1:26" s="15" customFormat="1" ht="39.75" customHeight="1">
      <c r="A20" s="364"/>
      <c r="B20" s="364"/>
      <c r="C20" s="397" t="s">
        <v>700</v>
      </c>
      <c r="D20" s="425"/>
      <c r="E20" s="426"/>
      <c r="F20" s="427"/>
      <c r="G20" s="427"/>
      <c r="H20" s="428"/>
      <c r="I20" s="429"/>
      <c r="J20" s="430"/>
      <c r="K20" s="430"/>
      <c r="L20" s="384" t="str">
        <f t="shared" si="2"/>
        <v/>
      </c>
      <c r="M20" s="438"/>
      <c r="N20" s="384" t="str">
        <f t="shared" si="3"/>
        <v/>
      </c>
      <c r="O20" s="430"/>
      <c r="P20" s="443"/>
      <c r="Q20" s="444"/>
      <c r="R20" s="445"/>
      <c r="T20" s="15" t="e">
        <f>VLOOKUP(E20,'管理用（このシートは削除しないでください）'!$H$25:$M$41,2,FALSE)</f>
        <v>#N/A</v>
      </c>
      <c r="U20" s="287" t="e">
        <f>VLOOKUP(E20,'管理用（このシートは削除しないでください）'!$H$25:$M$41,3,FALSE)</f>
        <v>#N/A</v>
      </c>
      <c r="V20" s="15" t="e">
        <f>VLOOKUP(E20,'管理用（このシートは削除しないでください）'!$H$25:$M$41,4,FALSE)</f>
        <v>#N/A</v>
      </c>
      <c r="W20" s="287" t="e">
        <f>VLOOKUP(E20,'管理用（このシートは削除しないでください）'!$H$25:$M$41,5,FALSE)</f>
        <v>#N/A</v>
      </c>
      <c r="X20" s="287" t="e">
        <f>VLOOKUP(E20,'管理用（このシートは削除しないでください）'!$H$25:$M$41,6,FALSE)</f>
        <v>#N/A</v>
      </c>
      <c r="Y20" s="15" t="e">
        <f>ROUNDDOWN(IF(J20="","",IF(#REF!="-",MIN(L20,#REF!),IF(T20="a",MIN(L20,#REF!,#REF!),IF(T20="b",MIN(L20*U20,#REF!*U20))))),-3)</f>
        <v>#VALUE!</v>
      </c>
      <c r="Z20" s="15" t="e">
        <f>ROUNDDOWN(IF(J20="","",IF(#REF!="-",MIN(L20,#REF!),IF(T20="a",MIN(L20,#REF!,#REF!),IF(T20="b",MIN(L20,#REF!))))),-3)</f>
        <v>#VALUE!</v>
      </c>
    </row>
    <row r="21" spans="1:26" s="15" customFormat="1" ht="39.75" customHeight="1">
      <c r="A21" s="364"/>
      <c r="B21" s="364"/>
      <c r="C21" s="397" t="s">
        <v>700</v>
      </c>
      <c r="D21" s="425"/>
      <c r="E21" s="426"/>
      <c r="F21" s="427"/>
      <c r="G21" s="427"/>
      <c r="H21" s="428"/>
      <c r="I21" s="429"/>
      <c r="J21" s="430"/>
      <c r="K21" s="430"/>
      <c r="L21" s="384" t="str">
        <f t="shared" si="2"/>
        <v/>
      </c>
      <c r="M21" s="438"/>
      <c r="N21" s="384" t="str">
        <f t="shared" si="3"/>
        <v/>
      </c>
      <c r="O21" s="430"/>
      <c r="P21" s="443"/>
      <c r="Q21" s="444"/>
      <c r="R21" s="445"/>
      <c r="T21" s="15" t="e">
        <f>VLOOKUP(E21,'管理用（このシートは削除しないでください）'!$H$25:$M$41,2,FALSE)</f>
        <v>#N/A</v>
      </c>
      <c r="U21" s="287" t="e">
        <f>VLOOKUP(E21,'管理用（このシートは削除しないでください）'!$H$25:$M$41,3,FALSE)</f>
        <v>#N/A</v>
      </c>
      <c r="V21" s="15" t="e">
        <f>VLOOKUP(E21,'管理用（このシートは削除しないでください）'!$H$25:$M$41,4,FALSE)</f>
        <v>#N/A</v>
      </c>
      <c r="W21" s="287" t="e">
        <f>VLOOKUP(E21,'管理用（このシートは削除しないでください）'!$H$25:$M$41,5,FALSE)</f>
        <v>#N/A</v>
      </c>
      <c r="X21" s="287" t="e">
        <f>VLOOKUP(E21,'管理用（このシートは削除しないでください）'!$H$25:$M$41,6,FALSE)</f>
        <v>#N/A</v>
      </c>
      <c r="Y21" s="15" t="e">
        <f>ROUNDDOWN(IF(J21="","",IF(#REF!="-",MIN(L21,#REF!),IF(T21="a",MIN(L21,#REF!,#REF!),IF(T21="b",MIN(L21*U21,#REF!*U21))))),-3)</f>
        <v>#VALUE!</v>
      </c>
      <c r="Z21" s="15" t="e">
        <f>ROUNDDOWN(IF(J21="","",IF(#REF!="-",MIN(L21,#REF!),IF(T21="a",MIN(L21,#REF!,#REF!),IF(T21="b",MIN(L21,#REF!))))),-3)</f>
        <v>#VALUE!</v>
      </c>
    </row>
    <row r="22" spans="1:26" s="15" customFormat="1" ht="39.75" customHeight="1">
      <c r="A22" s="364"/>
      <c r="B22" s="364"/>
      <c r="C22" s="397" t="s">
        <v>700</v>
      </c>
      <c r="D22" s="425"/>
      <c r="E22" s="426"/>
      <c r="F22" s="427"/>
      <c r="G22" s="427"/>
      <c r="H22" s="428"/>
      <c r="I22" s="429"/>
      <c r="J22" s="430"/>
      <c r="K22" s="430"/>
      <c r="L22" s="384" t="str">
        <f t="shared" si="2"/>
        <v/>
      </c>
      <c r="M22" s="438"/>
      <c r="N22" s="384" t="str">
        <f t="shared" si="3"/>
        <v/>
      </c>
      <c r="O22" s="430"/>
      <c r="P22" s="443"/>
      <c r="Q22" s="444"/>
      <c r="R22" s="445"/>
      <c r="T22" s="15" t="e">
        <f>VLOOKUP(E22,'管理用（このシートは削除しないでください）'!$H$25:$M$41,2,FALSE)</f>
        <v>#N/A</v>
      </c>
      <c r="U22" s="287" t="e">
        <f>VLOOKUP(E22,'管理用（このシートは削除しないでください）'!$H$25:$M$41,3,FALSE)</f>
        <v>#N/A</v>
      </c>
      <c r="V22" s="15" t="e">
        <f>VLOOKUP(E22,'管理用（このシートは削除しないでください）'!$H$25:$M$41,4,FALSE)</f>
        <v>#N/A</v>
      </c>
      <c r="W22" s="287" t="e">
        <f>VLOOKUP(E22,'管理用（このシートは削除しないでください）'!$H$25:$M$41,5,FALSE)</f>
        <v>#N/A</v>
      </c>
      <c r="X22" s="287" t="e">
        <f>VLOOKUP(E22,'管理用（このシートは削除しないでください）'!$H$25:$M$41,6,FALSE)</f>
        <v>#N/A</v>
      </c>
      <c r="Y22" s="15" t="e">
        <f>ROUNDDOWN(IF(J22="","",IF(#REF!="-",MIN(L22,#REF!),IF(T22="a",MIN(L22,#REF!,#REF!),IF(T22="b",MIN(L22*U22,#REF!*U22))))),-3)</f>
        <v>#VALUE!</v>
      </c>
      <c r="Z22" s="15" t="e">
        <f>ROUNDDOWN(IF(J22="","",IF(#REF!="-",MIN(L22,#REF!),IF(T22="a",MIN(L22,#REF!,#REF!),IF(T22="b",MIN(L22,#REF!))))),-3)</f>
        <v>#VALUE!</v>
      </c>
    </row>
    <row r="23" spans="1:26" s="15" customFormat="1" ht="39.75" customHeight="1">
      <c r="A23" s="364"/>
      <c r="B23" s="364"/>
      <c r="C23" s="397" t="s">
        <v>700</v>
      </c>
      <c r="D23" s="425"/>
      <c r="E23" s="426"/>
      <c r="F23" s="427"/>
      <c r="G23" s="427"/>
      <c r="H23" s="428"/>
      <c r="I23" s="429"/>
      <c r="J23" s="430"/>
      <c r="K23" s="430"/>
      <c r="L23" s="384" t="str">
        <f t="shared" si="2"/>
        <v/>
      </c>
      <c r="M23" s="438"/>
      <c r="N23" s="384" t="str">
        <f t="shared" si="3"/>
        <v/>
      </c>
      <c r="O23" s="430"/>
      <c r="P23" s="443"/>
      <c r="Q23" s="444"/>
      <c r="R23" s="445"/>
      <c r="T23" s="15" t="e">
        <f>VLOOKUP(E23,'管理用（このシートは削除しないでください）'!$H$25:$M$41,2,FALSE)</f>
        <v>#N/A</v>
      </c>
      <c r="U23" s="287" t="e">
        <f>VLOOKUP(E23,'管理用（このシートは削除しないでください）'!$H$25:$M$41,3,FALSE)</f>
        <v>#N/A</v>
      </c>
      <c r="V23" s="15" t="e">
        <f>VLOOKUP(E23,'管理用（このシートは削除しないでください）'!$H$25:$M$41,4,FALSE)</f>
        <v>#N/A</v>
      </c>
      <c r="W23" s="287" t="e">
        <f>VLOOKUP(E23,'管理用（このシートは削除しないでください）'!$H$25:$M$41,5,FALSE)</f>
        <v>#N/A</v>
      </c>
      <c r="X23" s="287" t="e">
        <f>VLOOKUP(E23,'管理用（このシートは削除しないでください）'!$H$25:$M$41,6,FALSE)</f>
        <v>#N/A</v>
      </c>
      <c r="Y23" s="15" t="e">
        <f>ROUNDDOWN(IF(J23="","",IF(#REF!="-",MIN(L23,#REF!),IF(T23="a",MIN(L23,#REF!,#REF!),IF(T23="b",MIN(L23*U23,#REF!*U23))))),-3)</f>
        <v>#VALUE!</v>
      </c>
      <c r="Z23" s="15" t="e">
        <f>ROUNDDOWN(IF(J23="","",IF(#REF!="-",MIN(L23,#REF!),IF(T23="a",MIN(L23,#REF!,#REF!),IF(T23="b",MIN(L23,#REF!))))),-3)</f>
        <v>#VALUE!</v>
      </c>
    </row>
    <row r="24" spans="1:26" s="15" customFormat="1" ht="39.75" customHeight="1">
      <c r="A24" s="364"/>
      <c r="B24" s="364"/>
      <c r="C24" s="397" t="s">
        <v>700</v>
      </c>
      <c r="D24" s="425"/>
      <c r="E24" s="426"/>
      <c r="F24" s="427"/>
      <c r="G24" s="427"/>
      <c r="H24" s="428"/>
      <c r="I24" s="429"/>
      <c r="J24" s="430"/>
      <c r="K24" s="430"/>
      <c r="L24" s="384" t="str">
        <f t="shared" si="2"/>
        <v/>
      </c>
      <c r="M24" s="438"/>
      <c r="N24" s="384" t="str">
        <f t="shared" si="3"/>
        <v/>
      </c>
      <c r="O24" s="430"/>
      <c r="P24" s="443"/>
      <c r="Q24" s="444"/>
      <c r="R24" s="445"/>
      <c r="T24" s="15" t="e">
        <f>VLOOKUP(E24,'管理用（このシートは削除しないでください）'!$H$25:$M$41,2,FALSE)</f>
        <v>#N/A</v>
      </c>
      <c r="U24" s="287" t="e">
        <f>VLOOKUP(E24,'管理用（このシートは削除しないでください）'!$H$25:$M$41,3,FALSE)</f>
        <v>#N/A</v>
      </c>
      <c r="V24" s="15" t="e">
        <f>VLOOKUP(E24,'管理用（このシートは削除しないでください）'!$H$25:$M$41,4,FALSE)</f>
        <v>#N/A</v>
      </c>
      <c r="W24" s="287" t="e">
        <f>VLOOKUP(E24,'管理用（このシートは削除しないでください）'!$H$25:$M$41,5,FALSE)</f>
        <v>#N/A</v>
      </c>
      <c r="X24" s="287" t="e">
        <f>VLOOKUP(E24,'管理用（このシートは削除しないでください）'!$H$25:$M$41,6,FALSE)</f>
        <v>#N/A</v>
      </c>
      <c r="Y24" s="15" t="e">
        <f>ROUNDDOWN(IF(J24="","",IF(#REF!="-",MIN(L24,#REF!),IF(T24="a",MIN(L24,#REF!,#REF!),IF(T24="b",MIN(L24*U24,#REF!*U24))))),-3)</f>
        <v>#VALUE!</v>
      </c>
      <c r="Z24" s="15" t="e">
        <f>ROUNDDOWN(IF(J24="","",IF(#REF!="-",MIN(L24,#REF!),IF(T24="a",MIN(L24,#REF!,#REF!),IF(T24="b",MIN(L24,#REF!))))),-3)</f>
        <v>#VALUE!</v>
      </c>
    </row>
    <row r="25" spans="1:26" s="15" customFormat="1" ht="39.75" customHeight="1">
      <c r="A25" s="364"/>
      <c r="B25" s="364"/>
      <c r="C25" s="397" t="s">
        <v>700</v>
      </c>
      <c r="D25" s="425"/>
      <c r="E25" s="426"/>
      <c r="F25" s="427"/>
      <c r="G25" s="427"/>
      <c r="H25" s="428"/>
      <c r="I25" s="429"/>
      <c r="J25" s="430"/>
      <c r="K25" s="430"/>
      <c r="L25" s="384" t="str">
        <f t="shared" si="2"/>
        <v/>
      </c>
      <c r="M25" s="438"/>
      <c r="N25" s="384" t="str">
        <f t="shared" si="3"/>
        <v/>
      </c>
      <c r="O25" s="430"/>
      <c r="P25" s="443"/>
      <c r="Q25" s="444"/>
      <c r="R25" s="445"/>
      <c r="T25" s="15" t="e">
        <f>VLOOKUP(E25,'管理用（このシートは削除しないでください）'!$H$25:$M$41,2,FALSE)</f>
        <v>#N/A</v>
      </c>
      <c r="U25" s="287" t="e">
        <f>VLOOKUP(E25,'管理用（このシートは削除しないでください）'!$H$25:$M$41,3,FALSE)</f>
        <v>#N/A</v>
      </c>
      <c r="V25" s="15" t="e">
        <f>VLOOKUP(E25,'管理用（このシートは削除しないでください）'!$H$25:$M$41,4,FALSE)</f>
        <v>#N/A</v>
      </c>
      <c r="W25" s="287" t="e">
        <f>VLOOKUP(E25,'管理用（このシートは削除しないでください）'!$H$25:$M$41,5,FALSE)</f>
        <v>#N/A</v>
      </c>
      <c r="X25" s="287" t="e">
        <f>VLOOKUP(E25,'管理用（このシートは削除しないでください）'!$H$25:$M$41,6,FALSE)</f>
        <v>#N/A</v>
      </c>
      <c r="Y25" s="15" t="e">
        <f>ROUNDDOWN(IF(J25="","",IF(#REF!="-",MIN(L25,#REF!),IF(T25="a",MIN(L25,#REF!,#REF!),IF(T25="b",MIN(L25*U25,#REF!*U25))))),-3)</f>
        <v>#VALUE!</v>
      </c>
      <c r="Z25" s="15" t="e">
        <f>ROUNDDOWN(IF(J25="","",IF(#REF!="-",MIN(L25,#REF!),IF(T25="a",MIN(L25,#REF!,#REF!),IF(T25="b",MIN(L25,#REF!))))),-3)</f>
        <v>#VALUE!</v>
      </c>
    </row>
    <row r="26" spans="1:26" s="15" customFormat="1" ht="39.75" customHeight="1" thickBot="1">
      <c r="A26" s="364"/>
      <c r="B26" s="364"/>
      <c r="C26" s="398" t="s">
        <v>700</v>
      </c>
      <c r="D26" s="431"/>
      <c r="E26" s="432"/>
      <c r="F26" s="433"/>
      <c r="G26" s="433"/>
      <c r="H26" s="434"/>
      <c r="I26" s="435"/>
      <c r="J26" s="436"/>
      <c r="K26" s="436"/>
      <c r="L26" s="418" t="str">
        <f t="shared" si="2"/>
        <v/>
      </c>
      <c r="M26" s="439"/>
      <c r="N26" s="418" t="str">
        <f t="shared" si="3"/>
        <v/>
      </c>
      <c r="O26" s="436"/>
      <c r="P26" s="446"/>
      <c r="Q26" s="447"/>
      <c r="R26" s="448"/>
      <c r="T26" s="15" t="e">
        <f>VLOOKUP(E26,'管理用（このシートは削除しないでください）'!$H$25:$M$41,2,FALSE)</f>
        <v>#N/A</v>
      </c>
      <c r="U26" s="287" t="e">
        <f>VLOOKUP(E26,'管理用（このシートは削除しないでください）'!$H$25:$M$41,3,FALSE)</f>
        <v>#N/A</v>
      </c>
      <c r="V26" s="15" t="e">
        <f>VLOOKUP(E26,'管理用（このシートは削除しないでください）'!$H$25:$M$41,4,FALSE)</f>
        <v>#N/A</v>
      </c>
      <c r="W26" s="287" t="e">
        <f>VLOOKUP(E26,'管理用（このシートは削除しないでください）'!$H$25:$M$41,5,FALSE)</f>
        <v>#N/A</v>
      </c>
      <c r="X26" s="287" t="e">
        <f>VLOOKUP(E26,'管理用（このシートは削除しないでください）'!$H$25:$M$41,6,FALSE)</f>
        <v>#N/A</v>
      </c>
      <c r="Y26" s="15" t="e">
        <f>ROUNDDOWN(IF(J26="","",IF(#REF!="-",MIN(L26,#REF!),IF(T26="a",MIN(L26,#REF!,#REF!),IF(T26="b",MIN(L26*U26,#REF!*U26))))),-3)</f>
        <v>#VALUE!</v>
      </c>
      <c r="Z26" s="15" t="e">
        <f>ROUNDDOWN(IF(J26="","",IF(#REF!="-",MIN(L26,#REF!),IF(T26="a",MIN(L26,#REF!,#REF!),IF(T26="b",MIN(L26,#REF!))))),-3)</f>
        <v>#VALUE!</v>
      </c>
    </row>
    <row r="27" spans="1:26" s="15" customFormat="1" ht="39.75" customHeight="1" thickBot="1">
      <c r="A27" s="364"/>
      <c r="B27" s="364"/>
      <c r="C27" s="367"/>
      <c r="D27" s="367"/>
      <c r="F27" s="368"/>
      <c r="G27" s="368"/>
      <c r="H27" s="369"/>
      <c r="I27" s="414" t="s">
        <v>242</v>
      </c>
      <c r="J27" s="415" t="str">
        <f>IF(J7="","",SUM(J7:J26))</f>
        <v/>
      </c>
      <c r="K27" s="415" t="str">
        <f>IF(K7="","",SUM(K7:K26))</f>
        <v/>
      </c>
      <c r="L27" s="415" t="str">
        <f>IF(L7="","",SUM(L7:L26))</f>
        <v/>
      </c>
      <c r="M27" s="416" t="s">
        <v>660</v>
      </c>
      <c r="N27" s="417" t="s">
        <v>593</v>
      </c>
      <c r="O27" s="415" t="str">
        <f>IF(O7="","",SUM(O7:O26))</f>
        <v/>
      </c>
      <c r="P27" s="370"/>
      <c r="Q27" s="370"/>
      <c r="R27" s="370"/>
      <c r="U27" s="287"/>
      <c r="W27" s="287"/>
      <c r="X27" s="287"/>
    </row>
    <row r="28" spans="1:26" ht="17.25" customHeight="1"/>
    <row r="29" spans="1:26" ht="17.25" customHeight="1"/>
  </sheetData>
  <mergeCells count="1">
    <mergeCell ref="M4:O4"/>
  </mergeCells>
  <phoneticPr fontId="6"/>
  <dataValidations count="4">
    <dataValidation type="list" allowBlank="1" showInputMessage="1" showErrorMessage="1" sqref="E27" xr:uid="{00000000-0002-0000-0000-000000000000}">
      <formula1>補助事業名</formula1>
    </dataValidation>
    <dataValidation type="list" allowBlank="1" showInputMessage="1" showErrorMessage="1" sqref="F27:G27" xr:uid="{00000000-0002-0000-0000-000001000000}">
      <formula1>INDIRECT(E27)</formula1>
    </dataValidation>
    <dataValidation type="list" allowBlank="1" showInputMessage="1" showErrorMessage="1" sqref="R7:R26" xr:uid="{4FF637D8-C1D1-4904-B843-2F72C3F8565F}">
      <formula1>"単年,複数年"</formula1>
    </dataValidation>
    <dataValidation type="list" allowBlank="1" showInputMessage="1" showErrorMessage="1" sqref="Q7:Q26" xr:uid="{25750E2D-8D52-4940-A398-61CD57B06757}">
      <formula1>"無,有"</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9624C59-D658-4DFC-9425-75EFAC172FBD}">
          <x14:formula1>
            <xm:f>'管理用（このシートは削除しないでください）'!$T$3</xm:f>
          </x14:formula1>
          <xm:sqref>E7:E26</xm:sqref>
        </x14:dataValidation>
        <x14:dataValidation type="list" allowBlank="1" showInputMessage="1" showErrorMessage="1" xr:uid="{2B9088F4-5BDC-4101-B5FE-EC28089B2D53}">
          <x14:formula1>
            <xm:f>'管理用（このシートは削除しないでください）'!$T$4:$T$6</xm:f>
          </x14:formula1>
          <xm:sqref>F7:F26</xm:sqref>
        </x14:dataValidation>
        <x14:dataValidation type="list" allowBlank="1" showInputMessage="1" showErrorMessage="1" xr:uid="{3187802B-022F-4595-AA10-88A9EADEBE65}">
          <x14:formula1>
            <xm:f>'管理用（このシートは削除しないでください）'!$F$4:$F$10</xm:f>
          </x14:formula1>
          <xm:sqref>G7:G26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420</v>
      </c>
    </row>
    <row r="2" spans="1:11" ht="18" customHeight="1">
      <c r="A2" s="526" t="s">
        <v>245</v>
      </c>
      <c r="B2" s="526"/>
      <c r="C2" s="526"/>
      <c r="D2" s="526"/>
      <c r="E2" s="526"/>
      <c r="F2" s="526"/>
      <c r="G2" s="526"/>
      <c r="H2" s="526"/>
      <c r="I2" s="526"/>
      <c r="J2" s="526"/>
      <c r="K2" s="526"/>
    </row>
    <row r="5" spans="1:11" ht="18.75" customHeight="1">
      <c r="A5" s="113" t="s">
        <v>67</v>
      </c>
      <c r="B5" s="530" t="s">
        <v>419</v>
      </c>
      <c r="C5" s="530"/>
      <c r="D5" s="530"/>
      <c r="E5" s="530"/>
      <c r="F5" s="530"/>
    </row>
    <row r="6" spans="1:11" ht="12" customHeight="1">
      <c r="A6" s="119"/>
      <c r="B6" s="120"/>
      <c r="C6" s="120"/>
      <c r="D6" s="120"/>
      <c r="E6" s="120"/>
      <c r="F6" s="120"/>
    </row>
    <row r="8" spans="1:11">
      <c r="A8" s="530" t="s">
        <v>421</v>
      </c>
      <c r="B8" s="530"/>
      <c r="C8" s="530"/>
      <c r="D8" s="530" t="s">
        <v>422</v>
      </c>
      <c r="E8" s="530"/>
      <c r="F8" s="530"/>
      <c r="G8" s="530" t="s">
        <v>232</v>
      </c>
      <c r="H8" s="530"/>
      <c r="I8" s="530"/>
      <c r="J8" s="530"/>
      <c r="K8" s="530"/>
    </row>
    <row r="9" spans="1:11" ht="18.75" customHeight="1">
      <c r="A9" s="531"/>
      <c r="B9" s="531"/>
      <c r="C9" s="531"/>
      <c r="D9" s="531"/>
      <c r="E9" s="531"/>
      <c r="F9" s="531"/>
      <c r="G9" s="531"/>
      <c r="H9" s="531"/>
      <c r="I9" s="531"/>
      <c r="J9" s="531"/>
      <c r="K9" s="531"/>
    </row>
    <row r="10" spans="1:11">
      <c r="A10" s="530" t="s">
        <v>423</v>
      </c>
      <c r="B10" s="530"/>
      <c r="C10" s="530"/>
      <c r="D10" s="530" t="s">
        <v>424</v>
      </c>
      <c r="E10" s="530"/>
      <c r="F10" s="530"/>
      <c r="G10" s="530" t="s">
        <v>232</v>
      </c>
      <c r="H10" s="530"/>
      <c r="I10" s="530"/>
      <c r="J10" s="530"/>
      <c r="K10" s="530"/>
    </row>
    <row r="11" spans="1:11" ht="18.75" customHeight="1">
      <c r="A11" s="531"/>
      <c r="B11" s="531"/>
      <c r="C11" s="531"/>
      <c r="D11" s="531"/>
      <c r="E11" s="531"/>
      <c r="F11" s="531"/>
      <c r="G11" s="531"/>
      <c r="H11" s="531"/>
      <c r="I11" s="531"/>
      <c r="J11" s="531"/>
      <c r="K11" s="531"/>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528" t="s">
        <v>233</v>
      </c>
      <c r="B16" s="527" t="s">
        <v>246</v>
      </c>
      <c r="C16" s="527"/>
      <c r="D16" s="527"/>
      <c r="E16" s="527"/>
      <c r="F16" s="527"/>
      <c r="G16" s="527" t="s">
        <v>247</v>
      </c>
      <c r="H16" s="527"/>
      <c r="I16" s="527"/>
      <c r="J16" s="527"/>
      <c r="K16" s="527"/>
    </row>
    <row r="17" spans="1:11" ht="18.75" customHeight="1">
      <c r="A17" s="529"/>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532"/>
      <c r="C18" s="532"/>
      <c r="D18" s="532"/>
      <c r="E18" s="532"/>
      <c r="F18" s="532"/>
      <c r="G18" s="540"/>
      <c r="H18" s="656"/>
      <c r="I18" s="656"/>
      <c r="J18" s="656"/>
      <c r="K18" s="541"/>
    </row>
    <row r="19" spans="1:11" ht="12" customHeight="1">
      <c r="A19" s="527" t="s">
        <v>508</v>
      </c>
      <c r="B19" s="666"/>
      <c r="C19" s="667"/>
      <c r="D19" s="667"/>
      <c r="E19" s="667"/>
      <c r="F19" s="668"/>
      <c r="G19" s="601" t="s">
        <v>448</v>
      </c>
      <c r="H19" s="602"/>
      <c r="I19" s="602"/>
      <c r="J19" s="602"/>
      <c r="K19" s="649"/>
    </row>
    <row r="20" spans="1:11" ht="19.5" customHeight="1">
      <c r="A20" s="527"/>
      <c r="B20" s="590"/>
      <c r="C20" s="591"/>
      <c r="D20" s="591"/>
      <c r="E20" s="591"/>
      <c r="F20" s="592"/>
      <c r="G20" s="542" t="s">
        <v>449</v>
      </c>
      <c r="H20" s="644"/>
      <c r="I20" s="675"/>
      <c r="J20" s="676"/>
      <c r="K20" s="677"/>
    </row>
    <row r="21" spans="1:11" ht="22.5" customHeight="1">
      <c r="A21" s="527"/>
      <c r="B21" s="669"/>
      <c r="C21" s="670"/>
      <c r="D21" s="670"/>
      <c r="E21" s="670"/>
      <c r="F21" s="671"/>
      <c r="G21" s="542" t="s">
        <v>450</v>
      </c>
      <c r="H21" s="644"/>
      <c r="I21" s="678"/>
      <c r="J21" s="678"/>
      <c r="K21" s="679"/>
    </row>
    <row r="22" spans="1:11">
      <c r="A22" s="556" t="s">
        <v>252</v>
      </c>
      <c r="B22" s="527" t="s">
        <v>250</v>
      </c>
      <c r="C22" s="527"/>
      <c r="D22" s="527"/>
      <c r="E22" s="527"/>
      <c r="F22" s="527"/>
      <c r="G22" s="527" t="s">
        <v>251</v>
      </c>
      <c r="H22" s="527"/>
      <c r="I22" s="527"/>
      <c r="J22" s="527"/>
      <c r="K22" s="527"/>
    </row>
    <row r="23" spans="1:11" ht="18.75" customHeight="1">
      <c r="A23" s="529"/>
      <c r="B23" s="532"/>
      <c r="C23" s="532"/>
      <c r="D23" s="532"/>
      <c r="E23" s="532"/>
      <c r="F23" s="532"/>
      <c r="G23" s="532"/>
      <c r="H23" s="532"/>
      <c r="I23" s="532"/>
      <c r="J23" s="532"/>
      <c r="K23" s="532"/>
    </row>
    <row r="24" spans="1:11" ht="12" customHeight="1">
      <c r="A24" s="555" t="s">
        <v>253</v>
      </c>
      <c r="B24" s="113" t="s">
        <v>254</v>
      </c>
      <c r="C24" s="530" t="s">
        <v>255</v>
      </c>
      <c r="D24" s="530"/>
      <c r="E24" s="530"/>
      <c r="F24" s="530"/>
      <c r="G24" s="530"/>
      <c r="H24" s="530"/>
      <c r="I24" s="530"/>
      <c r="J24" s="530"/>
      <c r="K24" s="530"/>
    </row>
    <row r="25" spans="1:11">
      <c r="A25" s="555"/>
      <c r="B25" s="532"/>
      <c r="C25" s="113" t="s">
        <v>256</v>
      </c>
      <c r="D25" s="113" t="s">
        <v>257</v>
      </c>
      <c r="E25" s="113" t="s">
        <v>258</v>
      </c>
      <c r="F25" s="540" t="s">
        <v>251</v>
      </c>
      <c r="G25" s="541"/>
      <c r="H25" s="527" t="s">
        <v>259</v>
      </c>
      <c r="I25" s="527"/>
      <c r="J25" s="527"/>
      <c r="K25" s="527"/>
    </row>
    <row r="26" spans="1:11" ht="18.75" customHeight="1">
      <c r="A26" s="555"/>
      <c r="B26" s="532"/>
      <c r="C26" s="124"/>
      <c r="D26" s="121"/>
      <c r="E26" s="125"/>
      <c r="F26" s="564"/>
      <c r="G26" s="564"/>
      <c r="H26" s="117" t="s">
        <v>260</v>
      </c>
      <c r="I26" s="128"/>
      <c r="J26" s="117" t="s">
        <v>261</v>
      </c>
      <c r="K26" s="113"/>
    </row>
    <row r="27" spans="1:11" ht="18.75" customHeight="1">
      <c r="A27" s="555"/>
      <c r="B27" s="532"/>
      <c r="C27" s="124"/>
      <c r="D27" s="121"/>
      <c r="E27" s="125"/>
      <c r="F27" s="564"/>
      <c r="G27" s="564"/>
      <c r="H27" s="117" t="s">
        <v>260</v>
      </c>
      <c r="I27" s="128"/>
      <c r="J27" s="117" t="s">
        <v>261</v>
      </c>
      <c r="K27" s="113"/>
    </row>
    <row r="30" spans="1:11">
      <c r="A30" s="111" t="s">
        <v>276</v>
      </c>
    </row>
    <row r="31" spans="1:11" ht="3.75" customHeight="1"/>
    <row r="32" spans="1:11">
      <c r="A32" s="535" t="s">
        <v>46</v>
      </c>
      <c r="B32" s="599" t="s">
        <v>460</v>
      </c>
      <c r="C32" s="600"/>
      <c r="D32" s="567"/>
      <c r="E32" s="536" t="s">
        <v>461</v>
      </c>
      <c r="F32" s="537"/>
      <c r="G32" s="538"/>
      <c r="H32" s="535" t="s">
        <v>242</v>
      </c>
      <c r="I32" s="629" t="s">
        <v>355</v>
      </c>
      <c r="J32" s="629"/>
      <c r="K32" s="629"/>
    </row>
    <row r="33" spans="1:11" ht="18.75" customHeight="1">
      <c r="A33" s="665"/>
      <c r="B33" s="661" t="s">
        <v>454</v>
      </c>
      <c r="C33" s="180"/>
      <c r="D33" s="180"/>
      <c r="E33" s="533" t="s">
        <v>456</v>
      </c>
      <c r="F33" s="535" t="s">
        <v>536</v>
      </c>
      <c r="G33" s="594" t="s">
        <v>239</v>
      </c>
      <c r="H33" s="665"/>
      <c r="I33" s="629"/>
      <c r="J33" s="629"/>
      <c r="K33" s="629"/>
    </row>
    <row r="34" spans="1:11" ht="18.75" customHeight="1">
      <c r="A34" s="534"/>
      <c r="B34" s="662"/>
      <c r="C34" s="112" t="s">
        <v>455</v>
      </c>
      <c r="D34" s="112" t="s">
        <v>555</v>
      </c>
      <c r="E34" s="663"/>
      <c r="F34" s="534"/>
      <c r="G34" s="596"/>
      <c r="H34" s="534"/>
      <c r="I34" s="629"/>
      <c r="J34" s="629"/>
      <c r="K34" s="629"/>
    </row>
    <row r="35" spans="1:11" ht="30" customHeight="1">
      <c r="A35" s="258" t="s">
        <v>576</v>
      </c>
      <c r="B35" s="226"/>
      <c r="C35" s="226"/>
      <c r="D35" s="226"/>
      <c r="E35" s="226"/>
      <c r="F35" s="226"/>
      <c r="G35" s="226"/>
      <c r="H35" s="121" t="str">
        <f>IF(SUM(B35+E35+F35+G35)=0,"",SUM(B35+E35+F35+G35))</f>
        <v/>
      </c>
      <c r="I35" s="633"/>
      <c r="J35" s="634"/>
      <c r="K35" s="635"/>
    </row>
    <row r="36" spans="1:11" ht="15" customHeight="1">
      <c r="A36" s="664" t="s">
        <v>577</v>
      </c>
      <c r="B36" s="292"/>
      <c r="C36" s="292"/>
      <c r="D36" s="292"/>
      <c r="E36" s="292"/>
      <c r="F36" s="292"/>
      <c r="G36" s="292"/>
      <c r="H36" s="122" t="str">
        <f t="shared" ref="H36:H37" si="0">IF(SUM(B36+E36+F36+G36)=0,"",SUM(B36+E36+F36+G36))</f>
        <v/>
      </c>
      <c r="I36" s="636"/>
      <c r="J36" s="637"/>
      <c r="K36" s="638"/>
    </row>
    <row r="37" spans="1:11" ht="15" customHeight="1">
      <c r="A37" s="532"/>
      <c r="B37" s="231"/>
      <c r="C37" s="231"/>
      <c r="D37" s="231"/>
      <c r="E37" s="231"/>
      <c r="F37" s="231"/>
      <c r="G37" s="231"/>
      <c r="H37" s="123" t="str">
        <f t="shared" si="0"/>
        <v/>
      </c>
      <c r="I37" s="639"/>
      <c r="J37" s="640"/>
      <c r="K37" s="641"/>
    </row>
    <row r="38" spans="1:11" ht="12" customHeight="1">
      <c r="A38" s="119"/>
      <c r="B38" s="126"/>
      <c r="C38" s="126"/>
      <c r="D38" s="126"/>
      <c r="E38" s="126"/>
      <c r="F38" s="126"/>
      <c r="G38" s="126"/>
      <c r="H38" s="126"/>
      <c r="I38" s="126"/>
      <c r="J38" s="126"/>
      <c r="K38" s="126"/>
    </row>
    <row r="40" spans="1:11">
      <c r="A40" s="111" t="s">
        <v>277</v>
      </c>
    </row>
    <row r="41" spans="1:11" ht="3.75" customHeight="1"/>
    <row r="42" spans="1:11" ht="18.75" customHeight="1">
      <c r="A42" s="546"/>
      <c r="B42" s="547"/>
      <c r="C42" s="547"/>
      <c r="D42" s="547"/>
      <c r="E42" s="547"/>
      <c r="F42" s="547"/>
      <c r="G42" s="547"/>
      <c r="H42" s="547"/>
      <c r="I42" s="547"/>
      <c r="J42" s="547"/>
      <c r="K42" s="548"/>
    </row>
    <row r="43" spans="1:11" ht="18.75" customHeight="1">
      <c r="A43" s="549"/>
      <c r="B43" s="550"/>
      <c r="C43" s="550"/>
      <c r="D43" s="550"/>
      <c r="E43" s="550"/>
      <c r="F43" s="550"/>
      <c r="G43" s="550"/>
      <c r="H43" s="550"/>
      <c r="I43" s="550"/>
      <c r="J43" s="550"/>
      <c r="K43" s="551"/>
    </row>
    <row r="44" spans="1:11" ht="18.75" customHeight="1">
      <c r="A44" s="549"/>
      <c r="B44" s="550"/>
      <c r="C44" s="550"/>
      <c r="D44" s="550"/>
      <c r="E44" s="550"/>
      <c r="F44" s="550"/>
      <c r="G44" s="550"/>
      <c r="H44" s="550"/>
      <c r="I44" s="550"/>
      <c r="J44" s="550"/>
      <c r="K44" s="551"/>
    </row>
    <row r="45" spans="1:11" ht="18.75" customHeight="1">
      <c r="A45" s="552"/>
      <c r="B45" s="553"/>
      <c r="C45" s="553"/>
      <c r="D45" s="553"/>
      <c r="E45" s="553"/>
      <c r="F45" s="553"/>
      <c r="G45" s="553"/>
      <c r="H45" s="553"/>
      <c r="I45" s="553"/>
      <c r="J45" s="553"/>
      <c r="K45" s="554"/>
    </row>
    <row r="48" spans="1:11">
      <c r="A48" s="111" t="s">
        <v>402</v>
      </c>
    </row>
    <row r="49" spans="1:11" ht="3.75" customHeight="1"/>
    <row r="50" spans="1:11" ht="18.75" customHeight="1">
      <c r="A50" s="593" t="s">
        <v>453</v>
      </c>
      <c r="B50" s="594"/>
      <c r="C50" s="680"/>
      <c r="D50" s="681"/>
      <c r="E50" s="682"/>
    </row>
    <row r="51" spans="1:11" ht="18.75" customHeight="1">
      <c r="A51" s="151" t="s">
        <v>457</v>
      </c>
      <c r="B51" s="181"/>
      <c r="C51" s="181"/>
      <c r="D51" s="181"/>
      <c r="E51" s="181"/>
      <c r="F51" s="181"/>
      <c r="G51" s="181"/>
      <c r="H51" s="181"/>
      <c r="I51" s="181"/>
      <c r="J51" s="181"/>
      <c r="K51" s="135"/>
    </row>
    <row r="52" spans="1:11" ht="18.75" customHeight="1">
      <c r="A52" s="686" t="s">
        <v>451</v>
      </c>
      <c r="B52" s="687"/>
      <c r="C52" s="687"/>
      <c r="D52" s="687"/>
      <c r="E52" s="687"/>
      <c r="F52" s="687"/>
      <c r="G52" s="687"/>
      <c r="H52" s="687"/>
      <c r="I52" s="687"/>
      <c r="J52" s="687"/>
      <c r="K52" s="688"/>
    </row>
    <row r="53" spans="1:11" ht="18.75" customHeight="1">
      <c r="A53" s="152"/>
      <c r="B53" s="546"/>
      <c r="C53" s="547"/>
      <c r="D53" s="547"/>
      <c r="E53" s="547"/>
      <c r="F53" s="547"/>
      <c r="G53" s="547"/>
      <c r="H53" s="547"/>
      <c r="I53" s="547"/>
      <c r="J53" s="547"/>
      <c r="K53" s="548"/>
    </row>
    <row r="54" spans="1:11" ht="18.75" customHeight="1">
      <c r="A54" s="152"/>
      <c r="B54" s="549"/>
      <c r="C54" s="550"/>
      <c r="D54" s="550"/>
      <c r="E54" s="550"/>
      <c r="F54" s="550"/>
      <c r="G54" s="550"/>
      <c r="H54" s="550"/>
      <c r="I54" s="550"/>
      <c r="J54" s="550"/>
      <c r="K54" s="551"/>
    </row>
    <row r="55" spans="1:11" ht="18.75" customHeight="1">
      <c r="A55" s="152"/>
      <c r="B55" s="552"/>
      <c r="C55" s="553"/>
      <c r="D55" s="553"/>
      <c r="E55" s="553"/>
      <c r="F55" s="553"/>
      <c r="G55" s="553"/>
      <c r="H55" s="553"/>
      <c r="I55" s="553"/>
      <c r="J55" s="553"/>
      <c r="K55" s="554"/>
    </row>
    <row r="56" spans="1:11" ht="8.25" customHeight="1">
      <c r="A56" s="132"/>
      <c r="K56" s="176"/>
    </row>
    <row r="57" spans="1:11" ht="30" customHeight="1">
      <c r="A57" s="683" t="s">
        <v>452</v>
      </c>
      <c r="B57" s="684"/>
      <c r="C57" s="684"/>
      <c r="D57" s="684"/>
      <c r="E57" s="684"/>
      <c r="F57" s="684"/>
      <c r="G57" s="684"/>
      <c r="H57" s="684"/>
      <c r="I57" s="684"/>
      <c r="J57" s="684"/>
      <c r="K57" s="685"/>
    </row>
    <row r="58" spans="1:11" ht="18.75" customHeight="1">
      <c r="A58" s="152"/>
      <c r="B58" s="546"/>
      <c r="C58" s="547"/>
      <c r="D58" s="547"/>
      <c r="E58" s="547"/>
      <c r="F58" s="547"/>
      <c r="G58" s="547"/>
      <c r="H58" s="547"/>
      <c r="I58" s="547"/>
      <c r="J58" s="547"/>
      <c r="K58" s="548"/>
    </row>
    <row r="59" spans="1:11" ht="18.75" customHeight="1">
      <c r="A59" s="152"/>
      <c r="B59" s="549"/>
      <c r="C59" s="550"/>
      <c r="D59" s="550"/>
      <c r="E59" s="550"/>
      <c r="F59" s="550"/>
      <c r="G59" s="550"/>
      <c r="H59" s="550"/>
      <c r="I59" s="550"/>
      <c r="J59" s="550"/>
      <c r="K59" s="551"/>
    </row>
    <row r="60" spans="1:11" ht="18.75" customHeight="1">
      <c r="A60" s="153"/>
      <c r="B60" s="552"/>
      <c r="C60" s="553"/>
      <c r="D60" s="553"/>
      <c r="E60" s="553"/>
      <c r="F60" s="553"/>
      <c r="G60" s="553"/>
      <c r="H60" s="553"/>
      <c r="I60" s="553"/>
      <c r="J60" s="553"/>
      <c r="K60" s="554"/>
    </row>
  </sheetData>
  <mergeCells count="5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F26:G26"/>
    <mergeCell ref="F27:G27"/>
    <mergeCell ref="A32:A34"/>
    <mergeCell ref="E32:G32"/>
    <mergeCell ref="B32:D32"/>
    <mergeCell ref="A24:A27"/>
    <mergeCell ref="C24:K24"/>
    <mergeCell ref="B25:B27"/>
    <mergeCell ref="F25:G25"/>
    <mergeCell ref="H25:K25"/>
    <mergeCell ref="A22:A23"/>
    <mergeCell ref="B22:F22"/>
    <mergeCell ref="G22:K22"/>
    <mergeCell ref="B23:F23"/>
    <mergeCell ref="G23:K23"/>
    <mergeCell ref="A2:K2"/>
    <mergeCell ref="B5:F5"/>
    <mergeCell ref="A10:C10"/>
    <mergeCell ref="D10:F10"/>
    <mergeCell ref="G10:K10"/>
    <mergeCell ref="A9:C9"/>
    <mergeCell ref="D9:F9"/>
    <mergeCell ref="G9:K9"/>
    <mergeCell ref="A8:C8"/>
    <mergeCell ref="D8:F8"/>
    <mergeCell ref="G8:K8"/>
  </mergeCells>
  <phoneticPr fontId="6"/>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458</v>
      </c>
    </row>
    <row r="2" spans="1:11" ht="18" customHeight="1">
      <c r="A2" s="526" t="s">
        <v>245</v>
      </c>
      <c r="B2" s="526"/>
      <c r="C2" s="526"/>
      <c r="D2" s="526"/>
      <c r="E2" s="526"/>
      <c r="F2" s="526"/>
      <c r="G2" s="526"/>
      <c r="H2" s="526"/>
      <c r="I2" s="526"/>
      <c r="J2" s="526"/>
      <c r="K2" s="526"/>
    </row>
    <row r="5" spans="1:11" ht="18.75" customHeight="1">
      <c r="A5" s="113" t="s">
        <v>67</v>
      </c>
      <c r="B5" s="530" t="s">
        <v>459</v>
      </c>
      <c r="C5" s="530"/>
      <c r="D5" s="530"/>
      <c r="E5" s="530"/>
      <c r="F5" s="530"/>
    </row>
    <row r="6" spans="1:11" ht="12" customHeight="1">
      <c r="A6" s="119"/>
      <c r="B6" s="120"/>
      <c r="C6" s="120"/>
      <c r="D6" s="120"/>
      <c r="E6" s="120"/>
      <c r="F6" s="120"/>
    </row>
    <row r="8" spans="1:11">
      <c r="A8" s="530" t="s">
        <v>231</v>
      </c>
      <c r="B8" s="530"/>
      <c r="C8" s="530"/>
      <c r="D8" s="530" t="s">
        <v>272</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59"/>
      <c r="C16" s="578"/>
      <c r="D16" s="578"/>
      <c r="E16" s="578"/>
      <c r="F16" s="560"/>
      <c r="G16" s="540"/>
      <c r="H16" s="656"/>
      <c r="I16" s="656"/>
      <c r="J16" s="656"/>
      <c r="K16" s="541"/>
    </row>
    <row r="17" spans="1:11" ht="18.75" customHeight="1">
      <c r="A17" s="220" t="s">
        <v>341</v>
      </c>
      <c r="B17" s="214" t="s">
        <v>561</v>
      </c>
      <c r="C17" s="252"/>
      <c r="D17" s="215" t="s">
        <v>571</v>
      </c>
      <c r="E17" s="253"/>
      <c r="F17" s="217" t="s">
        <v>572</v>
      </c>
      <c r="G17" s="254">
        <f>C17+E17</f>
        <v>0</v>
      </c>
      <c r="H17" s="216"/>
      <c r="I17" s="219"/>
      <c r="J17" s="216"/>
      <c r="K17" s="255"/>
    </row>
    <row r="18" spans="1:11">
      <c r="A18" s="556" t="s">
        <v>252</v>
      </c>
      <c r="B18" s="527" t="s">
        <v>250</v>
      </c>
      <c r="C18" s="527"/>
      <c r="D18" s="527"/>
      <c r="E18" s="527"/>
      <c r="F18" s="527"/>
      <c r="G18" s="527" t="s">
        <v>251</v>
      </c>
      <c r="H18" s="527"/>
      <c r="I18" s="527"/>
      <c r="J18" s="527"/>
      <c r="K18" s="527"/>
    </row>
    <row r="19" spans="1:11" ht="18.75" customHeight="1">
      <c r="A19" s="529"/>
      <c r="B19" s="532"/>
      <c r="C19" s="532"/>
      <c r="D19" s="532"/>
      <c r="E19" s="532"/>
      <c r="F19" s="532"/>
      <c r="G19" s="532"/>
      <c r="H19" s="532"/>
      <c r="I19" s="532"/>
      <c r="J19" s="532"/>
      <c r="K19" s="532"/>
    </row>
    <row r="20" spans="1:11" ht="12" customHeight="1">
      <c r="A20" s="555" t="s">
        <v>253</v>
      </c>
      <c r="B20" s="113" t="s">
        <v>254</v>
      </c>
      <c r="C20" s="530" t="s">
        <v>255</v>
      </c>
      <c r="D20" s="530"/>
      <c r="E20" s="530"/>
      <c r="F20" s="530"/>
      <c r="G20" s="530"/>
      <c r="H20" s="530"/>
      <c r="I20" s="530"/>
      <c r="J20" s="530"/>
      <c r="K20" s="530"/>
    </row>
    <row r="21" spans="1:11">
      <c r="A21" s="555"/>
      <c r="B21" s="532"/>
      <c r="C21" s="113" t="s">
        <v>256</v>
      </c>
      <c r="D21" s="113" t="s">
        <v>257</v>
      </c>
      <c r="E21" s="113" t="s">
        <v>258</v>
      </c>
      <c r="F21" s="540" t="s">
        <v>251</v>
      </c>
      <c r="G21" s="541"/>
      <c r="H21" s="527" t="s">
        <v>259</v>
      </c>
      <c r="I21" s="527"/>
      <c r="J21" s="527"/>
      <c r="K21" s="527"/>
    </row>
    <row r="22" spans="1:11" ht="18.75" customHeight="1">
      <c r="A22" s="555"/>
      <c r="B22" s="532"/>
      <c r="C22" s="225"/>
      <c r="D22" s="226"/>
      <c r="E22" s="227"/>
      <c r="F22" s="539"/>
      <c r="G22" s="539"/>
      <c r="H22" s="117" t="s">
        <v>260</v>
      </c>
      <c r="I22" s="228"/>
      <c r="J22" s="117" t="s">
        <v>261</v>
      </c>
      <c r="K22" s="229"/>
    </row>
    <row r="23" spans="1:11" ht="18.75" customHeight="1">
      <c r="A23" s="555"/>
      <c r="B23" s="532"/>
      <c r="C23" s="225"/>
      <c r="D23" s="226"/>
      <c r="E23" s="227"/>
      <c r="F23" s="539"/>
      <c r="G23" s="539"/>
      <c r="H23" s="117" t="s">
        <v>260</v>
      </c>
      <c r="I23" s="228"/>
      <c r="J23" s="117" t="s">
        <v>261</v>
      </c>
      <c r="K23" s="229"/>
    </row>
    <row r="26" spans="1:11">
      <c r="A26" s="111" t="s">
        <v>276</v>
      </c>
    </row>
    <row r="27" spans="1:11" ht="3.75" customHeight="1"/>
    <row r="28" spans="1:11">
      <c r="A28" s="535" t="s">
        <v>46</v>
      </c>
      <c r="B28" s="599" t="s">
        <v>320</v>
      </c>
      <c r="C28" s="600"/>
      <c r="D28" s="600"/>
      <c r="E28" s="567"/>
      <c r="F28" s="599" t="s">
        <v>469</v>
      </c>
      <c r="G28" s="600"/>
      <c r="H28" s="600"/>
      <c r="I28" s="600"/>
      <c r="J28" s="567"/>
      <c r="K28" s="535" t="s">
        <v>242</v>
      </c>
    </row>
    <row r="29" spans="1:11" ht="13.5" customHeight="1">
      <c r="A29" s="665"/>
      <c r="B29" s="689" t="s">
        <v>383</v>
      </c>
      <c r="C29" s="689" t="s">
        <v>468</v>
      </c>
      <c r="D29" s="689" t="s">
        <v>399</v>
      </c>
      <c r="E29" s="689" t="s">
        <v>239</v>
      </c>
      <c r="F29" s="692" t="s">
        <v>470</v>
      </c>
      <c r="G29" s="184"/>
      <c r="H29" s="533" t="s">
        <v>456</v>
      </c>
      <c r="I29" s="533" t="s">
        <v>536</v>
      </c>
      <c r="J29" s="690" t="s">
        <v>239</v>
      </c>
      <c r="K29" s="665"/>
    </row>
    <row r="30" spans="1:11" ht="24">
      <c r="A30" s="534"/>
      <c r="B30" s="689"/>
      <c r="C30" s="689"/>
      <c r="D30" s="689"/>
      <c r="E30" s="689"/>
      <c r="F30" s="693"/>
      <c r="G30" s="116" t="s">
        <v>528</v>
      </c>
      <c r="H30" s="663"/>
      <c r="I30" s="663"/>
      <c r="J30" s="691"/>
      <c r="K30" s="534"/>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527" t="s">
        <v>574</v>
      </c>
      <c r="B32" s="292"/>
      <c r="C32" s="292"/>
      <c r="D32" s="292"/>
      <c r="E32" s="292"/>
      <c r="F32" s="293"/>
      <c r="G32" s="292"/>
      <c r="H32" s="292"/>
      <c r="I32" s="292"/>
      <c r="J32" s="292"/>
      <c r="K32" s="122" t="str">
        <f t="shared" ref="K32:K33" si="0">IF(SUM(B32+C32+D32+E32+F32+H32+I32+J32)=0,"",SUM(B32+C32+D32+E32+F32+H32+I32+J32))</f>
        <v/>
      </c>
    </row>
    <row r="33" spans="1:11" ht="15" customHeight="1">
      <c r="A33" s="527"/>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7" spans="1:11" ht="16.5" customHeight="1"/>
    <row r="38" spans="1:11">
      <c r="A38" s="111" t="s">
        <v>277</v>
      </c>
    </row>
    <row r="39" spans="1:11" ht="3.75" customHeight="1"/>
    <row r="40" spans="1:11" ht="18.75" customHeight="1">
      <c r="A40" s="546"/>
      <c r="B40" s="547"/>
      <c r="C40" s="547"/>
      <c r="D40" s="547"/>
      <c r="E40" s="547"/>
      <c r="F40" s="547"/>
      <c r="G40" s="547"/>
      <c r="H40" s="547"/>
      <c r="I40" s="547"/>
      <c r="J40" s="547"/>
      <c r="K40" s="548"/>
    </row>
    <row r="41" spans="1:11" ht="18.75" customHeight="1">
      <c r="A41" s="549"/>
      <c r="B41" s="550"/>
      <c r="C41" s="550"/>
      <c r="D41" s="550"/>
      <c r="E41" s="550"/>
      <c r="F41" s="550"/>
      <c r="G41" s="550"/>
      <c r="H41" s="550"/>
      <c r="I41" s="550"/>
      <c r="J41" s="550"/>
      <c r="K41" s="551"/>
    </row>
    <row r="42" spans="1:11" ht="18.75" customHeight="1">
      <c r="A42" s="552"/>
      <c r="B42" s="553"/>
      <c r="C42" s="553"/>
      <c r="D42" s="553"/>
      <c r="E42" s="553"/>
      <c r="F42" s="553"/>
      <c r="G42" s="553"/>
      <c r="H42" s="553"/>
      <c r="I42" s="553"/>
      <c r="J42" s="553"/>
      <c r="K42" s="554"/>
    </row>
    <row r="45" spans="1:11">
      <c r="A45" s="111" t="s">
        <v>402</v>
      </c>
    </row>
    <row r="46" spans="1:11" ht="3.75" customHeight="1"/>
    <row r="47" spans="1:11" ht="18.75" customHeight="1">
      <c r="A47" s="544" t="s">
        <v>475</v>
      </c>
      <c r="B47" s="632"/>
      <c r="C47" s="247" t="s">
        <v>570</v>
      </c>
      <c r="D47" s="219" t="s">
        <v>569</v>
      </c>
      <c r="E47" s="246" t="s">
        <v>570</v>
      </c>
      <c r="F47" s="221"/>
      <c r="G47" s="629" t="s">
        <v>487</v>
      </c>
      <c r="H47" s="629"/>
      <c r="I47" s="698"/>
      <c r="J47" s="698"/>
      <c r="K47" s="698"/>
    </row>
    <row r="48" spans="1:11" ht="18.75" customHeight="1">
      <c r="A48" s="544" t="s">
        <v>486</v>
      </c>
      <c r="B48" s="632"/>
      <c r="C48" s="247"/>
      <c r="D48" s="128" t="s">
        <v>497</v>
      </c>
      <c r="E48" s="703"/>
      <c r="F48" s="705"/>
      <c r="G48" s="629" t="s">
        <v>488</v>
      </c>
      <c r="H48" s="629"/>
      <c r="I48" s="699"/>
      <c r="J48" s="699"/>
      <c r="K48" s="699"/>
    </row>
    <row r="49" spans="1:11" ht="18.75" customHeight="1">
      <c r="A49" s="593" t="s">
        <v>489</v>
      </c>
      <c r="B49" s="632"/>
      <c r="C49" s="531"/>
      <c r="D49" s="531"/>
      <c r="E49" s="531"/>
      <c r="F49" s="531"/>
      <c r="G49" s="531"/>
      <c r="H49" s="531"/>
      <c r="I49" s="531"/>
      <c r="J49" s="531"/>
      <c r="K49" s="531"/>
    </row>
    <row r="50" spans="1:11" ht="18.75" customHeight="1">
      <c r="A50" s="182"/>
      <c r="B50" s="151" t="s">
        <v>483</v>
      </c>
      <c r="C50" s="181"/>
      <c r="D50" s="181"/>
      <c r="E50" s="181"/>
      <c r="F50" s="181"/>
      <c r="G50" s="181"/>
      <c r="H50" s="181"/>
      <c r="I50" s="181"/>
      <c r="J50" s="181"/>
      <c r="K50" s="135"/>
    </row>
    <row r="51" spans="1:11" ht="18.75" customHeight="1">
      <c r="A51" s="288"/>
      <c r="B51" s="288"/>
      <c r="C51" s="113" t="s">
        <v>490</v>
      </c>
      <c r="D51" s="612"/>
      <c r="E51" s="612"/>
      <c r="F51" s="612"/>
      <c r="G51" s="612"/>
      <c r="H51" s="612"/>
      <c r="I51" s="612"/>
      <c r="J51" s="612"/>
      <c r="K51" s="612"/>
    </row>
    <row r="52" spans="1:11" ht="18.75" customHeight="1">
      <c r="A52" s="288"/>
      <c r="B52" s="133"/>
      <c r="C52" s="113" t="s">
        <v>413</v>
      </c>
      <c r="D52" s="612"/>
      <c r="E52" s="612"/>
      <c r="F52" s="612"/>
      <c r="G52" s="612"/>
      <c r="H52" s="612"/>
      <c r="I52" s="612"/>
      <c r="J52" s="612"/>
      <c r="K52" s="612"/>
    </row>
    <row r="53" spans="1:11" ht="18.75" customHeight="1">
      <c r="A53" s="183"/>
      <c r="B53" s="344" t="s">
        <v>481</v>
      </c>
      <c r="C53" s="146"/>
      <c r="D53" s="115"/>
      <c r="E53" s="703"/>
      <c r="F53" s="704"/>
      <c r="G53" s="704"/>
      <c r="H53" s="704"/>
      <c r="I53" s="704"/>
      <c r="J53" s="704"/>
      <c r="K53" s="705"/>
    </row>
    <row r="54" spans="1:11" ht="18.75" customHeight="1">
      <c r="A54" s="151" t="s">
        <v>482</v>
      </c>
      <c r="B54" s="181"/>
      <c r="C54" s="181"/>
      <c r="D54" s="162"/>
      <c r="E54" s="706"/>
      <c r="F54" s="706"/>
      <c r="G54" s="706"/>
      <c r="H54" s="706"/>
      <c r="I54" s="181"/>
      <c r="J54" s="181"/>
      <c r="K54" s="135"/>
    </row>
    <row r="55" spans="1:11" ht="18.75" customHeight="1">
      <c r="A55" s="138"/>
      <c r="B55" s="113" t="s">
        <v>298</v>
      </c>
      <c r="C55" s="579"/>
      <c r="D55" s="580"/>
      <c r="E55" s="580"/>
      <c r="F55" s="697"/>
      <c r="G55" s="113" t="s">
        <v>232</v>
      </c>
      <c r="H55" s="579"/>
      <c r="I55" s="580"/>
      <c r="J55" s="580"/>
      <c r="K55" s="697"/>
    </row>
    <row r="56" spans="1:11" ht="18.75" customHeight="1">
      <c r="A56" s="132"/>
      <c r="B56" s="127" t="s">
        <v>248</v>
      </c>
      <c r="C56" s="579"/>
      <c r="D56" s="697"/>
      <c r="E56" s="111" t="s">
        <v>301</v>
      </c>
      <c r="F56" s="113" t="s">
        <v>299</v>
      </c>
      <c r="G56" s="579"/>
      <c r="H56" s="580"/>
      <c r="I56" s="115" t="s">
        <v>300</v>
      </c>
      <c r="K56" s="176"/>
    </row>
    <row r="57" spans="1:11" ht="18.75" customHeight="1">
      <c r="A57" s="132"/>
      <c r="B57" s="564" t="s">
        <v>484</v>
      </c>
      <c r="C57" s="564"/>
      <c r="D57" s="564"/>
      <c r="E57" s="564"/>
      <c r="F57" s="672"/>
      <c r="G57" s="673"/>
      <c r="H57" s="673"/>
      <c r="I57" s="674"/>
      <c r="K57" s="176"/>
    </row>
    <row r="58" spans="1:11" ht="18.75" customHeight="1">
      <c r="A58" s="132"/>
      <c r="B58" s="695" t="s">
        <v>485</v>
      </c>
      <c r="C58" s="696"/>
      <c r="D58" s="696"/>
      <c r="E58" s="696"/>
      <c r="F58" s="565" t="s">
        <v>293</v>
      </c>
      <c r="G58" s="566"/>
      <c r="H58" s="700"/>
      <c r="I58" s="701"/>
      <c r="J58" s="702"/>
      <c r="K58" s="176"/>
    </row>
    <row r="59" spans="1:11" ht="18.75" customHeight="1">
      <c r="A59" s="132"/>
      <c r="B59" s="147"/>
      <c r="C59" s="149"/>
      <c r="D59" s="149"/>
      <c r="E59" s="148"/>
      <c r="F59" s="141"/>
      <c r="G59" s="140" t="s">
        <v>294</v>
      </c>
      <c r="H59" s="248"/>
      <c r="I59" s="249"/>
      <c r="J59" s="233"/>
      <c r="K59" s="176"/>
    </row>
    <row r="60" spans="1:11" ht="18.75" customHeight="1">
      <c r="A60" s="136"/>
      <c r="B60" s="133"/>
      <c r="C60" s="150"/>
      <c r="D60" s="568"/>
      <c r="E60" s="569"/>
      <c r="F60" s="694" t="s">
        <v>292</v>
      </c>
      <c r="G60" s="569"/>
      <c r="H60" s="573"/>
      <c r="I60" s="573"/>
      <c r="J60" s="574"/>
      <c r="K60" s="142"/>
    </row>
    <row r="61" spans="1:11" ht="6.75" customHeight="1">
      <c r="B61" s="118"/>
      <c r="C61" s="118"/>
      <c r="D61" s="118"/>
      <c r="E61" s="118"/>
      <c r="F61" s="118"/>
      <c r="G61" s="118"/>
      <c r="H61" s="189"/>
      <c r="I61" s="189"/>
      <c r="J61" s="189"/>
    </row>
    <row r="62" spans="1:11" ht="12" customHeight="1">
      <c r="A62" s="111" t="s">
        <v>492</v>
      </c>
      <c r="B62" s="118"/>
      <c r="C62" s="118"/>
      <c r="D62" s="118"/>
      <c r="E62" s="118"/>
      <c r="F62" s="118"/>
      <c r="G62" s="118"/>
      <c r="H62" s="189"/>
      <c r="I62" s="189"/>
      <c r="J62" s="189"/>
    </row>
    <row r="63" spans="1:11">
      <c r="A63" s="111" t="s">
        <v>491</v>
      </c>
    </row>
  </sheetData>
  <mergeCells count="65">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 ref="F60:G60"/>
    <mergeCell ref="H60:J60"/>
    <mergeCell ref="B58:E58"/>
    <mergeCell ref="D60:E60"/>
    <mergeCell ref="C55:F55"/>
    <mergeCell ref="H55:K55"/>
    <mergeCell ref="F57:I57"/>
    <mergeCell ref="C56:D56"/>
    <mergeCell ref="G56:H56"/>
    <mergeCell ref="B57:E57"/>
    <mergeCell ref="A32:A33"/>
    <mergeCell ref="A40:K42"/>
    <mergeCell ref="A47:B47"/>
    <mergeCell ref="B28:E28"/>
    <mergeCell ref="F28:J28"/>
    <mergeCell ref="B29:B30"/>
    <mergeCell ref="H29:H30"/>
    <mergeCell ref="I29:I30"/>
    <mergeCell ref="J29:J30"/>
    <mergeCell ref="F29:F30"/>
    <mergeCell ref="F22:G22"/>
    <mergeCell ref="F23:G23"/>
    <mergeCell ref="A28:A30"/>
    <mergeCell ref="C29:C30"/>
    <mergeCell ref="D29:D30"/>
    <mergeCell ref="E29:E30"/>
    <mergeCell ref="A20:A23"/>
    <mergeCell ref="C20:K20"/>
    <mergeCell ref="B21:B23"/>
    <mergeCell ref="F21:G21"/>
    <mergeCell ref="H21:K21"/>
    <mergeCell ref="K28:K30"/>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493</v>
      </c>
    </row>
    <row r="2" spans="1:11" ht="18" customHeight="1">
      <c r="A2" s="526" t="s">
        <v>245</v>
      </c>
      <c r="B2" s="526"/>
      <c r="C2" s="526"/>
      <c r="D2" s="526"/>
      <c r="E2" s="526"/>
      <c r="F2" s="526"/>
      <c r="G2" s="526"/>
      <c r="H2" s="526"/>
      <c r="I2" s="526"/>
      <c r="J2" s="526"/>
      <c r="K2" s="526"/>
    </row>
    <row r="5" spans="1:11" ht="18.75" customHeight="1">
      <c r="A5" s="113" t="s">
        <v>67</v>
      </c>
      <c r="B5" s="530" t="s">
        <v>494</v>
      </c>
      <c r="C5" s="530"/>
      <c r="D5" s="530"/>
      <c r="E5" s="530"/>
      <c r="F5" s="530"/>
    </row>
    <row r="6" spans="1:11" ht="12" customHeight="1">
      <c r="A6" s="119"/>
      <c r="B6" s="120"/>
      <c r="C6" s="120"/>
      <c r="D6" s="120"/>
      <c r="E6" s="120"/>
      <c r="F6" s="120"/>
    </row>
    <row r="8" spans="1:11">
      <c r="A8" s="530" t="s">
        <v>231</v>
      </c>
      <c r="B8" s="530"/>
      <c r="C8" s="530"/>
      <c r="D8" s="530" t="s">
        <v>272</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32"/>
      <c r="C16" s="532"/>
      <c r="D16" s="532"/>
      <c r="E16" s="532"/>
      <c r="F16" s="532"/>
      <c r="G16" s="540"/>
      <c r="H16" s="656"/>
      <c r="I16" s="656"/>
      <c r="J16" s="656"/>
      <c r="K16" s="541"/>
    </row>
    <row r="17" spans="1:11" ht="18.75" customHeight="1">
      <c r="A17" s="220" t="s">
        <v>341</v>
      </c>
      <c r="B17" s="214" t="s">
        <v>561</v>
      </c>
      <c r="C17" s="252"/>
      <c r="D17" s="215" t="s">
        <v>571</v>
      </c>
      <c r="E17" s="253"/>
      <c r="F17" s="217" t="s">
        <v>572</v>
      </c>
      <c r="G17" s="254">
        <f>C17+E17</f>
        <v>0</v>
      </c>
      <c r="H17" s="216"/>
      <c r="I17" s="219"/>
      <c r="J17" s="216"/>
      <c r="K17" s="255"/>
    </row>
    <row r="18" spans="1:11">
      <c r="A18" s="556" t="s">
        <v>252</v>
      </c>
      <c r="B18" s="527" t="s">
        <v>250</v>
      </c>
      <c r="C18" s="527"/>
      <c r="D18" s="527"/>
      <c r="E18" s="527"/>
      <c r="F18" s="527"/>
      <c r="G18" s="527" t="s">
        <v>251</v>
      </c>
      <c r="H18" s="527"/>
      <c r="I18" s="527"/>
      <c r="J18" s="527"/>
      <c r="K18" s="527"/>
    </row>
    <row r="19" spans="1:11" ht="18.75" customHeight="1">
      <c r="A19" s="529"/>
      <c r="B19" s="532"/>
      <c r="C19" s="532"/>
      <c r="D19" s="532"/>
      <c r="E19" s="532"/>
      <c r="F19" s="532"/>
      <c r="G19" s="532"/>
      <c r="H19" s="532"/>
      <c r="I19" s="532"/>
      <c r="J19" s="532"/>
      <c r="K19" s="532"/>
    </row>
    <row r="20" spans="1:11" ht="12" customHeight="1">
      <c r="A20" s="555" t="s">
        <v>253</v>
      </c>
      <c r="B20" s="113" t="s">
        <v>254</v>
      </c>
      <c r="C20" s="530" t="s">
        <v>255</v>
      </c>
      <c r="D20" s="530"/>
      <c r="E20" s="530"/>
      <c r="F20" s="530"/>
      <c r="G20" s="530"/>
      <c r="H20" s="530"/>
      <c r="I20" s="530"/>
      <c r="J20" s="530"/>
      <c r="K20" s="530"/>
    </row>
    <row r="21" spans="1:11">
      <c r="A21" s="555"/>
      <c r="B21" s="532"/>
      <c r="C21" s="113" t="s">
        <v>256</v>
      </c>
      <c r="D21" s="113" t="s">
        <v>257</v>
      </c>
      <c r="E21" s="113" t="s">
        <v>258</v>
      </c>
      <c r="F21" s="540" t="s">
        <v>251</v>
      </c>
      <c r="G21" s="541"/>
      <c r="H21" s="527" t="s">
        <v>259</v>
      </c>
      <c r="I21" s="527"/>
      <c r="J21" s="527"/>
      <c r="K21" s="527"/>
    </row>
    <row r="22" spans="1:11" ht="18.75" customHeight="1">
      <c r="A22" s="555"/>
      <c r="B22" s="532"/>
      <c r="C22" s="225"/>
      <c r="D22" s="226"/>
      <c r="E22" s="227"/>
      <c r="F22" s="539"/>
      <c r="G22" s="539"/>
      <c r="H22" s="117" t="s">
        <v>260</v>
      </c>
      <c r="I22" s="228"/>
      <c r="J22" s="117" t="s">
        <v>261</v>
      </c>
      <c r="K22" s="229"/>
    </row>
    <row r="23" spans="1:11" ht="18.75" customHeight="1">
      <c r="A23" s="555"/>
      <c r="B23" s="532"/>
      <c r="C23" s="225"/>
      <c r="D23" s="226"/>
      <c r="E23" s="227"/>
      <c r="F23" s="539"/>
      <c r="G23" s="539"/>
      <c r="H23" s="117" t="s">
        <v>260</v>
      </c>
      <c r="I23" s="228"/>
      <c r="J23" s="117" t="s">
        <v>261</v>
      </c>
      <c r="K23" s="229"/>
    </row>
    <row r="26" spans="1:11">
      <c r="A26" s="111" t="s">
        <v>276</v>
      </c>
    </row>
    <row r="27" spans="1:11" ht="3.75" customHeight="1"/>
    <row r="28" spans="1:11">
      <c r="A28" s="535" t="s">
        <v>46</v>
      </c>
      <c r="B28" s="599" t="s">
        <v>320</v>
      </c>
      <c r="C28" s="600"/>
      <c r="D28" s="600"/>
      <c r="E28" s="567"/>
      <c r="F28" s="599" t="s">
        <v>469</v>
      </c>
      <c r="G28" s="600"/>
      <c r="H28" s="600"/>
      <c r="I28" s="600"/>
      <c r="J28" s="567"/>
      <c r="K28" s="535" t="s">
        <v>242</v>
      </c>
    </row>
    <row r="29" spans="1:11" ht="13.5" customHeight="1">
      <c r="A29" s="665"/>
      <c r="B29" s="689" t="s">
        <v>383</v>
      </c>
      <c r="C29" s="689" t="s">
        <v>468</v>
      </c>
      <c r="D29" s="689" t="s">
        <v>399</v>
      </c>
      <c r="E29" s="689" t="s">
        <v>239</v>
      </c>
      <c r="F29" s="692" t="s">
        <v>470</v>
      </c>
      <c r="G29" s="184"/>
      <c r="H29" s="533" t="s">
        <v>456</v>
      </c>
      <c r="I29" s="533" t="s">
        <v>536</v>
      </c>
      <c r="J29" s="690" t="s">
        <v>239</v>
      </c>
      <c r="K29" s="665"/>
    </row>
    <row r="30" spans="1:11" ht="24">
      <c r="A30" s="534"/>
      <c r="B30" s="689"/>
      <c r="C30" s="689"/>
      <c r="D30" s="689"/>
      <c r="E30" s="689"/>
      <c r="F30" s="693"/>
      <c r="G30" s="116" t="s">
        <v>528</v>
      </c>
      <c r="H30" s="663"/>
      <c r="I30" s="663"/>
      <c r="J30" s="691"/>
      <c r="K30" s="534"/>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527" t="s">
        <v>574</v>
      </c>
      <c r="B32" s="292"/>
      <c r="C32" s="292"/>
      <c r="D32" s="292"/>
      <c r="E32" s="292"/>
      <c r="F32" s="293"/>
      <c r="G32" s="292"/>
      <c r="H32" s="292"/>
      <c r="I32" s="292"/>
      <c r="J32" s="292"/>
      <c r="K32" s="122" t="str">
        <f t="shared" ref="K32:K33" si="0">IF(SUM(B32+C32+D32+E32+F32+H32+I32+J32)=0,"",SUM(B32+C32+D32+E32+F32+H32+I32+J32))</f>
        <v/>
      </c>
    </row>
    <row r="33" spans="1:11" ht="15" customHeight="1">
      <c r="A33" s="527"/>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8" spans="1:11">
      <c r="A38" s="111" t="s">
        <v>277</v>
      </c>
    </row>
    <row r="39" spans="1:11" ht="3.75" customHeight="1"/>
    <row r="40" spans="1:11" ht="18.75" customHeight="1">
      <c r="A40" s="546"/>
      <c r="B40" s="547"/>
      <c r="C40" s="547"/>
      <c r="D40" s="547"/>
      <c r="E40" s="547"/>
      <c r="F40" s="547"/>
      <c r="G40" s="547"/>
      <c r="H40" s="547"/>
      <c r="I40" s="547"/>
      <c r="J40" s="547"/>
      <c r="K40" s="548"/>
    </row>
    <row r="41" spans="1:11" ht="18.75" customHeight="1">
      <c r="A41" s="549"/>
      <c r="B41" s="550"/>
      <c r="C41" s="550"/>
      <c r="D41" s="550"/>
      <c r="E41" s="550"/>
      <c r="F41" s="550"/>
      <c r="G41" s="550"/>
      <c r="H41" s="550"/>
      <c r="I41" s="550"/>
      <c r="J41" s="550"/>
      <c r="K41" s="551"/>
    </row>
    <row r="42" spans="1:11" ht="18.75" customHeight="1">
      <c r="A42" s="552"/>
      <c r="B42" s="553"/>
      <c r="C42" s="553"/>
      <c r="D42" s="553"/>
      <c r="E42" s="553"/>
      <c r="F42" s="553"/>
      <c r="G42" s="553"/>
      <c r="H42" s="553"/>
      <c r="I42" s="553"/>
      <c r="J42" s="553"/>
      <c r="K42" s="554"/>
    </row>
    <row r="45" spans="1:11">
      <c r="A45" s="111" t="s">
        <v>402</v>
      </c>
    </row>
    <row r="46" spans="1:11" ht="3.75" customHeight="1"/>
    <row r="47" spans="1:11" ht="18.75" customHeight="1">
      <c r="A47" s="544" t="s">
        <v>475</v>
      </c>
      <c r="B47" s="632"/>
      <c r="C47" s="247" t="s">
        <v>570</v>
      </c>
      <c r="D47" s="219" t="s">
        <v>569</v>
      </c>
      <c r="E47" s="246" t="s">
        <v>570</v>
      </c>
      <c r="F47" s="221"/>
      <c r="G47" s="629" t="s">
        <v>487</v>
      </c>
      <c r="H47" s="629"/>
      <c r="I47" s="698"/>
      <c r="J47" s="698"/>
      <c r="K47" s="698"/>
    </row>
    <row r="48" spans="1:11" ht="18.75" customHeight="1">
      <c r="A48" s="544" t="s">
        <v>486</v>
      </c>
      <c r="B48" s="632"/>
      <c r="C48" s="247"/>
      <c r="D48" s="128" t="s">
        <v>497</v>
      </c>
      <c r="E48" s="703"/>
      <c r="F48" s="705"/>
      <c r="G48" s="629" t="s">
        <v>488</v>
      </c>
      <c r="H48" s="629"/>
      <c r="I48" s="699"/>
      <c r="J48" s="699"/>
      <c r="K48" s="699"/>
    </row>
    <row r="49" spans="1:11" ht="18.75" customHeight="1">
      <c r="A49" s="565" t="s">
        <v>503</v>
      </c>
      <c r="B49" s="707"/>
      <c r="C49" s="707"/>
      <c r="D49" s="707"/>
      <c r="E49" s="707"/>
      <c r="F49" s="707"/>
      <c r="G49" s="707"/>
      <c r="H49" s="707"/>
      <c r="I49" s="707"/>
      <c r="J49" s="707"/>
      <c r="K49" s="566"/>
    </row>
    <row r="50" spans="1:11" ht="18.75" customHeight="1">
      <c r="A50" s="132"/>
      <c r="B50" s="527" t="s">
        <v>498</v>
      </c>
      <c r="C50" s="527"/>
      <c r="D50" s="190" t="s">
        <v>500</v>
      </c>
      <c r="E50" s="250"/>
      <c r="F50" s="190" t="s">
        <v>501</v>
      </c>
      <c r="G50" s="250"/>
      <c r="H50" s="190" t="s">
        <v>502</v>
      </c>
      <c r="I50" s="250"/>
      <c r="J50" s="181"/>
      <c r="K50" s="135"/>
    </row>
    <row r="51" spans="1:11" ht="18.75" customHeight="1">
      <c r="A51" s="132"/>
      <c r="B51" s="527" t="s">
        <v>499</v>
      </c>
      <c r="C51" s="527"/>
      <c r="D51" s="190" t="s">
        <v>500</v>
      </c>
      <c r="E51" s="250"/>
      <c r="F51" s="190" t="s">
        <v>501</v>
      </c>
      <c r="G51" s="250"/>
      <c r="H51" s="190" t="s">
        <v>502</v>
      </c>
      <c r="I51" s="250"/>
      <c r="J51" s="181"/>
      <c r="K51" s="135"/>
    </row>
    <row r="52" spans="1:11" ht="18.75" customHeight="1">
      <c r="A52" s="151" t="s">
        <v>482</v>
      </c>
      <c r="B52" s="181"/>
      <c r="C52" s="181"/>
      <c r="D52" s="162"/>
      <c r="E52" s="181"/>
      <c r="F52" s="181"/>
      <c r="G52" s="181"/>
      <c r="H52" s="181"/>
      <c r="I52" s="181"/>
      <c r="J52" s="181"/>
      <c r="K52" s="135"/>
    </row>
    <row r="53" spans="1:11" ht="18.75" customHeight="1">
      <c r="A53" s="138"/>
      <c r="B53" s="113" t="s">
        <v>298</v>
      </c>
      <c r="C53" s="579"/>
      <c r="D53" s="580"/>
      <c r="E53" s="580"/>
      <c r="F53" s="697"/>
      <c r="G53" s="113" t="s">
        <v>232</v>
      </c>
      <c r="H53" s="579"/>
      <c r="I53" s="580"/>
      <c r="J53" s="580"/>
      <c r="K53" s="697"/>
    </row>
    <row r="54" spans="1:11" ht="18.75" customHeight="1">
      <c r="A54" s="132"/>
      <c r="B54" s="127" t="s">
        <v>248</v>
      </c>
      <c r="C54" s="579"/>
      <c r="D54" s="697"/>
      <c r="E54" s="111" t="s">
        <v>301</v>
      </c>
      <c r="F54" s="113" t="s">
        <v>299</v>
      </c>
      <c r="G54" s="579"/>
      <c r="H54" s="580"/>
      <c r="I54" s="115" t="s">
        <v>300</v>
      </c>
      <c r="K54" s="176"/>
    </row>
    <row r="55" spans="1:11" ht="18.75" customHeight="1">
      <c r="A55" s="136"/>
      <c r="B55" s="564" t="s">
        <v>484</v>
      </c>
      <c r="C55" s="564"/>
      <c r="D55" s="564"/>
      <c r="E55" s="564"/>
      <c r="F55" s="672"/>
      <c r="G55" s="673"/>
      <c r="H55" s="673"/>
      <c r="I55" s="674"/>
      <c r="J55" s="137"/>
      <c r="K55" s="142"/>
    </row>
    <row r="56" spans="1:11" ht="6.75" customHeight="1">
      <c r="B56" s="118"/>
      <c r="C56" s="118"/>
      <c r="D56" s="118"/>
      <c r="E56" s="118"/>
      <c r="F56" s="118"/>
      <c r="G56" s="118"/>
      <c r="H56" s="189"/>
      <c r="I56" s="189"/>
      <c r="J56" s="189"/>
    </row>
    <row r="57" spans="1:11" ht="12" customHeight="1">
      <c r="A57" s="111" t="s">
        <v>504</v>
      </c>
      <c r="B57" s="118"/>
      <c r="C57" s="118"/>
      <c r="D57" s="118"/>
      <c r="E57" s="118"/>
      <c r="F57" s="118"/>
      <c r="G57" s="118"/>
      <c r="H57" s="189"/>
      <c r="I57" s="189"/>
      <c r="J57" s="189"/>
    </row>
    <row r="58" spans="1:11" ht="12" customHeight="1">
      <c r="A58" s="111" t="s">
        <v>492</v>
      </c>
      <c r="B58" s="118"/>
      <c r="C58" s="118"/>
      <c r="D58" s="118"/>
      <c r="E58" s="118"/>
      <c r="F58" s="118"/>
      <c r="G58" s="118"/>
      <c r="H58" s="189"/>
      <c r="I58" s="189"/>
      <c r="J58" s="189"/>
    </row>
  </sheetData>
  <mergeCells count="55">
    <mergeCell ref="B55:E55"/>
    <mergeCell ref="F55:I55"/>
    <mergeCell ref="B50:C50"/>
    <mergeCell ref="B51:C51"/>
    <mergeCell ref="A49:K49"/>
    <mergeCell ref="C53:F53"/>
    <mergeCell ref="H53:K53"/>
    <mergeCell ref="C54:D54"/>
    <mergeCell ref="G54:H54"/>
    <mergeCell ref="A47:B47"/>
    <mergeCell ref="G47:H47"/>
    <mergeCell ref="I47:K47"/>
    <mergeCell ref="A48:B48"/>
    <mergeCell ref="G48:H48"/>
    <mergeCell ref="I48:K48"/>
    <mergeCell ref="E48:F48"/>
    <mergeCell ref="F29:F30"/>
    <mergeCell ref="H29:H30"/>
    <mergeCell ref="I29:I30"/>
    <mergeCell ref="J29:J30"/>
    <mergeCell ref="A32:A33"/>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505</v>
      </c>
    </row>
    <row r="2" spans="1:11" ht="18" customHeight="1">
      <c r="A2" s="526" t="s">
        <v>245</v>
      </c>
      <c r="B2" s="526"/>
      <c r="C2" s="526"/>
      <c r="D2" s="526"/>
      <c r="E2" s="526"/>
      <c r="F2" s="526"/>
      <c r="G2" s="526"/>
      <c r="H2" s="526"/>
      <c r="I2" s="526"/>
      <c r="J2" s="526"/>
      <c r="K2" s="526"/>
    </row>
    <row r="5" spans="1:11" ht="18.75" customHeight="1">
      <c r="A5" s="113" t="s">
        <v>67</v>
      </c>
      <c r="B5" s="530" t="s">
        <v>506</v>
      </c>
      <c r="C5" s="530"/>
      <c r="D5" s="530"/>
      <c r="E5" s="530"/>
      <c r="F5" s="530"/>
    </row>
    <row r="6" spans="1:11" ht="12" customHeight="1">
      <c r="A6" s="119"/>
      <c r="B6" s="120"/>
      <c r="C6" s="120"/>
      <c r="D6" s="120"/>
      <c r="E6" s="120"/>
      <c r="F6" s="120"/>
    </row>
    <row r="8" spans="1:11">
      <c r="A8" s="530" t="s">
        <v>298</v>
      </c>
      <c r="B8" s="530"/>
      <c r="C8" s="530"/>
      <c r="D8" s="530" t="s">
        <v>424</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32"/>
      <c r="C16" s="532"/>
      <c r="D16" s="532"/>
      <c r="E16" s="532"/>
      <c r="F16" s="532"/>
      <c r="G16" s="559"/>
      <c r="H16" s="578"/>
      <c r="I16" s="578"/>
      <c r="J16" s="578"/>
      <c r="K16" s="560"/>
    </row>
    <row r="17" spans="1:11" ht="18.75" customHeight="1">
      <c r="A17" s="113" t="s">
        <v>507</v>
      </c>
      <c r="B17" s="532"/>
      <c r="C17" s="532"/>
      <c r="D17" s="532"/>
      <c r="E17" s="532"/>
      <c r="F17" s="532"/>
      <c r="G17" s="540"/>
      <c r="H17" s="656"/>
      <c r="I17" s="656"/>
      <c r="J17" s="656"/>
      <c r="K17" s="541"/>
    </row>
    <row r="18" spans="1:11" ht="12" customHeight="1">
      <c r="A18" s="527" t="s">
        <v>508</v>
      </c>
      <c r="B18" s="666"/>
      <c r="C18" s="667"/>
      <c r="D18" s="667"/>
      <c r="E18" s="667"/>
      <c r="F18" s="668"/>
      <c r="G18" s="601" t="s">
        <v>448</v>
      </c>
      <c r="H18" s="602"/>
      <c r="I18" s="602"/>
      <c r="J18" s="602"/>
      <c r="K18" s="649"/>
    </row>
    <row r="19" spans="1:11" ht="19.5" customHeight="1">
      <c r="A19" s="527"/>
      <c r="B19" s="590"/>
      <c r="C19" s="591"/>
      <c r="D19" s="591"/>
      <c r="E19" s="591"/>
      <c r="F19" s="592"/>
      <c r="G19" s="542" t="s">
        <v>509</v>
      </c>
      <c r="H19" s="644"/>
      <c r="I19" s="672"/>
      <c r="J19" s="673"/>
      <c r="K19" s="674"/>
    </row>
    <row r="20" spans="1:11">
      <c r="A20" s="556" t="s">
        <v>252</v>
      </c>
      <c r="B20" s="527" t="s">
        <v>250</v>
      </c>
      <c r="C20" s="527"/>
      <c r="D20" s="527"/>
      <c r="E20" s="527"/>
      <c r="F20" s="527"/>
      <c r="G20" s="527" t="s">
        <v>251</v>
      </c>
      <c r="H20" s="527"/>
      <c r="I20" s="527"/>
      <c r="J20" s="527"/>
      <c r="K20" s="527"/>
    </row>
    <row r="21" spans="1:11" ht="18.75" customHeight="1">
      <c r="A21" s="529"/>
      <c r="B21" s="532"/>
      <c r="C21" s="532"/>
      <c r="D21" s="532"/>
      <c r="E21" s="532"/>
      <c r="F21" s="532"/>
      <c r="G21" s="532"/>
      <c r="H21" s="532"/>
      <c r="I21" s="532"/>
      <c r="J21" s="532"/>
      <c r="K21" s="532"/>
    </row>
    <row r="22" spans="1:11" ht="12" customHeight="1">
      <c r="A22" s="555" t="s">
        <v>253</v>
      </c>
      <c r="B22" s="113" t="s">
        <v>254</v>
      </c>
      <c r="C22" s="530" t="s">
        <v>255</v>
      </c>
      <c r="D22" s="530"/>
      <c r="E22" s="530"/>
      <c r="F22" s="530"/>
      <c r="G22" s="530"/>
      <c r="H22" s="530"/>
      <c r="I22" s="530"/>
      <c r="J22" s="530"/>
      <c r="K22" s="530"/>
    </row>
    <row r="23" spans="1:11">
      <c r="A23" s="555"/>
      <c r="B23" s="532"/>
      <c r="C23" s="113" t="s">
        <v>256</v>
      </c>
      <c r="D23" s="113" t="s">
        <v>257</v>
      </c>
      <c r="E23" s="113" t="s">
        <v>258</v>
      </c>
      <c r="F23" s="540" t="s">
        <v>251</v>
      </c>
      <c r="G23" s="541"/>
      <c r="H23" s="527" t="s">
        <v>259</v>
      </c>
      <c r="I23" s="527"/>
      <c r="J23" s="527"/>
      <c r="K23" s="527"/>
    </row>
    <row r="24" spans="1:11" ht="18.75" customHeight="1">
      <c r="A24" s="555"/>
      <c r="B24" s="532"/>
      <c r="C24" s="225"/>
      <c r="D24" s="226"/>
      <c r="E24" s="227"/>
      <c r="F24" s="539"/>
      <c r="G24" s="539"/>
      <c r="H24" s="117" t="s">
        <v>260</v>
      </c>
      <c r="I24" s="228"/>
      <c r="J24" s="117" t="s">
        <v>261</v>
      </c>
      <c r="K24" s="229"/>
    </row>
    <row r="25" spans="1:11" ht="18.75" customHeight="1">
      <c r="A25" s="555"/>
      <c r="B25" s="532"/>
      <c r="C25" s="225"/>
      <c r="D25" s="226"/>
      <c r="E25" s="227"/>
      <c r="F25" s="539"/>
      <c r="G25" s="539"/>
      <c r="H25" s="117" t="s">
        <v>260</v>
      </c>
      <c r="I25" s="228"/>
      <c r="J25" s="117" t="s">
        <v>261</v>
      </c>
      <c r="K25" s="229"/>
    </row>
    <row r="28" spans="1:11">
      <c r="A28" s="111" t="s">
        <v>276</v>
      </c>
    </row>
    <row r="29" spans="1:11" ht="3.75" customHeight="1"/>
    <row r="30" spans="1:11" ht="18.75" customHeight="1">
      <c r="A30" s="128" t="s">
        <v>46</v>
      </c>
      <c r="B30" s="178" t="s">
        <v>510</v>
      </c>
      <c r="C30" s="128" t="s">
        <v>511</v>
      </c>
      <c r="D30" s="128" t="s">
        <v>512</v>
      </c>
      <c r="E30" s="175" t="s">
        <v>513</v>
      </c>
      <c r="F30" s="128" t="s">
        <v>514</v>
      </c>
      <c r="G30" s="158"/>
      <c r="H30" s="158"/>
      <c r="I30" s="708"/>
      <c r="J30" s="708"/>
      <c r="K30" s="708"/>
    </row>
    <row r="31" spans="1:11" ht="19.5" customHeight="1">
      <c r="A31" s="179" t="s">
        <v>573</v>
      </c>
      <c r="B31" s="226"/>
      <c r="C31" s="226"/>
      <c r="D31" s="226"/>
      <c r="E31" s="226"/>
      <c r="F31" s="121" t="str">
        <f>IF(SUM(B31:E31)=0,"",SUM(B31:E31))</f>
        <v/>
      </c>
      <c r="G31" s="126"/>
      <c r="H31" s="126"/>
      <c r="I31" s="709"/>
      <c r="J31" s="709"/>
      <c r="K31" s="709"/>
    </row>
    <row r="32" spans="1:11" ht="15" customHeight="1">
      <c r="A32" s="555" t="s">
        <v>574</v>
      </c>
      <c r="B32" s="292"/>
      <c r="C32" s="292"/>
      <c r="D32" s="292"/>
      <c r="E32" s="292"/>
      <c r="F32" s="122" t="str">
        <f t="shared" ref="F32:F33" si="0">IF(SUM(B32:E32)=0,"",SUM(B32:E32))</f>
        <v/>
      </c>
      <c r="G32" s="192"/>
      <c r="H32" s="192"/>
      <c r="I32" s="709"/>
      <c r="J32" s="709"/>
      <c r="K32" s="709"/>
    </row>
    <row r="33" spans="1:11" ht="15" customHeight="1">
      <c r="A33" s="527"/>
      <c r="B33" s="231"/>
      <c r="C33" s="231"/>
      <c r="D33" s="231"/>
      <c r="E33" s="231"/>
      <c r="F33" s="123" t="str">
        <f t="shared" si="0"/>
        <v/>
      </c>
      <c r="G33" s="126"/>
      <c r="H33" s="126"/>
      <c r="I33" s="709"/>
      <c r="J33" s="709"/>
      <c r="K33" s="709"/>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46"/>
      <c r="B38" s="547"/>
      <c r="C38" s="547"/>
      <c r="D38" s="547"/>
      <c r="E38" s="547"/>
      <c r="F38" s="547"/>
      <c r="G38" s="547"/>
      <c r="H38" s="547"/>
      <c r="I38" s="547"/>
      <c r="J38" s="547"/>
      <c r="K38" s="548"/>
    </row>
    <row r="39" spans="1:11" ht="18.75" customHeight="1">
      <c r="A39" s="549"/>
      <c r="B39" s="550"/>
      <c r="C39" s="550"/>
      <c r="D39" s="550"/>
      <c r="E39" s="550"/>
      <c r="F39" s="550"/>
      <c r="G39" s="550"/>
      <c r="H39" s="550"/>
      <c r="I39" s="550"/>
      <c r="J39" s="550"/>
      <c r="K39" s="551"/>
    </row>
    <row r="40" spans="1:11" ht="18.75" customHeight="1">
      <c r="A40" s="549"/>
      <c r="B40" s="550"/>
      <c r="C40" s="550"/>
      <c r="D40" s="550"/>
      <c r="E40" s="550"/>
      <c r="F40" s="550"/>
      <c r="G40" s="550"/>
      <c r="H40" s="550"/>
      <c r="I40" s="550"/>
      <c r="J40" s="550"/>
      <c r="K40" s="551"/>
    </row>
    <row r="41" spans="1:11" ht="18.75" customHeight="1">
      <c r="A41" s="552"/>
      <c r="B41" s="553"/>
      <c r="C41" s="553"/>
      <c r="D41" s="553"/>
      <c r="E41" s="553"/>
      <c r="F41" s="553"/>
      <c r="G41" s="553"/>
      <c r="H41" s="553"/>
      <c r="I41" s="553"/>
      <c r="J41" s="553"/>
      <c r="K41" s="554"/>
    </row>
    <row r="44" spans="1:11">
      <c r="A44" s="111" t="s">
        <v>518</v>
      </c>
    </row>
    <row r="45" spans="1:11" ht="3.75" customHeight="1"/>
    <row r="46" spans="1:11" ht="18.75" customHeight="1">
      <c r="A46" s="536" t="s">
        <v>515</v>
      </c>
      <c r="B46" s="537"/>
      <c r="C46" s="537"/>
      <c r="D46" s="537"/>
      <c r="E46" s="537"/>
      <c r="F46" s="537"/>
      <c r="G46" s="537"/>
      <c r="H46" s="537"/>
      <c r="I46" s="537"/>
      <c r="J46" s="537"/>
      <c r="K46" s="229"/>
    </row>
    <row r="47" spans="1:11" ht="19.5" customHeight="1">
      <c r="A47" s="536" t="s">
        <v>516</v>
      </c>
      <c r="B47" s="537"/>
      <c r="C47" s="537"/>
      <c r="D47" s="537"/>
      <c r="E47" s="537"/>
      <c r="F47" s="537"/>
      <c r="G47" s="537"/>
      <c r="H47" s="537"/>
      <c r="I47" s="537"/>
      <c r="J47" s="537"/>
      <c r="K47" s="229"/>
    </row>
    <row r="48" spans="1:11" ht="19.5" customHeight="1">
      <c r="A48" s="536" t="s">
        <v>517</v>
      </c>
      <c r="B48" s="537"/>
      <c r="C48" s="537"/>
      <c r="D48" s="537"/>
      <c r="E48" s="537"/>
      <c r="F48" s="537"/>
      <c r="G48" s="537"/>
      <c r="H48" s="537"/>
      <c r="I48" s="537"/>
      <c r="J48" s="537"/>
      <c r="K48" s="229"/>
    </row>
  </sheetData>
  <mergeCells count="39">
    <mergeCell ref="B20:F20"/>
    <mergeCell ref="I30:K30"/>
    <mergeCell ref="A32:A33"/>
    <mergeCell ref="A38:K41"/>
    <mergeCell ref="I31:K33"/>
    <mergeCell ref="F24:G24"/>
    <mergeCell ref="F25:G25"/>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s>
  <phoneticPr fontId="6"/>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38" customWidth="1"/>
    <col min="2" max="3" width="3.625" style="38" customWidth="1"/>
    <col min="4" max="6" width="20.625" style="38" customWidth="1"/>
    <col min="7" max="7" width="10.625" style="38" customWidth="1"/>
    <col min="8" max="8" width="7.625" style="81" customWidth="1"/>
    <col min="9" max="9" width="12" style="81" customWidth="1"/>
    <col min="10" max="10" width="16.375" style="81" customWidth="1"/>
    <col min="11" max="11" width="21.5" style="81" customWidth="1"/>
    <col min="12" max="16" width="10.625" style="38" customWidth="1"/>
    <col min="17" max="17" width="10.625" style="81" customWidth="1"/>
    <col min="18" max="22" width="10.625" style="38" customWidth="1"/>
    <col min="23" max="35" width="11.375" style="38" customWidth="1"/>
    <col min="36" max="64" width="10.625" style="38" customWidth="1"/>
    <col min="65" max="175" width="3.625" style="38" customWidth="1"/>
    <col min="176" max="16384" width="1.125" style="38"/>
  </cols>
  <sheetData>
    <row r="1" spans="1:35" ht="26.25" customHeight="1">
      <c r="A1" s="712" t="s">
        <v>110</v>
      </c>
      <c r="B1" s="712"/>
      <c r="C1" s="712"/>
      <c r="D1" s="712"/>
      <c r="E1" s="712"/>
      <c r="F1" s="712"/>
      <c r="G1" s="712"/>
      <c r="H1" s="712"/>
      <c r="I1" s="712"/>
      <c r="J1" s="712"/>
      <c r="K1" s="40"/>
      <c r="L1" s="40"/>
      <c r="M1" s="40"/>
      <c r="N1" s="40"/>
      <c r="O1" s="40"/>
      <c r="P1" s="40"/>
      <c r="Q1" s="41"/>
      <c r="R1" s="42"/>
      <c r="S1" s="713" t="s">
        <v>111</v>
      </c>
      <c r="T1" s="713"/>
      <c r="U1" s="713"/>
      <c r="V1" s="713"/>
      <c r="W1" s="713"/>
      <c r="X1" s="713"/>
      <c r="Y1" s="713"/>
      <c r="Z1" s="713"/>
      <c r="AA1" s="713"/>
      <c r="AB1" s="713"/>
      <c r="AC1" s="713"/>
      <c r="AD1" s="713"/>
      <c r="AE1" s="713"/>
      <c r="AF1" s="713"/>
      <c r="AG1" s="713"/>
      <c r="AH1" s="713"/>
      <c r="AI1" s="713"/>
    </row>
    <row r="2" spans="1:35" ht="40.5" customHeight="1" thickBot="1">
      <c r="B2" s="714" t="s">
        <v>112</v>
      </c>
      <c r="C2" s="714"/>
      <c r="D2" s="714"/>
      <c r="E2" s="714"/>
      <c r="F2" s="714"/>
      <c r="G2" s="714"/>
      <c r="H2" s="714"/>
      <c r="I2" s="714"/>
      <c r="J2" s="714"/>
      <c r="K2" s="714"/>
      <c r="L2" s="714"/>
      <c r="M2" s="714"/>
      <c r="N2" s="714"/>
      <c r="O2" s="714"/>
      <c r="P2" s="714"/>
      <c r="Q2" s="714"/>
      <c r="R2" s="714"/>
      <c r="S2" s="713"/>
      <c r="T2" s="713"/>
      <c r="U2" s="713"/>
      <c r="V2" s="713"/>
      <c r="W2" s="713"/>
      <c r="X2" s="713"/>
      <c r="Y2" s="713"/>
      <c r="Z2" s="713"/>
      <c r="AA2" s="713"/>
      <c r="AB2" s="713"/>
      <c r="AC2" s="713"/>
      <c r="AD2" s="713"/>
      <c r="AE2" s="713"/>
      <c r="AF2" s="713"/>
      <c r="AG2" s="713"/>
      <c r="AH2" s="713"/>
      <c r="AI2" s="713"/>
    </row>
    <row r="3" spans="1:35" ht="20.100000000000001" customHeight="1">
      <c r="B3" s="715" t="s">
        <v>113</v>
      </c>
      <c r="C3" s="717" t="s">
        <v>114</v>
      </c>
      <c r="D3" s="717" t="s">
        <v>115</v>
      </c>
      <c r="E3" s="717" t="s">
        <v>116</v>
      </c>
      <c r="F3" s="719" t="s">
        <v>117</v>
      </c>
      <c r="G3" s="717" t="s">
        <v>118</v>
      </c>
      <c r="H3" s="717" t="s">
        <v>119</v>
      </c>
      <c r="I3" s="717" t="s">
        <v>120</v>
      </c>
      <c r="J3" s="717" t="s">
        <v>121</v>
      </c>
      <c r="K3" s="717" t="s">
        <v>122</v>
      </c>
      <c r="L3" s="43" t="s">
        <v>0</v>
      </c>
      <c r="M3" s="43" t="s">
        <v>1</v>
      </c>
      <c r="N3" s="43" t="s">
        <v>2</v>
      </c>
      <c r="O3" s="44" t="s">
        <v>3</v>
      </c>
      <c r="P3" s="45"/>
      <c r="Q3" s="46"/>
      <c r="R3" s="47" t="s">
        <v>4</v>
      </c>
      <c r="S3" s="43" t="s">
        <v>5</v>
      </c>
      <c r="T3" s="43" t="s">
        <v>6</v>
      </c>
      <c r="U3" s="43" t="s">
        <v>7</v>
      </c>
      <c r="V3" s="48" t="s">
        <v>8</v>
      </c>
      <c r="W3" s="722" t="s">
        <v>123</v>
      </c>
      <c r="X3" s="722" t="s">
        <v>124</v>
      </c>
      <c r="Y3" s="710" t="s">
        <v>125</v>
      </c>
      <c r="Z3" s="717" t="s">
        <v>126</v>
      </c>
      <c r="AA3" s="717" t="s">
        <v>127</v>
      </c>
      <c r="AB3" s="710" t="s">
        <v>128</v>
      </c>
      <c r="AC3" s="710" t="s">
        <v>129</v>
      </c>
      <c r="AD3" s="710" t="s">
        <v>130</v>
      </c>
      <c r="AE3" s="710" t="s">
        <v>131</v>
      </c>
      <c r="AF3" s="710" t="s">
        <v>132</v>
      </c>
      <c r="AG3" s="710" t="s">
        <v>133</v>
      </c>
      <c r="AH3" s="710" t="s">
        <v>134</v>
      </c>
      <c r="AI3" s="724" t="s">
        <v>135</v>
      </c>
    </row>
    <row r="4" spans="1:35" ht="64.5" customHeight="1">
      <c r="B4" s="716"/>
      <c r="C4" s="718"/>
      <c r="D4" s="718"/>
      <c r="E4" s="718"/>
      <c r="F4" s="720"/>
      <c r="G4" s="718"/>
      <c r="H4" s="718"/>
      <c r="I4" s="718"/>
      <c r="J4" s="718"/>
      <c r="K4" s="718"/>
      <c r="L4" s="49" t="s">
        <v>12</v>
      </c>
      <c r="M4" s="50" t="s">
        <v>13</v>
      </c>
      <c r="N4" s="49" t="s">
        <v>14</v>
      </c>
      <c r="O4" s="726" t="s">
        <v>136</v>
      </c>
      <c r="P4" s="728" t="s">
        <v>16</v>
      </c>
      <c r="Q4" s="729"/>
      <c r="R4" s="730"/>
      <c r="S4" s="731" t="s">
        <v>25</v>
      </c>
      <c r="T4" s="733" t="s">
        <v>17</v>
      </c>
      <c r="U4" s="735" t="s">
        <v>137</v>
      </c>
      <c r="V4" s="737" t="s">
        <v>138</v>
      </c>
      <c r="W4" s="723"/>
      <c r="X4" s="723"/>
      <c r="Y4" s="711"/>
      <c r="Z4" s="718"/>
      <c r="AA4" s="718"/>
      <c r="AB4" s="711"/>
      <c r="AC4" s="711"/>
      <c r="AD4" s="711"/>
      <c r="AE4" s="711"/>
      <c r="AF4" s="711"/>
      <c r="AG4" s="711"/>
      <c r="AH4" s="711"/>
      <c r="AI4" s="725"/>
    </row>
    <row r="5" spans="1:35" ht="39" customHeight="1">
      <c r="B5" s="716"/>
      <c r="C5" s="718"/>
      <c r="D5" s="718"/>
      <c r="E5" s="718"/>
      <c r="F5" s="721"/>
      <c r="G5" s="718"/>
      <c r="H5" s="718"/>
      <c r="I5" s="718"/>
      <c r="J5" s="718"/>
      <c r="K5" s="718"/>
      <c r="L5" s="51"/>
      <c r="M5" s="51"/>
      <c r="N5" s="52"/>
      <c r="O5" s="727"/>
      <c r="P5" s="53" t="s">
        <v>139</v>
      </c>
      <c r="Q5" s="53" t="s">
        <v>19</v>
      </c>
      <c r="R5" s="53" t="s">
        <v>20</v>
      </c>
      <c r="S5" s="732"/>
      <c r="T5" s="734"/>
      <c r="U5" s="736"/>
      <c r="V5" s="738"/>
      <c r="W5" s="723"/>
      <c r="X5" s="723"/>
      <c r="Y5" s="711"/>
      <c r="Z5" s="718"/>
      <c r="AA5" s="718"/>
      <c r="AB5" s="711"/>
      <c r="AC5" s="711"/>
      <c r="AD5" s="711"/>
      <c r="AE5" s="711"/>
      <c r="AF5" s="711"/>
      <c r="AG5" s="711"/>
      <c r="AH5" s="711"/>
      <c r="AI5" s="725"/>
    </row>
    <row r="6" spans="1:35" s="54" customFormat="1" ht="56.25">
      <c r="B6" s="55"/>
      <c r="C6" s="56"/>
      <c r="D6" s="56"/>
      <c r="E6" s="56"/>
      <c r="F6" s="56"/>
      <c r="G6" s="56"/>
      <c r="H6" s="56"/>
      <c r="I6" s="57" t="s">
        <v>140</v>
      </c>
      <c r="J6" s="57" t="s">
        <v>141</v>
      </c>
      <c r="K6" s="57" t="s">
        <v>142</v>
      </c>
      <c r="L6" s="58" t="s">
        <v>22</v>
      </c>
      <c r="M6" s="58" t="s">
        <v>22</v>
      </c>
      <c r="N6" s="58" t="s">
        <v>143</v>
      </c>
      <c r="O6" s="58" t="s">
        <v>22</v>
      </c>
      <c r="P6" s="58" t="s">
        <v>144</v>
      </c>
      <c r="Q6" s="58" t="s">
        <v>22</v>
      </c>
      <c r="R6" s="58" t="s">
        <v>22</v>
      </c>
      <c r="S6" s="58" t="s">
        <v>22</v>
      </c>
      <c r="T6" s="58" t="s">
        <v>22</v>
      </c>
      <c r="U6" s="59" t="s">
        <v>22</v>
      </c>
      <c r="V6" s="60" t="s">
        <v>22</v>
      </c>
      <c r="W6" s="61" t="s">
        <v>107</v>
      </c>
      <c r="X6" s="61" t="s">
        <v>107</v>
      </c>
      <c r="Y6" s="198" t="s">
        <v>104</v>
      </c>
      <c r="Z6" s="62" t="s">
        <v>145</v>
      </c>
      <c r="AA6" s="62" t="s">
        <v>146</v>
      </c>
      <c r="AB6" s="198" t="s">
        <v>147</v>
      </c>
      <c r="AC6" s="198" t="s">
        <v>104</v>
      </c>
      <c r="AD6" s="201" t="s">
        <v>148</v>
      </c>
      <c r="AE6" s="201" t="s">
        <v>149</v>
      </c>
      <c r="AF6" s="202" t="s">
        <v>150</v>
      </c>
      <c r="AG6" s="201" t="s">
        <v>151</v>
      </c>
      <c r="AH6" s="201" t="s">
        <v>151</v>
      </c>
      <c r="AI6" s="203" t="s">
        <v>151</v>
      </c>
    </row>
    <row r="7" spans="1:35" ht="19.5" customHeight="1">
      <c r="B7" s="63">
        <v>1</v>
      </c>
      <c r="C7" s="64">
        <v>1</v>
      </c>
      <c r="D7" s="64" t="s">
        <v>152</v>
      </c>
      <c r="E7" s="64" t="s">
        <v>153</v>
      </c>
      <c r="F7" s="64" t="s">
        <v>154</v>
      </c>
      <c r="G7" s="64" t="s">
        <v>155</v>
      </c>
      <c r="H7" s="65" t="s">
        <v>156</v>
      </c>
      <c r="I7" s="66">
        <v>1</v>
      </c>
      <c r="J7" s="65">
        <v>1</v>
      </c>
      <c r="K7" s="65">
        <v>2</v>
      </c>
      <c r="L7" s="67"/>
      <c r="M7" s="67"/>
      <c r="N7" s="67"/>
      <c r="O7" s="67"/>
      <c r="P7" s="68"/>
      <c r="Q7" s="69">
        <f>IF(J7=1,17500,"-")</f>
        <v>17500</v>
      </c>
      <c r="R7" s="67">
        <f>IF(J7=1,P7*Q7,IF(J7=2,1030000,IF(J7=3,310000,IF(J7=4,378000,""))))</f>
        <v>0</v>
      </c>
      <c r="S7" s="67">
        <f>MIN(O7,R7)</f>
        <v>0</v>
      </c>
      <c r="T7" s="70"/>
      <c r="U7" s="67">
        <f>MIN(N7,S7,T7)</f>
        <v>0</v>
      </c>
      <c r="V7" s="71">
        <f>ROUNDDOWN(U7,-3)</f>
        <v>0</v>
      </c>
      <c r="W7" s="39"/>
      <c r="X7" s="39"/>
      <c r="Y7" s="199"/>
      <c r="Z7" s="64"/>
      <c r="AA7" s="64"/>
      <c r="AB7" s="199"/>
      <c r="AC7" s="199"/>
      <c r="AD7" s="199"/>
      <c r="AE7" s="199"/>
      <c r="AF7" s="199"/>
      <c r="AG7" s="199"/>
      <c r="AH7" s="199"/>
      <c r="AI7" s="204"/>
    </row>
    <row r="8" spans="1:35" ht="20.100000000000001" customHeight="1">
      <c r="B8" s="63">
        <v>1</v>
      </c>
      <c r="C8" s="64">
        <v>1</v>
      </c>
      <c r="D8" s="64" t="s">
        <v>152</v>
      </c>
      <c r="E8" s="64" t="s">
        <v>153</v>
      </c>
      <c r="F8" s="64"/>
      <c r="G8" s="64" t="s">
        <v>155</v>
      </c>
      <c r="H8" s="65" t="s">
        <v>157</v>
      </c>
      <c r="I8" s="65">
        <v>1</v>
      </c>
      <c r="J8" s="65">
        <v>2</v>
      </c>
      <c r="K8" s="65" t="s">
        <v>158</v>
      </c>
      <c r="L8" s="67"/>
      <c r="M8" s="67"/>
      <c r="N8" s="67"/>
      <c r="O8" s="67"/>
      <c r="P8" s="68"/>
      <c r="Q8" s="69" t="str">
        <f t="shared" ref="Q8:Q41" si="0">IF(J8=1,17500,"-")</f>
        <v>-</v>
      </c>
      <c r="R8" s="67">
        <f t="shared" ref="R8:R42" si="1">IF(J8=1,P8*Q8,IF(J8=2,1030000,IF(J8=3,310000,IF(J8=4,378000,""))))</f>
        <v>1030000</v>
      </c>
      <c r="S8" s="67">
        <f t="shared" ref="S8:S15" si="2">MIN(O8,R8)</f>
        <v>1030000</v>
      </c>
      <c r="T8" s="70"/>
      <c r="U8" s="67">
        <f t="shared" ref="U8:U15" si="3">MIN(N8,S8,T8)</f>
        <v>1030000</v>
      </c>
      <c r="V8" s="71">
        <f t="shared" ref="V8:V42" si="4">ROUNDDOWN(U8,-3)</f>
        <v>1030000</v>
      </c>
      <c r="W8" s="39"/>
      <c r="X8" s="39"/>
      <c r="Y8" s="199"/>
      <c r="Z8" s="64"/>
      <c r="AA8" s="64"/>
      <c r="AB8" s="199"/>
      <c r="AC8" s="199"/>
      <c r="AD8" s="199"/>
      <c r="AE8" s="199"/>
      <c r="AF8" s="199"/>
      <c r="AG8" s="199"/>
      <c r="AH8" s="199"/>
      <c r="AI8" s="204"/>
    </row>
    <row r="9" spans="1:35" ht="20.100000000000001" customHeight="1">
      <c r="B9" s="63">
        <v>1</v>
      </c>
      <c r="C9" s="64">
        <v>1</v>
      </c>
      <c r="D9" s="64" t="s">
        <v>152</v>
      </c>
      <c r="E9" s="64" t="s">
        <v>153</v>
      </c>
      <c r="F9" s="64"/>
      <c r="G9" s="64" t="s">
        <v>155</v>
      </c>
      <c r="H9" s="65" t="s">
        <v>157</v>
      </c>
      <c r="I9" s="65">
        <v>1</v>
      </c>
      <c r="J9" s="65">
        <v>3</v>
      </c>
      <c r="K9" s="65" t="s">
        <v>157</v>
      </c>
      <c r="L9" s="67"/>
      <c r="M9" s="67"/>
      <c r="N9" s="67"/>
      <c r="O9" s="67"/>
      <c r="P9" s="68"/>
      <c r="Q9" s="69" t="str">
        <f t="shared" si="0"/>
        <v>-</v>
      </c>
      <c r="R9" s="67">
        <f t="shared" si="1"/>
        <v>310000</v>
      </c>
      <c r="S9" s="67">
        <f t="shared" si="2"/>
        <v>310000</v>
      </c>
      <c r="T9" s="70"/>
      <c r="U9" s="67">
        <f t="shared" si="3"/>
        <v>310000</v>
      </c>
      <c r="V9" s="71">
        <f t="shared" si="4"/>
        <v>310000</v>
      </c>
      <c r="W9" s="39"/>
      <c r="X9" s="39"/>
      <c r="Y9" s="199"/>
      <c r="Z9" s="64"/>
      <c r="AA9" s="64"/>
      <c r="AB9" s="199"/>
      <c r="AC9" s="199"/>
      <c r="AD9" s="199"/>
      <c r="AE9" s="199"/>
      <c r="AF9" s="199"/>
      <c r="AG9" s="199"/>
      <c r="AH9" s="199"/>
      <c r="AI9" s="204"/>
    </row>
    <row r="10" spans="1:35" ht="20.100000000000001" customHeight="1">
      <c r="B10" s="63">
        <v>1</v>
      </c>
      <c r="C10" s="64">
        <v>2</v>
      </c>
      <c r="D10" s="64" t="s">
        <v>152</v>
      </c>
      <c r="E10" s="64" t="s">
        <v>159</v>
      </c>
      <c r="F10" s="64"/>
      <c r="G10" s="64" t="s">
        <v>160</v>
      </c>
      <c r="H10" s="65" t="s">
        <v>156</v>
      </c>
      <c r="I10" s="65">
        <v>2</v>
      </c>
      <c r="J10" s="66">
        <v>1</v>
      </c>
      <c r="K10" s="65">
        <v>1</v>
      </c>
      <c r="L10" s="67"/>
      <c r="M10" s="67"/>
      <c r="N10" s="67"/>
      <c r="O10" s="67"/>
      <c r="P10" s="68"/>
      <c r="Q10" s="69">
        <f t="shared" si="0"/>
        <v>17500</v>
      </c>
      <c r="R10" s="67">
        <f t="shared" si="1"/>
        <v>0</v>
      </c>
      <c r="S10" s="67">
        <f t="shared" si="2"/>
        <v>0</v>
      </c>
      <c r="T10" s="70"/>
      <c r="U10" s="67">
        <f t="shared" si="3"/>
        <v>0</v>
      </c>
      <c r="V10" s="71">
        <f t="shared" si="4"/>
        <v>0</v>
      </c>
      <c r="W10" s="39"/>
      <c r="X10" s="39"/>
      <c r="Y10" s="199"/>
      <c r="Z10" s="64"/>
      <c r="AA10" s="64"/>
      <c r="AB10" s="199"/>
      <c r="AC10" s="199"/>
      <c r="AD10" s="199"/>
      <c r="AE10" s="199"/>
      <c r="AF10" s="199"/>
      <c r="AG10" s="199"/>
      <c r="AH10" s="199"/>
      <c r="AI10" s="204"/>
    </row>
    <row r="11" spans="1:35" ht="20.100000000000001" customHeight="1">
      <c r="B11" s="63">
        <v>1</v>
      </c>
      <c r="C11" s="64">
        <v>2</v>
      </c>
      <c r="D11" s="64" t="s">
        <v>152</v>
      </c>
      <c r="E11" s="64" t="s">
        <v>159</v>
      </c>
      <c r="F11" s="64"/>
      <c r="G11" s="64" t="s">
        <v>160</v>
      </c>
      <c r="H11" s="65" t="s">
        <v>161</v>
      </c>
      <c r="I11" s="65">
        <v>2</v>
      </c>
      <c r="J11" s="65">
        <v>1</v>
      </c>
      <c r="K11" s="65">
        <v>1</v>
      </c>
      <c r="L11" s="67"/>
      <c r="M11" s="67"/>
      <c r="N11" s="67"/>
      <c r="O11" s="67"/>
      <c r="P11" s="68"/>
      <c r="Q11" s="69">
        <f t="shared" si="0"/>
        <v>17500</v>
      </c>
      <c r="R11" s="67">
        <f t="shared" si="1"/>
        <v>0</v>
      </c>
      <c r="S11" s="67">
        <f t="shared" si="2"/>
        <v>0</v>
      </c>
      <c r="T11" s="70"/>
      <c r="U11" s="67">
        <f t="shared" si="3"/>
        <v>0</v>
      </c>
      <c r="V11" s="71">
        <f t="shared" si="4"/>
        <v>0</v>
      </c>
      <c r="W11" s="39"/>
      <c r="X11" s="39"/>
      <c r="Y11" s="199"/>
      <c r="Z11" s="64"/>
      <c r="AA11" s="64"/>
      <c r="AB11" s="199"/>
      <c r="AC11" s="199"/>
      <c r="AD11" s="199"/>
      <c r="AE11" s="199"/>
      <c r="AF11" s="199"/>
      <c r="AG11" s="199"/>
      <c r="AH11" s="199"/>
      <c r="AI11" s="204"/>
    </row>
    <row r="12" spans="1:35" ht="20.100000000000001" customHeight="1">
      <c r="B12" s="63">
        <v>1</v>
      </c>
      <c r="C12" s="64">
        <v>2</v>
      </c>
      <c r="D12" s="64" t="s">
        <v>152</v>
      </c>
      <c r="E12" s="64" t="s">
        <v>159</v>
      </c>
      <c r="F12" s="64"/>
      <c r="G12" s="64" t="s">
        <v>160</v>
      </c>
      <c r="H12" s="65" t="s">
        <v>162</v>
      </c>
      <c r="I12" s="65">
        <v>2</v>
      </c>
      <c r="J12" s="65">
        <v>1</v>
      </c>
      <c r="K12" s="65">
        <v>2</v>
      </c>
      <c r="L12" s="67"/>
      <c r="M12" s="67"/>
      <c r="N12" s="67"/>
      <c r="O12" s="67"/>
      <c r="P12" s="68"/>
      <c r="Q12" s="69">
        <f t="shared" si="0"/>
        <v>17500</v>
      </c>
      <c r="R12" s="67">
        <f t="shared" si="1"/>
        <v>0</v>
      </c>
      <c r="S12" s="67">
        <f t="shared" si="2"/>
        <v>0</v>
      </c>
      <c r="T12" s="70"/>
      <c r="U12" s="67">
        <f t="shared" si="3"/>
        <v>0</v>
      </c>
      <c r="V12" s="71">
        <f t="shared" si="4"/>
        <v>0</v>
      </c>
      <c r="W12" s="39"/>
      <c r="X12" s="39"/>
      <c r="Y12" s="199"/>
      <c r="Z12" s="64"/>
      <c r="AA12" s="64"/>
      <c r="AB12" s="199"/>
      <c r="AC12" s="199"/>
      <c r="AD12" s="199"/>
      <c r="AE12" s="199"/>
      <c r="AF12" s="199"/>
      <c r="AG12" s="199"/>
      <c r="AH12" s="199"/>
      <c r="AI12" s="204"/>
    </row>
    <row r="13" spans="1:35" ht="20.100000000000001" customHeight="1">
      <c r="B13" s="63">
        <v>1</v>
      </c>
      <c r="C13" s="64">
        <v>2</v>
      </c>
      <c r="D13" s="64" t="s">
        <v>152</v>
      </c>
      <c r="E13" s="64" t="s">
        <v>159</v>
      </c>
      <c r="F13" s="64"/>
      <c r="G13" s="64" t="s">
        <v>160</v>
      </c>
      <c r="H13" s="65" t="s">
        <v>163</v>
      </c>
      <c r="I13" s="65">
        <v>2</v>
      </c>
      <c r="J13" s="65">
        <v>1</v>
      </c>
      <c r="K13" s="65">
        <v>3</v>
      </c>
      <c r="L13" s="67"/>
      <c r="M13" s="67"/>
      <c r="N13" s="67"/>
      <c r="O13" s="67"/>
      <c r="P13" s="68"/>
      <c r="Q13" s="69">
        <f t="shared" si="0"/>
        <v>17500</v>
      </c>
      <c r="R13" s="67">
        <f t="shared" si="1"/>
        <v>0</v>
      </c>
      <c r="S13" s="67">
        <f t="shared" si="2"/>
        <v>0</v>
      </c>
      <c r="T13" s="70"/>
      <c r="U13" s="67">
        <f t="shared" si="3"/>
        <v>0</v>
      </c>
      <c r="V13" s="71">
        <f t="shared" si="4"/>
        <v>0</v>
      </c>
      <c r="W13" s="39"/>
      <c r="X13" s="39"/>
      <c r="Y13" s="199"/>
      <c r="Z13" s="64"/>
      <c r="AA13" s="64"/>
      <c r="AB13" s="199"/>
      <c r="AC13" s="199"/>
      <c r="AD13" s="199"/>
      <c r="AE13" s="199"/>
      <c r="AF13" s="199"/>
      <c r="AG13" s="199"/>
      <c r="AH13" s="199"/>
      <c r="AI13" s="204"/>
    </row>
    <row r="14" spans="1:35" ht="20.100000000000001" customHeight="1">
      <c r="B14" s="63">
        <v>1</v>
      </c>
      <c r="C14" s="64">
        <v>2</v>
      </c>
      <c r="D14" s="64" t="s">
        <v>152</v>
      </c>
      <c r="E14" s="64" t="s">
        <v>159</v>
      </c>
      <c r="F14" s="64"/>
      <c r="G14" s="64" t="s">
        <v>160</v>
      </c>
      <c r="H14" s="65" t="s">
        <v>157</v>
      </c>
      <c r="I14" s="65">
        <v>2</v>
      </c>
      <c r="J14" s="65">
        <v>2</v>
      </c>
      <c r="K14" s="65" t="s">
        <v>157</v>
      </c>
      <c r="L14" s="64"/>
      <c r="M14" s="64"/>
      <c r="N14" s="64"/>
      <c r="O14" s="64"/>
      <c r="P14" s="68"/>
      <c r="Q14" s="69" t="str">
        <f t="shared" si="0"/>
        <v>-</v>
      </c>
      <c r="R14" s="67">
        <f t="shared" si="1"/>
        <v>1030000</v>
      </c>
      <c r="S14" s="67">
        <f t="shared" si="2"/>
        <v>1030000</v>
      </c>
      <c r="T14" s="70"/>
      <c r="U14" s="67">
        <f t="shared" si="3"/>
        <v>1030000</v>
      </c>
      <c r="V14" s="71">
        <f t="shared" si="4"/>
        <v>1030000</v>
      </c>
      <c r="W14" s="39"/>
      <c r="X14" s="39"/>
      <c r="Y14" s="199"/>
      <c r="Z14" s="64"/>
      <c r="AA14" s="64"/>
      <c r="AB14" s="199"/>
      <c r="AC14" s="199"/>
      <c r="AD14" s="199"/>
      <c r="AE14" s="199"/>
      <c r="AF14" s="199"/>
      <c r="AG14" s="199"/>
      <c r="AH14" s="199"/>
      <c r="AI14" s="204"/>
    </row>
    <row r="15" spans="1:35" ht="20.100000000000001" customHeight="1">
      <c r="B15" s="63">
        <v>1</v>
      </c>
      <c r="C15" s="64">
        <v>2</v>
      </c>
      <c r="D15" s="64" t="s">
        <v>152</v>
      </c>
      <c r="E15" s="64" t="s">
        <v>159</v>
      </c>
      <c r="F15" s="64"/>
      <c r="G15" s="64" t="s">
        <v>160</v>
      </c>
      <c r="H15" s="65" t="s">
        <v>157</v>
      </c>
      <c r="I15" s="65">
        <v>2</v>
      </c>
      <c r="J15" s="65">
        <v>4</v>
      </c>
      <c r="K15" s="65" t="s">
        <v>157</v>
      </c>
      <c r="L15" s="64"/>
      <c r="M15" s="64"/>
      <c r="N15" s="64"/>
      <c r="O15" s="64"/>
      <c r="P15" s="68"/>
      <c r="Q15" s="69" t="str">
        <f t="shared" si="0"/>
        <v>-</v>
      </c>
      <c r="R15" s="67">
        <f t="shared" si="1"/>
        <v>378000</v>
      </c>
      <c r="S15" s="67">
        <f t="shared" si="2"/>
        <v>378000</v>
      </c>
      <c r="T15" s="70"/>
      <c r="U15" s="67">
        <f t="shared" si="3"/>
        <v>378000</v>
      </c>
      <c r="V15" s="71">
        <f t="shared" si="4"/>
        <v>378000</v>
      </c>
      <c r="W15" s="39"/>
      <c r="X15" s="39"/>
      <c r="Y15" s="199"/>
      <c r="Z15" s="64"/>
      <c r="AA15" s="64"/>
      <c r="AB15" s="199"/>
      <c r="AC15" s="199"/>
      <c r="AD15" s="199"/>
      <c r="AE15" s="199"/>
      <c r="AF15" s="199"/>
      <c r="AG15" s="199"/>
      <c r="AH15" s="199"/>
      <c r="AI15" s="204"/>
    </row>
    <row r="16" spans="1:35" ht="19.5" customHeight="1">
      <c r="B16" s="63"/>
      <c r="C16" s="64"/>
      <c r="D16" s="64"/>
      <c r="E16" s="64"/>
      <c r="F16" s="64"/>
      <c r="G16" s="64"/>
      <c r="H16" s="65"/>
      <c r="I16" s="66"/>
      <c r="J16" s="65"/>
      <c r="K16" s="65"/>
      <c r="L16" s="67"/>
      <c r="M16" s="67"/>
      <c r="N16" s="67"/>
      <c r="O16" s="67"/>
      <c r="P16" s="68"/>
      <c r="Q16" s="69" t="str">
        <f t="shared" si="0"/>
        <v>-</v>
      </c>
      <c r="R16" s="67" t="str">
        <f t="shared" si="1"/>
        <v/>
      </c>
      <c r="S16" s="67">
        <f>MIN(O16,R16)</f>
        <v>0</v>
      </c>
      <c r="T16" s="70"/>
      <c r="U16" s="67">
        <f>MIN(N16,S16,T16)</f>
        <v>0</v>
      </c>
      <c r="V16" s="71">
        <f>ROUNDDOWN(U16,-3)</f>
        <v>0</v>
      </c>
      <c r="W16" s="39"/>
      <c r="X16" s="39"/>
      <c r="Y16" s="199"/>
      <c r="Z16" s="64"/>
      <c r="AA16" s="64"/>
      <c r="AB16" s="199"/>
      <c r="AC16" s="199"/>
      <c r="AD16" s="199"/>
      <c r="AE16" s="199"/>
      <c r="AF16" s="199"/>
      <c r="AG16" s="199"/>
      <c r="AH16" s="199"/>
      <c r="AI16" s="204"/>
    </row>
    <row r="17" spans="2:35" ht="20.100000000000001" customHeight="1">
      <c r="B17" s="63"/>
      <c r="C17" s="64"/>
      <c r="D17" s="64"/>
      <c r="E17" s="64"/>
      <c r="F17" s="64"/>
      <c r="G17" s="64"/>
      <c r="H17" s="65"/>
      <c r="I17" s="65"/>
      <c r="J17" s="65"/>
      <c r="K17" s="65"/>
      <c r="L17" s="67"/>
      <c r="M17" s="67"/>
      <c r="N17" s="67"/>
      <c r="O17" s="67"/>
      <c r="P17" s="68"/>
      <c r="Q17" s="69" t="str">
        <f t="shared" si="0"/>
        <v>-</v>
      </c>
      <c r="R17" s="67" t="str">
        <f t="shared" si="1"/>
        <v/>
      </c>
      <c r="S17" s="67">
        <f t="shared" ref="S17:S24" si="5">MIN(O17,R17)</f>
        <v>0</v>
      </c>
      <c r="T17" s="70"/>
      <c r="U17" s="67">
        <f t="shared" ref="U17:U24" si="6">MIN(N17,S17,T17)</f>
        <v>0</v>
      </c>
      <c r="V17" s="71">
        <f t="shared" si="4"/>
        <v>0</v>
      </c>
      <c r="W17" s="39"/>
      <c r="X17" s="39"/>
      <c r="Y17" s="199"/>
      <c r="Z17" s="64"/>
      <c r="AA17" s="64"/>
      <c r="AB17" s="199"/>
      <c r="AC17" s="199"/>
      <c r="AD17" s="199"/>
      <c r="AE17" s="199"/>
      <c r="AF17" s="199"/>
      <c r="AG17" s="199"/>
      <c r="AH17" s="199"/>
      <c r="AI17" s="204"/>
    </row>
    <row r="18" spans="2:35" ht="20.100000000000001" customHeight="1">
      <c r="B18" s="63"/>
      <c r="C18" s="64"/>
      <c r="D18" s="64"/>
      <c r="E18" s="64"/>
      <c r="F18" s="64"/>
      <c r="G18" s="64"/>
      <c r="H18" s="65"/>
      <c r="I18" s="65"/>
      <c r="J18" s="65"/>
      <c r="K18" s="65"/>
      <c r="L18" s="67"/>
      <c r="M18" s="67"/>
      <c r="N18" s="67"/>
      <c r="O18" s="67"/>
      <c r="P18" s="68"/>
      <c r="Q18" s="69" t="str">
        <f t="shared" si="0"/>
        <v>-</v>
      </c>
      <c r="R18" s="67" t="str">
        <f t="shared" si="1"/>
        <v/>
      </c>
      <c r="S18" s="67">
        <f t="shared" si="5"/>
        <v>0</v>
      </c>
      <c r="T18" s="70"/>
      <c r="U18" s="67">
        <f t="shared" si="6"/>
        <v>0</v>
      </c>
      <c r="V18" s="71">
        <f t="shared" si="4"/>
        <v>0</v>
      </c>
      <c r="W18" s="39"/>
      <c r="X18" s="39"/>
      <c r="Y18" s="199"/>
      <c r="Z18" s="64"/>
      <c r="AA18" s="64"/>
      <c r="AB18" s="199"/>
      <c r="AC18" s="199"/>
      <c r="AD18" s="199"/>
      <c r="AE18" s="199"/>
      <c r="AF18" s="199"/>
      <c r="AG18" s="199"/>
      <c r="AH18" s="199"/>
      <c r="AI18" s="204"/>
    </row>
    <row r="19" spans="2:35" ht="20.100000000000001" customHeight="1">
      <c r="B19" s="63"/>
      <c r="C19" s="64"/>
      <c r="D19" s="64"/>
      <c r="E19" s="64"/>
      <c r="F19" s="64"/>
      <c r="G19" s="64"/>
      <c r="H19" s="65"/>
      <c r="I19" s="65"/>
      <c r="J19" s="66"/>
      <c r="K19" s="65"/>
      <c r="L19" s="67"/>
      <c r="M19" s="67"/>
      <c r="N19" s="67"/>
      <c r="O19" s="67"/>
      <c r="P19" s="68"/>
      <c r="Q19" s="69" t="str">
        <f t="shared" si="0"/>
        <v>-</v>
      </c>
      <c r="R19" s="67" t="str">
        <f t="shared" si="1"/>
        <v/>
      </c>
      <c r="S19" s="67">
        <f t="shared" si="5"/>
        <v>0</v>
      </c>
      <c r="T19" s="70"/>
      <c r="U19" s="67">
        <f t="shared" si="6"/>
        <v>0</v>
      </c>
      <c r="V19" s="71">
        <f t="shared" si="4"/>
        <v>0</v>
      </c>
      <c r="W19" s="39"/>
      <c r="X19" s="39"/>
      <c r="Y19" s="199"/>
      <c r="Z19" s="64"/>
      <c r="AA19" s="64"/>
      <c r="AB19" s="199"/>
      <c r="AC19" s="199"/>
      <c r="AD19" s="199"/>
      <c r="AE19" s="199"/>
      <c r="AF19" s="199"/>
      <c r="AG19" s="199"/>
      <c r="AH19" s="199"/>
      <c r="AI19" s="204"/>
    </row>
    <row r="20" spans="2:35" ht="20.100000000000001" customHeight="1">
      <c r="B20" s="63"/>
      <c r="C20" s="64"/>
      <c r="D20" s="64"/>
      <c r="E20" s="64"/>
      <c r="F20" s="64"/>
      <c r="G20" s="64"/>
      <c r="H20" s="65"/>
      <c r="I20" s="65"/>
      <c r="J20" s="65"/>
      <c r="K20" s="65"/>
      <c r="L20" s="67"/>
      <c r="M20" s="67"/>
      <c r="N20" s="67"/>
      <c r="O20" s="67"/>
      <c r="P20" s="68"/>
      <c r="Q20" s="69" t="str">
        <f t="shared" si="0"/>
        <v>-</v>
      </c>
      <c r="R20" s="67" t="str">
        <f t="shared" si="1"/>
        <v/>
      </c>
      <c r="S20" s="67">
        <f t="shared" si="5"/>
        <v>0</v>
      </c>
      <c r="T20" s="70"/>
      <c r="U20" s="67">
        <f t="shared" si="6"/>
        <v>0</v>
      </c>
      <c r="V20" s="71">
        <f t="shared" si="4"/>
        <v>0</v>
      </c>
      <c r="W20" s="39"/>
      <c r="X20" s="39"/>
      <c r="Y20" s="199"/>
      <c r="Z20" s="64"/>
      <c r="AA20" s="64"/>
      <c r="AB20" s="199"/>
      <c r="AC20" s="199"/>
      <c r="AD20" s="199"/>
      <c r="AE20" s="199"/>
      <c r="AF20" s="199"/>
      <c r="AG20" s="199"/>
      <c r="AH20" s="199"/>
      <c r="AI20" s="204"/>
    </row>
    <row r="21" spans="2:35" ht="20.100000000000001" customHeight="1">
      <c r="B21" s="63"/>
      <c r="C21" s="64"/>
      <c r="D21" s="64"/>
      <c r="E21" s="64"/>
      <c r="F21" s="64"/>
      <c r="G21" s="64"/>
      <c r="H21" s="65"/>
      <c r="I21" s="65"/>
      <c r="J21" s="65"/>
      <c r="K21" s="65"/>
      <c r="L21" s="67"/>
      <c r="M21" s="67"/>
      <c r="N21" s="67"/>
      <c r="O21" s="67"/>
      <c r="P21" s="68"/>
      <c r="Q21" s="69" t="str">
        <f t="shared" si="0"/>
        <v>-</v>
      </c>
      <c r="R21" s="67" t="str">
        <f t="shared" si="1"/>
        <v/>
      </c>
      <c r="S21" s="67">
        <f t="shared" si="5"/>
        <v>0</v>
      </c>
      <c r="T21" s="70"/>
      <c r="U21" s="67">
        <f t="shared" si="6"/>
        <v>0</v>
      </c>
      <c r="V21" s="71">
        <f t="shared" si="4"/>
        <v>0</v>
      </c>
      <c r="W21" s="39"/>
      <c r="X21" s="39"/>
      <c r="Y21" s="199"/>
      <c r="Z21" s="64"/>
      <c r="AA21" s="64"/>
      <c r="AB21" s="199"/>
      <c r="AC21" s="199"/>
      <c r="AD21" s="199"/>
      <c r="AE21" s="199"/>
      <c r="AF21" s="199"/>
      <c r="AG21" s="199"/>
      <c r="AH21" s="199"/>
      <c r="AI21" s="204"/>
    </row>
    <row r="22" spans="2:35" ht="20.100000000000001" customHeight="1">
      <c r="B22" s="63"/>
      <c r="C22" s="64"/>
      <c r="D22" s="64"/>
      <c r="E22" s="64"/>
      <c r="F22" s="64"/>
      <c r="G22" s="64"/>
      <c r="H22" s="65"/>
      <c r="I22" s="65"/>
      <c r="J22" s="65"/>
      <c r="K22" s="65"/>
      <c r="L22" s="67"/>
      <c r="M22" s="67"/>
      <c r="N22" s="67"/>
      <c r="O22" s="67"/>
      <c r="P22" s="68"/>
      <c r="Q22" s="69" t="str">
        <f t="shared" si="0"/>
        <v>-</v>
      </c>
      <c r="R22" s="67" t="str">
        <f t="shared" si="1"/>
        <v/>
      </c>
      <c r="S22" s="67">
        <f t="shared" si="5"/>
        <v>0</v>
      </c>
      <c r="T22" s="70"/>
      <c r="U22" s="67">
        <f t="shared" si="6"/>
        <v>0</v>
      </c>
      <c r="V22" s="71">
        <f t="shared" si="4"/>
        <v>0</v>
      </c>
      <c r="W22" s="39"/>
      <c r="X22" s="39"/>
      <c r="Y22" s="199"/>
      <c r="Z22" s="64"/>
      <c r="AA22" s="64"/>
      <c r="AB22" s="199"/>
      <c r="AC22" s="199"/>
      <c r="AD22" s="199"/>
      <c r="AE22" s="199"/>
      <c r="AF22" s="199"/>
      <c r="AG22" s="199"/>
      <c r="AH22" s="199"/>
      <c r="AI22" s="204"/>
    </row>
    <row r="23" spans="2:35" ht="20.100000000000001" customHeight="1">
      <c r="B23" s="63"/>
      <c r="C23" s="64"/>
      <c r="D23" s="64"/>
      <c r="E23" s="64"/>
      <c r="F23" s="64"/>
      <c r="G23" s="64"/>
      <c r="H23" s="65"/>
      <c r="I23" s="65"/>
      <c r="J23" s="65"/>
      <c r="K23" s="65"/>
      <c r="L23" s="64"/>
      <c r="M23" s="64"/>
      <c r="N23" s="64"/>
      <c r="O23" s="64"/>
      <c r="P23" s="68"/>
      <c r="Q23" s="69" t="str">
        <f t="shared" si="0"/>
        <v>-</v>
      </c>
      <c r="R23" s="67" t="str">
        <f t="shared" si="1"/>
        <v/>
      </c>
      <c r="S23" s="67">
        <f t="shared" si="5"/>
        <v>0</v>
      </c>
      <c r="T23" s="70"/>
      <c r="U23" s="67">
        <f t="shared" si="6"/>
        <v>0</v>
      </c>
      <c r="V23" s="71">
        <f t="shared" si="4"/>
        <v>0</v>
      </c>
      <c r="W23" s="39"/>
      <c r="X23" s="39"/>
      <c r="Y23" s="199"/>
      <c r="Z23" s="64"/>
      <c r="AA23" s="64"/>
      <c r="AB23" s="199"/>
      <c r="AC23" s="199"/>
      <c r="AD23" s="199"/>
      <c r="AE23" s="199"/>
      <c r="AF23" s="199"/>
      <c r="AG23" s="199"/>
      <c r="AH23" s="199"/>
      <c r="AI23" s="204"/>
    </row>
    <row r="24" spans="2:35" ht="20.100000000000001" customHeight="1">
      <c r="B24" s="63"/>
      <c r="C24" s="64"/>
      <c r="D24" s="64"/>
      <c r="E24" s="64"/>
      <c r="F24" s="64"/>
      <c r="G24" s="64"/>
      <c r="H24" s="65"/>
      <c r="I24" s="65"/>
      <c r="J24" s="65"/>
      <c r="K24" s="65"/>
      <c r="L24" s="64"/>
      <c r="M24" s="64"/>
      <c r="N24" s="64"/>
      <c r="O24" s="64"/>
      <c r="P24" s="68"/>
      <c r="Q24" s="69" t="str">
        <f t="shared" si="0"/>
        <v>-</v>
      </c>
      <c r="R24" s="67" t="str">
        <f t="shared" si="1"/>
        <v/>
      </c>
      <c r="S24" s="67">
        <f t="shared" si="5"/>
        <v>0</v>
      </c>
      <c r="T24" s="70"/>
      <c r="U24" s="67">
        <f t="shared" si="6"/>
        <v>0</v>
      </c>
      <c r="V24" s="71">
        <f t="shared" si="4"/>
        <v>0</v>
      </c>
      <c r="W24" s="39"/>
      <c r="X24" s="39"/>
      <c r="Y24" s="199"/>
      <c r="Z24" s="64"/>
      <c r="AA24" s="64"/>
      <c r="AB24" s="199"/>
      <c r="AC24" s="199"/>
      <c r="AD24" s="199"/>
      <c r="AE24" s="199"/>
      <c r="AF24" s="199"/>
      <c r="AG24" s="199"/>
      <c r="AH24" s="199"/>
      <c r="AI24" s="204"/>
    </row>
    <row r="25" spans="2:35" ht="19.5" customHeight="1">
      <c r="B25" s="63"/>
      <c r="C25" s="64"/>
      <c r="D25" s="64"/>
      <c r="E25" s="64"/>
      <c r="F25" s="64"/>
      <c r="G25" s="64"/>
      <c r="H25" s="65"/>
      <c r="I25" s="66"/>
      <c r="J25" s="65"/>
      <c r="K25" s="65"/>
      <c r="L25" s="67"/>
      <c r="M25" s="67"/>
      <c r="N25" s="67"/>
      <c r="O25" s="67"/>
      <c r="P25" s="68"/>
      <c r="Q25" s="69" t="str">
        <f t="shared" si="0"/>
        <v>-</v>
      </c>
      <c r="R25" s="67" t="str">
        <f t="shared" si="1"/>
        <v/>
      </c>
      <c r="S25" s="67">
        <f>MIN(O25,R25)</f>
        <v>0</v>
      </c>
      <c r="T25" s="70"/>
      <c r="U25" s="67">
        <f>MIN(N25,S25,T25)</f>
        <v>0</v>
      </c>
      <c r="V25" s="71">
        <f>ROUNDDOWN(U25,-3)</f>
        <v>0</v>
      </c>
      <c r="W25" s="39"/>
      <c r="X25" s="39"/>
      <c r="Y25" s="199"/>
      <c r="Z25" s="64"/>
      <c r="AA25" s="64"/>
      <c r="AB25" s="199"/>
      <c r="AC25" s="199"/>
      <c r="AD25" s="199"/>
      <c r="AE25" s="199"/>
      <c r="AF25" s="199"/>
      <c r="AG25" s="199"/>
      <c r="AH25" s="199"/>
      <c r="AI25" s="204"/>
    </row>
    <row r="26" spans="2:35" ht="20.100000000000001" customHeight="1">
      <c r="B26" s="63"/>
      <c r="C26" s="64"/>
      <c r="D26" s="64"/>
      <c r="E26" s="64"/>
      <c r="F26" s="64"/>
      <c r="G26" s="64"/>
      <c r="H26" s="65"/>
      <c r="I26" s="65"/>
      <c r="J26" s="65"/>
      <c r="K26" s="65"/>
      <c r="L26" s="67"/>
      <c r="M26" s="67"/>
      <c r="N26" s="67"/>
      <c r="O26" s="67"/>
      <c r="P26" s="68"/>
      <c r="Q26" s="69" t="str">
        <f t="shared" si="0"/>
        <v>-</v>
      </c>
      <c r="R26" s="67" t="str">
        <f t="shared" si="1"/>
        <v/>
      </c>
      <c r="S26" s="67">
        <f t="shared" ref="S26:S33" si="7">MIN(O26,R26)</f>
        <v>0</v>
      </c>
      <c r="T26" s="70"/>
      <c r="U26" s="67">
        <f t="shared" ref="U26:U33" si="8">MIN(N26,S26,T26)</f>
        <v>0</v>
      </c>
      <c r="V26" s="71">
        <f t="shared" si="4"/>
        <v>0</v>
      </c>
      <c r="W26" s="39"/>
      <c r="X26" s="39"/>
      <c r="Y26" s="199"/>
      <c r="Z26" s="64"/>
      <c r="AA26" s="64"/>
      <c r="AB26" s="199"/>
      <c r="AC26" s="199"/>
      <c r="AD26" s="199"/>
      <c r="AE26" s="199"/>
      <c r="AF26" s="199"/>
      <c r="AG26" s="199"/>
      <c r="AH26" s="199"/>
      <c r="AI26" s="204"/>
    </row>
    <row r="27" spans="2:35" ht="20.100000000000001" customHeight="1">
      <c r="B27" s="63"/>
      <c r="C27" s="64"/>
      <c r="D27" s="64"/>
      <c r="E27" s="64"/>
      <c r="F27" s="64"/>
      <c r="G27" s="64"/>
      <c r="H27" s="65"/>
      <c r="I27" s="65"/>
      <c r="J27" s="65"/>
      <c r="K27" s="65"/>
      <c r="L27" s="67"/>
      <c r="M27" s="67"/>
      <c r="N27" s="67"/>
      <c r="O27" s="67"/>
      <c r="P27" s="68"/>
      <c r="Q27" s="69" t="str">
        <f t="shared" si="0"/>
        <v>-</v>
      </c>
      <c r="R27" s="67" t="str">
        <f t="shared" si="1"/>
        <v/>
      </c>
      <c r="S27" s="67">
        <f t="shared" si="7"/>
        <v>0</v>
      </c>
      <c r="T27" s="70"/>
      <c r="U27" s="67">
        <f t="shared" si="8"/>
        <v>0</v>
      </c>
      <c r="V27" s="71">
        <f t="shared" si="4"/>
        <v>0</v>
      </c>
      <c r="W27" s="39"/>
      <c r="X27" s="39"/>
      <c r="Y27" s="199"/>
      <c r="Z27" s="64"/>
      <c r="AA27" s="64"/>
      <c r="AB27" s="199"/>
      <c r="AC27" s="199"/>
      <c r="AD27" s="199"/>
      <c r="AE27" s="199"/>
      <c r="AF27" s="199"/>
      <c r="AG27" s="199"/>
      <c r="AH27" s="199"/>
      <c r="AI27" s="204"/>
    </row>
    <row r="28" spans="2:35" ht="20.100000000000001" customHeight="1">
      <c r="B28" s="63"/>
      <c r="C28" s="64"/>
      <c r="D28" s="64"/>
      <c r="E28" s="64"/>
      <c r="F28" s="64"/>
      <c r="G28" s="64"/>
      <c r="H28" s="65"/>
      <c r="I28" s="65"/>
      <c r="J28" s="66"/>
      <c r="K28" s="65"/>
      <c r="L28" s="67"/>
      <c r="M28" s="67"/>
      <c r="N28" s="67"/>
      <c r="O28" s="67"/>
      <c r="P28" s="68"/>
      <c r="Q28" s="69" t="str">
        <f t="shared" si="0"/>
        <v>-</v>
      </c>
      <c r="R28" s="67" t="str">
        <f t="shared" si="1"/>
        <v/>
      </c>
      <c r="S28" s="67">
        <f t="shared" si="7"/>
        <v>0</v>
      </c>
      <c r="T28" s="70"/>
      <c r="U28" s="67">
        <f t="shared" si="8"/>
        <v>0</v>
      </c>
      <c r="V28" s="71">
        <f t="shared" si="4"/>
        <v>0</v>
      </c>
      <c r="W28" s="39"/>
      <c r="X28" s="39"/>
      <c r="Y28" s="199"/>
      <c r="Z28" s="64"/>
      <c r="AA28" s="64"/>
      <c r="AB28" s="199"/>
      <c r="AC28" s="199"/>
      <c r="AD28" s="199"/>
      <c r="AE28" s="199"/>
      <c r="AF28" s="199"/>
      <c r="AG28" s="199"/>
      <c r="AH28" s="199"/>
      <c r="AI28" s="204"/>
    </row>
    <row r="29" spans="2:35" ht="20.100000000000001" customHeight="1">
      <c r="B29" s="63"/>
      <c r="C29" s="64"/>
      <c r="D29" s="64"/>
      <c r="E29" s="64"/>
      <c r="F29" s="64"/>
      <c r="G29" s="64"/>
      <c r="H29" s="65"/>
      <c r="I29" s="65"/>
      <c r="J29" s="65"/>
      <c r="K29" s="65"/>
      <c r="L29" s="67"/>
      <c r="M29" s="67"/>
      <c r="N29" s="67"/>
      <c r="O29" s="67"/>
      <c r="P29" s="68"/>
      <c r="Q29" s="69" t="str">
        <f t="shared" si="0"/>
        <v>-</v>
      </c>
      <c r="R29" s="67" t="str">
        <f t="shared" si="1"/>
        <v/>
      </c>
      <c r="S29" s="67">
        <f t="shared" si="7"/>
        <v>0</v>
      </c>
      <c r="T29" s="70"/>
      <c r="U29" s="67">
        <f t="shared" si="8"/>
        <v>0</v>
      </c>
      <c r="V29" s="71">
        <f t="shared" si="4"/>
        <v>0</v>
      </c>
      <c r="W29" s="39"/>
      <c r="X29" s="39"/>
      <c r="Y29" s="199"/>
      <c r="Z29" s="64"/>
      <c r="AA29" s="64"/>
      <c r="AB29" s="199"/>
      <c r="AC29" s="199"/>
      <c r="AD29" s="199"/>
      <c r="AE29" s="199"/>
      <c r="AF29" s="199"/>
      <c r="AG29" s="199"/>
      <c r="AH29" s="199"/>
      <c r="AI29" s="204"/>
    </row>
    <row r="30" spans="2:35" ht="20.100000000000001" customHeight="1">
      <c r="B30" s="63"/>
      <c r="C30" s="64"/>
      <c r="D30" s="64"/>
      <c r="E30" s="64"/>
      <c r="F30" s="64"/>
      <c r="G30" s="64"/>
      <c r="H30" s="65"/>
      <c r="I30" s="65"/>
      <c r="J30" s="65"/>
      <c r="K30" s="65"/>
      <c r="L30" s="67"/>
      <c r="M30" s="67"/>
      <c r="N30" s="67"/>
      <c r="O30" s="67"/>
      <c r="P30" s="68"/>
      <c r="Q30" s="69" t="str">
        <f t="shared" si="0"/>
        <v>-</v>
      </c>
      <c r="R30" s="67" t="str">
        <f t="shared" si="1"/>
        <v/>
      </c>
      <c r="S30" s="67">
        <f t="shared" si="7"/>
        <v>0</v>
      </c>
      <c r="T30" s="70"/>
      <c r="U30" s="67">
        <f t="shared" si="8"/>
        <v>0</v>
      </c>
      <c r="V30" s="71">
        <f t="shared" si="4"/>
        <v>0</v>
      </c>
      <c r="W30" s="39"/>
      <c r="X30" s="39"/>
      <c r="Y30" s="199"/>
      <c r="Z30" s="64"/>
      <c r="AA30" s="64"/>
      <c r="AB30" s="199"/>
      <c r="AC30" s="199"/>
      <c r="AD30" s="199"/>
      <c r="AE30" s="199"/>
      <c r="AF30" s="199"/>
      <c r="AG30" s="199"/>
      <c r="AH30" s="199"/>
      <c r="AI30" s="204"/>
    </row>
    <row r="31" spans="2:35" ht="20.100000000000001" customHeight="1">
      <c r="B31" s="63"/>
      <c r="C31" s="64"/>
      <c r="D31" s="64"/>
      <c r="E31" s="64"/>
      <c r="F31" s="64"/>
      <c r="G31" s="64"/>
      <c r="H31" s="65"/>
      <c r="I31" s="65"/>
      <c r="J31" s="65"/>
      <c r="K31" s="65"/>
      <c r="L31" s="67"/>
      <c r="M31" s="67"/>
      <c r="N31" s="67"/>
      <c r="O31" s="67"/>
      <c r="P31" s="68"/>
      <c r="Q31" s="69" t="str">
        <f t="shared" si="0"/>
        <v>-</v>
      </c>
      <c r="R31" s="67" t="str">
        <f t="shared" si="1"/>
        <v/>
      </c>
      <c r="S31" s="67">
        <f t="shared" si="7"/>
        <v>0</v>
      </c>
      <c r="T31" s="70"/>
      <c r="U31" s="67">
        <f t="shared" si="8"/>
        <v>0</v>
      </c>
      <c r="V31" s="71">
        <f t="shared" si="4"/>
        <v>0</v>
      </c>
      <c r="W31" s="39"/>
      <c r="X31" s="39"/>
      <c r="Y31" s="199"/>
      <c r="Z31" s="64"/>
      <c r="AA31" s="64"/>
      <c r="AB31" s="199"/>
      <c r="AC31" s="199"/>
      <c r="AD31" s="199"/>
      <c r="AE31" s="199"/>
      <c r="AF31" s="199"/>
      <c r="AG31" s="199"/>
      <c r="AH31" s="199"/>
      <c r="AI31" s="204"/>
    </row>
    <row r="32" spans="2:35" ht="20.100000000000001" customHeight="1">
      <c r="B32" s="63"/>
      <c r="C32" s="64"/>
      <c r="D32" s="64"/>
      <c r="E32" s="64"/>
      <c r="F32" s="64"/>
      <c r="G32" s="64"/>
      <c r="H32" s="65"/>
      <c r="I32" s="65"/>
      <c r="J32" s="65"/>
      <c r="K32" s="65"/>
      <c r="L32" s="64"/>
      <c r="M32" s="64"/>
      <c r="N32" s="64"/>
      <c r="O32" s="64"/>
      <c r="P32" s="68"/>
      <c r="Q32" s="69" t="str">
        <f t="shared" si="0"/>
        <v>-</v>
      </c>
      <c r="R32" s="67" t="str">
        <f t="shared" si="1"/>
        <v/>
      </c>
      <c r="S32" s="67">
        <f t="shared" si="7"/>
        <v>0</v>
      </c>
      <c r="T32" s="70"/>
      <c r="U32" s="67">
        <f t="shared" si="8"/>
        <v>0</v>
      </c>
      <c r="V32" s="71">
        <f t="shared" si="4"/>
        <v>0</v>
      </c>
      <c r="W32" s="39"/>
      <c r="X32" s="39"/>
      <c r="Y32" s="199"/>
      <c r="Z32" s="64"/>
      <c r="AA32" s="64"/>
      <c r="AB32" s="199"/>
      <c r="AC32" s="199"/>
      <c r="AD32" s="199"/>
      <c r="AE32" s="199"/>
      <c r="AF32" s="199"/>
      <c r="AG32" s="199"/>
      <c r="AH32" s="199"/>
      <c r="AI32" s="204"/>
    </row>
    <row r="33" spans="2:35" ht="20.100000000000001" customHeight="1">
      <c r="B33" s="63"/>
      <c r="C33" s="64"/>
      <c r="D33" s="64"/>
      <c r="E33" s="64"/>
      <c r="F33" s="64"/>
      <c r="G33" s="64"/>
      <c r="H33" s="65"/>
      <c r="I33" s="65"/>
      <c r="J33" s="65"/>
      <c r="K33" s="65"/>
      <c r="L33" s="64"/>
      <c r="M33" s="64"/>
      <c r="N33" s="64"/>
      <c r="O33" s="64"/>
      <c r="P33" s="68"/>
      <c r="Q33" s="69" t="str">
        <f t="shared" si="0"/>
        <v>-</v>
      </c>
      <c r="R33" s="67" t="str">
        <f t="shared" si="1"/>
        <v/>
      </c>
      <c r="S33" s="67">
        <f t="shared" si="7"/>
        <v>0</v>
      </c>
      <c r="T33" s="70"/>
      <c r="U33" s="67">
        <f t="shared" si="8"/>
        <v>0</v>
      </c>
      <c r="V33" s="71">
        <f t="shared" si="4"/>
        <v>0</v>
      </c>
      <c r="W33" s="39"/>
      <c r="X33" s="39"/>
      <c r="Y33" s="199"/>
      <c r="Z33" s="64"/>
      <c r="AA33" s="64"/>
      <c r="AB33" s="199"/>
      <c r="AC33" s="199"/>
      <c r="AD33" s="199"/>
      <c r="AE33" s="199"/>
      <c r="AF33" s="199"/>
      <c r="AG33" s="199"/>
      <c r="AH33" s="199"/>
      <c r="AI33" s="204"/>
    </row>
    <row r="34" spans="2:35" ht="19.5" customHeight="1">
      <c r="B34" s="63"/>
      <c r="C34" s="64"/>
      <c r="D34" s="64"/>
      <c r="E34" s="64"/>
      <c r="F34" s="64"/>
      <c r="G34" s="64"/>
      <c r="H34" s="65"/>
      <c r="I34" s="66"/>
      <c r="J34" s="65"/>
      <c r="K34" s="65"/>
      <c r="L34" s="67"/>
      <c r="M34" s="67"/>
      <c r="N34" s="67"/>
      <c r="O34" s="67"/>
      <c r="P34" s="68"/>
      <c r="Q34" s="69" t="str">
        <f t="shared" si="0"/>
        <v>-</v>
      </c>
      <c r="R34" s="67" t="str">
        <f t="shared" si="1"/>
        <v/>
      </c>
      <c r="S34" s="67">
        <f>MIN(O34,R34)</f>
        <v>0</v>
      </c>
      <c r="T34" s="70"/>
      <c r="U34" s="67">
        <f>MIN(N34,S34,T34)</f>
        <v>0</v>
      </c>
      <c r="V34" s="71">
        <f>ROUNDDOWN(U34,-3)</f>
        <v>0</v>
      </c>
      <c r="W34" s="39"/>
      <c r="X34" s="39"/>
      <c r="Y34" s="199"/>
      <c r="Z34" s="64"/>
      <c r="AA34" s="64"/>
      <c r="AB34" s="199"/>
      <c r="AC34" s="199"/>
      <c r="AD34" s="199"/>
      <c r="AE34" s="199"/>
      <c r="AF34" s="199"/>
      <c r="AG34" s="199"/>
      <c r="AH34" s="199"/>
      <c r="AI34" s="204"/>
    </row>
    <row r="35" spans="2:35" ht="20.100000000000001" customHeight="1">
      <c r="B35" s="63"/>
      <c r="C35" s="64"/>
      <c r="D35" s="64"/>
      <c r="E35" s="64"/>
      <c r="F35" s="64"/>
      <c r="G35" s="64"/>
      <c r="H35" s="65"/>
      <c r="I35" s="65"/>
      <c r="J35" s="65"/>
      <c r="K35" s="65"/>
      <c r="L35" s="67"/>
      <c r="M35" s="67"/>
      <c r="N35" s="67"/>
      <c r="O35" s="67"/>
      <c r="P35" s="68"/>
      <c r="Q35" s="69" t="str">
        <f t="shared" si="0"/>
        <v>-</v>
      </c>
      <c r="R35" s="67" t="str">
        <f t="shared" si="1"/>
        <v/>
      </c>
      <c r="S35" s="67">
        <f t="shared" ref="S35:S42" si="9">MIN(O35,R35)</f>
        <v>0</v>
      </c>
      <c r="T35" s="70"/>
      <c r="U35" s="67">
        <f t="shared" ref="U35:U42" si="10">MIN(N35,S35,T35)</f>
        <v>0</v>
      </c>
      <c r="V35" s="71">
        <f t="shared" si="4"/>
        <v>0</v>
      </c>
      <c r="W35" s="39"/>
      <c r="X35" s="39"/>
      <c r="Y35" s="199"/>
      <c r="Z35" s="64"/>
      <c r="AA35" s="64"/>
      <c r="AB35" s="199"/>
      <c r="AC35" s="199"/>
      <c r="AD35" s="199"/>
      <c r="AE35" s="199"/>
      <c r="AF35" s="199"/>
      <c r="AG35" s="199"/>
      <c r="AH35" s="199"/>
      <c r="AI35" s="204"/>
    </row>
    <row r="36" spans="2:35" ht="20.100000000000001" customHeight="1">
      <c r="B36" s="63"/>
      <c r="C36" s="64"/>
      <c r="D36" s="64"/>
      <c r="E36" s="64"/>
      <c r="F36" s="64"/>
      <c r="G36" s="64"/>
      <c r="H36" s="65"/>
      <c r="I36" s="65"/>
      <c r="J36" s="65"/>
      <c r="K36" s="65"/>
      <c r="L36" s="67"/>
      <c r="M36" s="67"/>
      <c r="N36" s="67"/>
      <c r="O36" s="67"/>
      <c r="P36" s="68"/>
      <c r="Q36" s="69" t="str">
        <f t="shared" si="0"/>
        <v>-</v>
      </c>
      <c r="R36" s="67" t="str">
        <f t="shared" si="1"/>
        <v/>
      </c>
      <c r="S36" s="67">
        <f t="shared" si="9"/>
        <v>0</v>
      </c>
      <c r="T36" s="70"/>
      <c r="U36" s="67">
        <f t="shared" si="10"/>
        <v>0</v>
      </c>
      <c r="V36" s="71">
        <f t="shared" si="4"/>
        <v>0</v>
      </c>
      <c r="W36" s="39"/>
      <c r="X36" s="39"/>
      <c r="Y36" s="199"/>
      <c r="Z36" s="64"/>
      <c r="AA36" s="64"/>
      <c r="AB36" s="199"/>
      <c r="AC36" s="199"/>
      <c r="AD36" s="199"/>
      <c r="AE36" s="199"/>
      <c r="AF36" s="199"/>
      <c r="AG36" s="199"/>
      <c r="AH36" s="199"/>
      <c r="AI36" s="204"/>
    </row>
    <row r="37" spans="2:35" ht="20.100000000000001" customHeight="1">
      <c r="B37" s="63"/>
      <c r="C37" s="64"/>
      <c r="D37" s="64"/>
      <c r="E37" s="64"/>
      <c r="F37" s="64"/>
      <c r="G37" s="64"/>
      <c r="H37" s="65"/>
      <c r="I37" s="65"/>
      <c r="J37" s="66"/>
      <c r="K37" s="65"/>
      <c r="L37" s="67"/>
      <c r="M37" s="67"/>
      <c r="N37" s="67"/>
      <c r="O37" s="67"/>
      <c r="P37" s="68"/>
      <c r="Q37" s="69" t="str">
        <f t="shared" si="0"/>
        <v>-</v>
      </c>
      <c r="R37" s="67" t="str">
        <f t="shared" si="1"/>
        <v/>
      </c>
      <c r="S37" s="67">
        <f t="shared" si="9"/>
        <v>0</v>
      </c>
      <c r="T37" s="70"/>
      <c r="U37" s="67">
        <f t="shared" si="10"/>
        <v>0</v>
      </c>
      <c r="V37" s="71">
        <f t="shared" si="4"/>
        <v>0</v>
      </c>
      <c r="W37" s="39"/>
      <c r="X37" s="39"/>
      <c r="Y37" s="199"/>
      <c r="Z37" s="64"/>
      <c r="AA37" s="64"/>
      <c r="AB37" s="199"/>
      <c r="AC37" s="199"/>
      <c r="AD37" s="199"/>
      <c r="AE37" s="199"/>
      <c r="AF37" s="199"/>
      <c r="AG37" s="199"/>
      <c r="AH37" s="199"/>
      <c r="AI37" s="204"/>
    </row>
    <row r="38" spans="2:35" ht="20.100000000000001" customHeight="1">
      <c r="B38" s="63"/>
      <c r="C38" s="64"/>
      <c r="D38" s="64"/>
      <c r="E38" s="64"/>
      <c r="F38" s="64"/>
      <c r="G38" s="64"/>
      <c r="H38" s="65"/>
      <c r="I38" s="65"/>
      <c r="J38" s="65"/>
      <c r="K38" s="65"/>
      <c r="L38" s="67"/>
      <c r="M38" s="67"/>
      <c r="N38" s="67"/>
      <c r="O38" s="67"/>
      <c r="P38" s="68"/>
      <c r="Q38" s="69" t="str">
        <f t="shared" si="0"/>
        <v>-</v>
      </c>
      <c r="R38" s="67" t="str">
        <f t="shared" si="1"/>
        <v/>
      </c>
      <c r="S38" s="67">
        <f t="shared" si="9"/>
        <v>0</v>
      </c>
      <c r="T38" s="70"/>
      <c r="U38" s="67">
        <f t="shared" si="10"/>
        <v>0</v>
      </c>
      <c r="V38" s="71">
        <f t="shared" si="4"/>
        <v>0</v>
      </c>
      <c r="W38" s="39"/>
      <c r="X38" s="39"/>
      <c r="Y38" s="199"/>
      <c r="Z38" s="64"/>
      <c r="AA38" s="64"/>
      <c r="AB38" s="199"/>
      <c r="AC38" s="199"/>
      <c r="AD38" s="199"/>
      <c r="AE38" s="199"/>
      <c r="AF38" s="199"/>
      <c r="AG38" s="199"/>
      <c r="AH38" s="199"/>
      <c r="AI38" s="204"/>
    </row>
    <row r="39" spans="2:35" ht="20.100000000000001" customHeight="1">
      <c r="B39" s="63"/>
      <c r="C39" s="64"/>
      <c r="D39" s="64"/>
      <c r="E39" s="64"/>
      <c r="F39" s="64"/>
      <c r="G39" s="64"/>
      <c r="H39" s="65"/>
      <c r="I39" s="65"/>
      <c r="J39" s="65"/>
      <c r="K39" s="65"/>
      <c r="L39" s="67"/>
      <c r="M39" s="67"/>
      <c r="N39" s="67"/>
      <c r="O39" s="67"/>
      <c r="P39" s="68"/>
      <c r="Q39" s="69" t="str">
        <f t="shared" si="0"/>
        <v>-</v>
      </c>
      <c r="R39" s="67" t="str">
        <f t="shared" si="1"/>
        <v/>
      </c>
      <c r="S39" s="67">
        <f t="shared" si="9"/>
        <v>0</v>
      </c>
      <c r="T39" s="70"/>
      <c r="U39" s="67">
        <f t="shared" si="10"/>
        <v>0</v>
      </c>
      <c r="V39" s="71">
        <f t="shared" si="4"/>
        <v>0</v>
      </c>
      <c r="W39" s="39"/>
      <c r="X39" s="39"/>
      <c r="Y39" s="199"/>
      <c r="Z39" s="64"/>
      <c r="AA39" s="64"/>
      <c r="AB39" s="199"/>
      <c r="AC39" s="199"/>
      <c r="AD39" s="199"/>
      <c r="AE39" s="199"/>
      <c r="AF39" s="199"/>
      <c r="AG39" s="199"/>
      <c r="AH39" s="199"/>
      <c r="AI39" s="204"/>
    </row>
    <row r="40" spans="2:35" ht="20.100000000000001" customHeight="1">
      <c r="B40" s="63"/>
      <c r="C40" s="64"/>
      <c r="D40" s="64"/>
      <c r="E40" s="64"/>
      <c r="F40" s="64"/>
      <c r="G40" s="64"/>
      <c r="H40" s="65"/>
      <c r="I40" s="65"/>
      <c r="J40" s="65"/>
      <c r="K40" s="65"/>
      <c r="L40" s="67"/>
      <c r="M40" s="67"/>
      <c r="N40" s="67"/>
      <c r="O40" s="67"/>
      <c r="P40" s="68"/>
      <c r="Q40" s="69" t="str">
        <f t="shared" si="0"/>
        <v>-</v>
      </c>
      <c r="R40" s="67" t="str">
        <f t="shared" si="1"/>
        <v/>
      </c>
      <c r="S40" s="67">
        <f t="shared" si="9"/>
        <v>0</v>
      </c>
      <c r="T40" s="70"/>
      <c r="U40" s="67">
        <f t="shared" si="10"/>
        <v>0</v>
      </c>
      <c r="V40" s="71">
        <f t="shared" si="4"/>
        <v>0</v>
      </c>
      <c r="W40" s="39"/>
      <c r="X40" s="39"/>
      <c r="Y40" s="199"/>
      <c r="Z40" s="64"/>
      <c r="AA40" s="64"/>
      <c r="AB40" s="199"/>
      <c r="AC40" s="199"/>
      <c r="AD40" s="199"/>
      <c r="AE40" s="199"/>
      <c r="AF40" s="199"/>
      <c r="AG40" s="199"/>
      <c r="AH40" s="199"/>
      <c r="AI40" s="204"/>
    </row>
    <row r="41" spans="2:35" ht="20.100000000000001" customHeight="1">
      <c r="B41" s="63"/>
      <c r="C41" s="64"/>
      <c r="D41" s="64"/>
      <c r="E41" s="64"/>
      <c r="F41" s="64"/>
      <c r="G41" s="64"/>
      <c r="H41" s="65"/>
      <c r="I41" s="65"/>
      <c r="J41" s="65"/>
      <c r="K41" s="65"/>
      <c r="L41" s="64"/>
      <c r="M41" s="64"/>
      <c r="N41" s="64"/>
      <c r="O41" s="64"/>
      <c r="P41" s="68"/>
      <c r="Q41" s="69" t="str">
        <f t="shared" si="0"/>
        <v>-</v>
      </c>
      <c r="R41" s="67" t="str">
        <f t="shared" si="1"/>
        <v/>
      </c>
      <c r="S41" s="67">
        <f t="shared" si="9"/>
        <v>0</v>
      </c>
      <c r="T41" s="70"/>
      <c r="U41" s="67">
        <f t="shared" si="10"/>
        <v>0</v>
      </c>
      <c r="V41" s="71">
        <f t="shared" si="4"/>
        <v>0</v>
      </c>
      <c r="W41" s="39"/>
      <c r="X41" s="39"/>
      <c r="Y41" s="199"/>
      <c r="Z41" s="64"/>
      <c r="AA41" s="64"/>
      <c r="AB41" s="199"/>
      <c r="AC41" s="199"/>
      <c r="AD41" s="199"/>
      <c r="AE41" s="199"/>
      <c r="AF41" s="199"/>
      <c r="AG41" s="199"/>
      <c r="AH41" s="199"/>
      <c r="AI41" s="204"/>
    </row>
    <row r="42" spans="2:35" ht="20.100000000000001" customHeight="1" thickBot="1">
      <c r="B42" s="72"/>
      <c r="C42" s="73"/>
      <c r="D42" s="73"/>
      <c r="E42" s="73"/>
      <c r="F42" s="73"/>
      <c r="G42" s="73"/>
      <c r="H42" s="74"/>
      <c r="I42" s="74"/>
      <c r="J42" s="74"/>
      <c r="K42" s="74"/>
      <c r="L42" s="73"/>
      <c r="M42" s="73"/>
      <c r="N42" s="73"/>
      <c r="O42" s="73"/>
      <c r="P42" s="75"/>
      <c r="Q42" s="76" t="str">
        <f>IF(J42=1,17500,"-")</f>
        <v>-</v>
      </c>
      <c r="R42" s="67" t="str">
        <f t="shared" si="1"/>
        <v/>
      </c>
      <c r="S42" s="77">
        <f t="shared" si="9"/>
        <v>0</v>
      </c>
      <c r="T42" s="78"/>
      <c r="U42" s="77">
        <f t="shared" si="10"/>
        <v>0</v>
      </c>
      <c r="V42" s="79">
        <f t="shared" si="4"/>
        <v>0</v>
      </c>
      <c r="W42" s="80"/>
      <c r="X42" s="80"/>
      <c r="Y42" s="200"/>
      <c r="Z42" s="73"/>
      <c r="AA42" s="73"/>
      <c r="AB42" s="200"/>
      <c r="AC42" s="200"/>
      <c r="AD42" s="200"/>
      <c r="AE42" s="200"/>
      <c r="AF42" s="200"/>
      <c r="AG42" s="200"/>
      <c r="AH42" s="200"/>
      <c r="AI42" s="205"/>
    </row>
  </sheetData>
  <mergeCells count="32">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s>
  <phoneticPr fontId="6"/>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83"/>
    <col min="69" max="69" width="7.125" style="83" customWidth="1"/>
    <col min="70" max="324" width="7.125" style="83"/>
    <col min="325" max="325" width="7.125" style="83" customWidth="1"/>
    <col min="326" max="580" width="7.125" style="83"/>
    <col min="581" max="581" width="7.125" style="83" customWidth="1"/>
    <col min="582" max="836" width="7.125" style="83"/>
    <col min="837" max="837" width="7.125" style="83" customWidth="1"/>
    <col min="838" max="1092" width="7.125" style="83"/>
    <col min="1093" max="1093" width="7.125" style="83" customWidth="1"/>
    <col min="1094" max="1348" width="7.125" style="83"/>
    <col min="1349" max="1349" width="7.125" style="83" customWidth="1"/>
    <col min="1350" max="1604" width="7.125" style="83"/>
    <col min="1605" max="1605" width="7.125" style="83" customWidth="1"/>
    <col min="1606" max="1860" width="7.125" style="83"/>
    <col min="1861" max="1861" width="7.125" style="83" customWidth="1"/>
    <col min="1862" max="2116" width="7.125" style="83"/>
    <col min="2117" max="2117" width="7.125" style="83" customWidth="1"/>
    <col min="2118" max="2372" width="7.125" style="83"/>
    <col min="2373" max="2373" width="7.125" style="83" customWidth="1"/>
    <col min="2374" max="2628" width="7.125" style="83"/>
    <col min="2629" max="2629" width="7.125" style="83" customWidth="1"/>
    <col min="2630" max="2884" width="7.125" style="83"/>
    <col min="2885" max="2885" width="7.125" style="83" customWidth="1"/>
    <col min="2886" max="3140" width="7.125" style="83"/>
    <col min="3141" max="3141" width="7.125" style="83" customWidth="1"/>
    <col min="3142" max="3396" width="7.125" style="83"/>
    <col min="3397" max="3397" width="7.125" style="83" customWidth="1"/>
    <col min="3398" max="3652" width="7.125" style="83"/>
    <col min="3653" max="3653" width="7.125" style="83" customWidth="1"/>
    <col min="3654" max="3908" width="7.125" style="83"/>
    <col min="3909" max="3909" width="7.125" style="83" customWidth="1"/>
    <col min="3910" max="4164" width="7.125" style="83"/>
    <col min="4165" max="4165" width="7.125" style="83" customWidth="1"/>
    <col min="4166" max="4420" width="7.125" style="83"/>
    <col min="4421" max="4421" width="7.125" style="83" customWidth="1"/>
    <col min="4422" max="4676" width="7.125" style="83"/>
    <col min="4677" max="4677" width="7.125" style="83" customWidth="1"/>
    <col min="4678" max="4932" width="7.125" style="83"/>
    <col min="4933" max="4933" width="7.125" style="83" customWidth="1"/>
    <col min="4934" max="5188" width="7.125" style="83"/>
    <col min="5189" max="5189" width="7.125" style="83" customWidth="1"/>
    <col min="5190" max="5444" width="7.125" style="83"/>
    <col min="5445" max="5445" width="7.125" style="83" customWidth="1"/>
    <col min="5446" max="5700" width="7.125" style="83"/>
    <col min="5701" max="5701" width="7.125" style="83" customWidth="1"/>
    <col min="5702" max="5956" width="7.125" style="83"/>
    <col min="5957" max="5957" width="7.125" style="83" customWidth="1"/>
    <col min="5958" max="6212" width="7.125" style="83"/>
    <col min="6213" max="6213" width="7.125" style="83" customWidth="1"/>
    <col min="6214" max="6468" width="7.125" style="83"/>
    <col min="6469" max="6469" width="7.125" style="83" customWidth="1"/>
    <col min="6470" max="6724" width="7.125" style="83"/>
    <col min="6725" max="6725" width="7.125" style="83" customWidth="1"/>
    <col min="6726" max="6980" width="7.125" style="83"/>
    <col min="6981" max="6981" width="7.125" style="83" customWidth="1"/>
    <col min="6982" max="7236" width="7.125" style="83"/>
    <col min="7237" max="7237" width="7.125" style="83" customWidth="1"/>
    <col min="7238" max="7492" width="7.125" style="83"/>
    <col min="7493" max="7493" width="7.125" style="83" customWidth="1"/>
    <col min="7494" max="7748" width="7.125" style="83"/>
    <col min="7749" max="7749" width="7.125" style="83" customWidth="1"/>
    <col min="7750" max="8004" width="7.125" style="83"/>
    <col min="8005" max="8005" width="7.125" style="83" customWidth="1"/>
    <col min="8006" max="8260" width="7.125" style="83"/>
    <col min="8261" max="8261" width="7.125" style="83" customWidth="1"/>
    <col min="8262" max="8516" width="7.125" style="83"/>
    <col min="8517" max="8517" width="7.125" style="83" customWidth="1"/>
    <col min="8518" max="8772" width="7.125" style="83"/>
    <col min="8773" max="8773" width="7.125" style="83" customWidth="1"/>
    <col min="8774" max="9028" width="7.125" style="83"/>
    <col min="9029" max="9029" width="7.125" style="83" customWidth="1"/>
    <col min="9030" max="9284" width="7.125" style="83"/>
    <col min="9285" max="9285" width="7.125" style="83" customWidth="1"/>
    <col min="9286" max="9540" width="7.125" style="83"/>
    <col min="9541" max="9541" width="7.125" style="83" customWidth="1"/>
    <col min="9542" max="9796" width="7.125" style="83"/>
    <col min="9797" max="9797" width="7.125" style="83" customWidth="1"/>
    <col min="9798" max="10052" width="7.125" style="83"/>
    <col min="10053" max="10053" width="7.125" style="83" customWidth="1"/>
    <col min="10054" max="10308" width="7.125" style="83"/>
    <col min="10309" max="10309" width="7.125" style="83" customWidth="1"/>
    <col min="10310" max="10564" width="7.125" style="83"/>
    <col min="10565" max="10565" width="7.125" style="83" customWidth="1"/>
    <col min="10566" max="10820" width="7.125" style="83"/>
    <col min="10821" max="10821" width="7.125" style="83" customWidth="1"/>
    <col min="10822" max="11076" width="7.125" style="83"/>
    <col min="11077" max="11077" width="7.125" style="83" customWidth="1"/>
    <col min="11078" max="11332" width="7.125" style="83"/>
    <col min="11333" max="11333" width="7.125" style="83" customWidth="1"/>
    <col min="11334" max="11588" width="7.125" style="83"/>
    <col min="11589" max="11589" width="7.125" style="83" customWidth="1"/>
    <col min="11590" max="11844" width="7.125" style="83"/>
    <col min="11845" max="11845" width="7.125" style="83" customWidth="1"/>
    <col min="11846" max="12100" width="7.125" style="83"/>
    <col min="12101" max="12101" width="7.125" style="83" customWidth="1"/>
    <col min="12102" max="12356" width="7.125" style="83"/>
    <col min="12357" max="12357" width="7.125" style="83" customWidth="1"/>
    <col min="12358" max="12612" width="7.125" style="83"/>
    <col min="12613" max="12613" width="7.125" style="83" customWidth="1"/>
    <col min="12614" max="12868" width="7.125" style="83"/>
    <col min="12869" max="12869" width="7.125" style="83" customWidth="1"/>
    <col min="12870" max="13124" width="7.125" style="83"/>
    <col min="13125" max="13125" width="7.125" style="83" customWidth="1"/>
    <col min="13126" max="13380" width="7.125" style="83"/>
    <col min="13381" max="13381" width="7.125" style="83" customWidth="1"/>
    <col min="13382" max="13636" width="7.125" style="83"/>
    <col min="13637" max="13637" width="7.125" style="83" customWidth="1"/>
    <col min="13638" max="13892" width="7.125" style="83"/>
    <col min="13893" max="13893" width="7.125" style="83" customWidth="1"/>
    <col min="13894" max="14148" width="7.125" style="83"/>
    <col min="14149" max="14149" width="7.125" style="83" customWidth="1"/>
    <col min="14150" max="14404" width="7.125" style="83"/>
    <col min="14405" max="14405" width="7.125" style="83" customWidth="1"/>
    <col min="14406" max="14660" width="7.125" style="83"/>
    <col min="14661" max="14661" width="7.125" style="83" customWidth="1"/>
    <col min="14662" max="14916" width="7.125" style="83"/>
    <col min="14917" max="14917" width="7.125" style="83" customWidth="1"/>
    <col min="14918" max="15172" width="7.125" style="83"/>
    <col min="15173" max="15173" width="7.125" style="83" customWidth="1"/>
    <col min="15174" max="15428" width="7.125" style="83"/>
    <col min="15429" max="15429" width="7.125" style="83" customWidth="1"/>
    <col min="15430" max="15684" width="7.125" style="83"/>
    <col min="15685" max="15685" width="7.125" style="83" customWidth="1"/>
    <col min="15686" max="15940" width="7.125" style="83"/>
    <col min="15941" max="15941" width="7.125" style="83" customWidth="1"/>
    <col min="15942" max="16196" width="7.125" style="83"/>
    <col min="16197" max="16197" width="7.125" style="83" customWidth="1"/>
    <col min="16198" max="16384" width="7.125" style="83"/>
  </cols>
  <sheetData>
    <row r="1" spans="2:65" ht="44.25" customHeight="1">
      <c r="B1" s="82" t="s">
        <v>164</v>
      </c>
    </row>
    <row r="2" spans="2:65" ht="44.25" customHeight="1">
      <c r="B2" s="739" t="s">
        <v>165</v>
      </c>
      <c r="C2" s="739"/>
      <c r="D2" s="739"/>
      <c r="E2" s="739"/>
      <c r="F2" s="739"/>
      <c r="G2" s="739"/>
      <c r="H2" s="739"/>
      <c r="I2" s="739"/>
      <c r="J2" s="739"/>
      <c r="K2" s="739"/>
      <c r="L2" s="739"/>
      <c r="M2" s="739"/>
      <c r="N2" s="739"/>
      <c r="O2" s="739"/>
      <c r="P2" s="739"/>
      <c r="Q2" s="739"/>
      <c r="R2" s="739"/>
      <c r="S2" s="739"/>
      <c r="T2" s="739"/>
      <c r="U2" s="739"/>
      <c r="V2" s="739"/>
      <c r="W2" s="739"/>
      <c r="X2" s="739"/>
      <c r="Y2" s="739"/>
      <c r="Z2" s="739"/>
      <c r="AA2" s="739"/>
      <c r="AB2" s="739"/>
      <c r="AC2" s="739"/>
      <c r="AD2" s="739"/>
      <c r="AE2" s="739"/>
      <c r="AF2" s="739"/>
      <c r="AG2" s="739"/>
      <c r="AH2" s="739"/>
      <c r="AI2" s="739"/>
      <c r="AJ2" s="739"/>
      <c r="AK2" s="739"/>
      <c r="AL2" s="739"/>
      <c r="AM2" s="739"/>
      <c r="AN2" s="739"/>
      <c r="AO2" s="739"/>
      <c r="AP2" s="739"/>
      <c r="AQ2" s="739"/>
      <c r="AR2" s="739"/>
      <c r="AS2" s="739"/>
      <c r="AT2" s="739"/>
      <c r="AU2" s="739"/>
      <c r="AV2" s="739"/>
      <c r="AW2" s="739"/>
      <c r="AX2" s="739"/>
      <c r="AY2" s="739"/>
      <c r="AZ2" s="739"/>
      <c r="BA2" s="739"/>
      <c r="BB2" s="739"/>
      <c r="BC2" s="739"/>
      <c r="BD2" s="739"/>
      <c r="BE2" s="739"/>
      <c r="BF2" s="739"/>
      <c r="BG2" s="739"/>
      <c r="BH2" s="739"/>
      <c r="BI2" s="739"/>
      <c r="BJ2" s="739"/>
      <c r="BK2" s="739"/>
      <c r="BL2" s="739"/>
      <c r="BM2" s="739"/>
    </row>
    <row r="3" spans="2:65" ht="13.5" customHeight="1" thickBot="1">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2:65" ht="33.75" customHeight="1" thickBot="1">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Z4" s="740" t="s">
        <v>102</v>
      </c>
      <c r="BA4" s="741"/>
      <c r="BB4" s="741"/>
      <c r="BC4" s="741"/>
      <c r="BD4" s="741"/>
      <c r="BE4" s="741"/>
      <c r="BF4" s="741"/>
      <c r="BG4" s="741"/>
      <c r="BH4" s="742"/>
      <c r="BI4" s="741" t="s">
        <v>166</v>
      </c>
      <c r="BJ4" s="741"/>
      <c r="BK4" s="741"/>
      <c r="BL4" s="741"/>
      <c r="BM4" s="742"/>
    </row>
    <row r="5" spans="2:65" ht="13.5" customHeight="1">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743"/>
      <c r="AG5" s="743"/>
      <c r="AH5" s="743"/>
      <c r="AI5" s="743"/>
      <c r="AJ5" s="743"/>
      <c r="AK5" s="743"/>
      <c r="AL5" s="743"/>
      <c r="AM5" s="743"/>
      <c r="AN5" s="743"/>
      <c r="AO5" s="743"/>
      <c r="AP5" s="743"/>
      <c r="AQ5" s="743"/>
      <c r="AR5" s="743"/>
      <c r="AS5" s="743"/>
      <c r="AT5" s="743"/>
      <c r="AU5" s="743"/>
      <c r="AV5" s="743"/>
      <c r="AW5" s="743"/>
      <c r="AX5" s="743"/>
      <c r="AZ5" s="85"/>
      <c r="BA5" s="85"/>
      <c r="BB5" s="85"/>
      <c r="BC5" s="85"/>
      <c r="BD5" s="85"/>
      <c r="BE5" s="85"/>
    </row>
    <row r="6" spans="2:65" ht="13.5" customHeight="1">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743"/>
      <c r="AG6" s="743"/>
      <c r="AH6" s="743"/>
      <c r="AI6" s="743"/>
      <c r="AJ6" s="743"/>
      <c r="AK6" s="743"/>
      <c r="AL6" s="743"/>
      <c r="AM6" s="743"/>
      <c r="AN6" s="743"/>
      <c r="AO6" s="743"/>
      <c r="AP6" s="743"/>
      <c r="AQ6" s="743"/>
      <c r="AR6" s="743"/>
      <c r="AS6" s="743"/>
      <c r="AT6" s="743"/>
      <c r="AU6" s="743"/>
      <c r="AV6" s="743"/>
      <c r="AW6" s="743"/>
      <c r="AX6" s="743"/>
      <c r="AY6" s="85"/>
      <c r="AZ6" s="85"/>
      <c r="BA6" s="85"/>
      <c r="BB6" s="85"/>
      <c r="BC6" s="85"/>
      <c r="BD6" s="85"/>
      <c r="BE6" s="85"/>
    </row>
    <row r="7" spans="2:65" ht="13.5" customHeight="1" thickBot="1">
      <c r="B7" s="85"/>
      <c r="C7" s="85"/>
      <c r="D7" s="85"/>
      <c r="E7" s="85"/>
      <c r="F7" s="85"/>
      <c r="G7" s="85"/>
      <c r="H7" s="86"/>
      <c r="I7" s="86"/>
      <c r="J7" s="86"/>
      <c r="K7" s="86"/>
      <c r="L7" s="86"/>
      <c r="M7" s="86"/>
      <c r="N7" s="86"/>
      <c r="O7" s="86"/>
      <c r="P7" s="86"/>
      <c r="Q7" s="86"/>
      <c r="AF7" s="743"/>
      <c r="AG7" s="743"/>
      <c r="AH7" s="743"/>
      <c r="AI7" s="743"/>
      <c r="AJ7" s="743"/>
      <c r="AK7" s="743"/>
      <c r="AL7" s="743"/>
      <c r="AM7" s="743"/>
      <c r="AN7" s="743"/>
      <c r="AO7" s="743"/>
      <c r="AP7" s="743"/>
      <c r="AQ7" s="743"/>
      <c r="AR7" s="743"/>
      <c r="AS7" s="743"/>
      <c r="AT7" s="743"/>
      <c r="AU7" s="743"/>
      <c r="AV7" s="743"/>
      <c r="AW7" s="743"/>
      <c r="AX7" s="743"/>
    </row>
    <row r="8" spans="2:65" s="87" customFormat="1" ht="44.25" customHeight="1" thickBot="1">
      <c r="B8" s="744" t="s">
        <v>167</v>
      </c>
      <c r="C8" s="745"/>
      <c r="D8" s="745"/>
      <c r="E8" s="745"/>
      <c r="F8" s="745"/>
      <c r="G8" s="745"/>
      <c r="H8" s="745"/>
      <c r="I8" s="745"/>
      <c r="J8" s="745"/>
      <c r="K8" s="745"/>
      <c r="L8" s="745"/>
      <c r="M8" s="745"/>
      <c r="N8" s="745"/>
      <c r="O8" s="745"/>
      <c r="P8" s="745"/>
      <c r="Q8" s="745"/>
      <c r="R8" s="745"/>
      <c r="S8" s="745"/>
      <c r="T8" s="745"/>
      <c r="U8" s="745"/>
      <c r="V8" s="745"/>
      <c r="W8" s="745"/>
      <c r="X8" s="745"/>
      <c r="Y8" s="746"/>
      <c r="AK8" s="88"/>
      <c r="AL8" s="88"/>
      <c r="AM8" s="88"/>
      <c r="AN8" s="88"/>
    </row>
    <row r="9" spans="2:65" s="87" customFormat="1" ht="44.25" customHeight="1" thickBot="1">
      <c r="B9" s="747" t="s">
        <v>168</v>
      </c>
      <c r="C9" s="748"/>
      <c r="D9" s="748"/>
      <c r="E9" s="748"/>
      <c r="F9" s="749"/>
      <c r="G9" s="750" t="s">
        <v>169</v>
      </c>
      <c r="H9" s="750"/>
      <c r="I9" s="750"/>
      <c r="J9" s="750"/>
      <c r="K9" s="751" t="s">
        <v>170</v>
      </c>
      <c r="L9" s="751"/>
      <c r="M9" s="751"/>
      <c r="N9" s="751"/>
      <c r="O9" s="751"/>
      <c r="P9" s="751" t="s">
        <v>171</v>
      </c>
      <c r="Q9" s="751"/>
      <c r="R9" s="751"/>
      <c r="S9" s="751"/>
      <c r="T9" s="751"/>
      <c r="U9" s="751"/>
      <c r="V9" s="751"/>
      <c r="W9" s="751"/>
      <c r="X9" s="751"/>
      <c r="Y9" s="752"/>
    </row>
    <row r="10" spans="2:65" s="87" customFormat="1" ht="44.25" customHeight="1" thickBot="1">
      <c r="B10" s="744" t="s">
        <v>172</v>
      </c>
      <c r="C10" s="761"/>
      <c r="D10" s="761"/>
      <c r="E10" s="761"/>
      <c r="F10" s="761"/>
      <c r="G10" s="761"/>
      <c r="H10" s="761"/>
      <c r="I10" s="761"/>
      <c r="J10" s="761"/>
      <c r="K10" s="761"/>
      <c r="L10" s="762"/>
      <c r="M10" s="744" t="s">
        <v>105</v>
      </c>
      <c r="N10" s="745"/>
      <c r="O10" s="745"/>
      <c r="P10" s="745"/>
      <c r="Q10" s="745"/>
      <c r="R10" s="745"/>
      <c r="S10" s="745"/>
      <c r="T10" s="745"/>
      <c r="U10" s="745"/>
      <c r="V10" s="745"/>
      <c r="W10" s="745"/>
      <c r="X10" s="745"/>
      <c r="Y10" s="745"/>
      <c r="Z10" s="745"/>
      <c r="AA10" s="746"/>
      <c r="AB10" s="763" t="s">
        <v>106</v>
      </c>
      <c r="AC10" s="764"/>
      <c r="AD10" s="764"/>
      <c r="AE10" s="764"/>
      <c r="AF10" s="764"/>
      <c r="AG10" s="764"/>
      <c r="AH10" s="764"/>
      <c r="AI10" s="764"/>
      <c r="AJ10" s="764"/>
      <c r="AK10" s="764"/>
      <c r="AL10" s="764"/>
      <c r="AM10" s="764"/>
      <c r="AN10" s="764"/>
      <c r="AO10" s="764"/>
      <c r="AP10" s="764"/>
      <c r="AQ10" s="764"/>
      <c r="AR10" s="764"/>
      <c r="AS10" s="764"/>
      <c r="AT10" s="764"/>
      <c r="AU10" s="765"/>
    </row>
    <row r="11" spans="2:65" s="87" customFormat="1" ht="44.25" customHeight="1" thickBot="1">
      <c r="B11" s="744"/>
      <c r="C11" s="745"/>
      <c r="D11" s="745"/>
      <c r="E11" s="745"/>
      <c r="F11" s="745"/>
      <c r="G11" s="745"/>
      <c r="H11" s="745"/>
      <c r="I11" s="745"/>
      <c r="J11" s="745"/>
      <c r="K11" s="745"/>
      <c r="L11" s="746"/>
      <c r="M11" s="744"/>
      <c r="N11" s="745"/>
      <c r="O11" s="745"/>
      <c r="P11" s="745"/>
      <c r="Q11" s="745"/>
      <c r="R11" s="745"/>
      <c r="S11" s="745"/>
      <c r="T11" s="745"/>
      <c r="U11" s="745"/>
      <c r="V11" s="745"/>
      <c r="W11" s="745"/>
      <c r="X11" s="745"/>
      <c r="Y11" s="745"/>
      <c r="Z11" s="745"/>
      <c r="AA11" s="746"/>
      <c r="AB11" s="766"/>
      <c r="AC11" s="767"/>
      <c r="AD11" s="767"/>
      <c r="AE11" s="767"/>
      <c r="AF11" s="767"/>
      <c r="AG11" s="767"/>
      <c r="AH11" s="767"/>
      <c r="AI11" s="767"/>
      <c r="AJ11" s="767"/>
      <c r="AK11" s="767"/>
      <c r="AL11" s="767"/>
      <c r="AM11" s="767"/>
      <c r="AN11" s="767"/>
      <c r="AO11" s="767"/>
      <c r="AP11" s="767"/>
      <c r="AQ11" s="767"/>
      <c r="AR11" s="767"/>
      <c r="AS11" s="767"/>
      <c r="AT11" s="767"/>
      <c r="AU11" s="768"/>
    </row>
    <row r="12" spans="2:65" s="89" customFormat="1" ht="29.25" customHeight="1"/>
    <row r="13" spans="2:65" s="87" customFormat="1" ht="44.25" customHeight="1" thickBot="1">
      <c r="B13" s="87" t="s">
        <v>173</v>
      </c>
    </row>
    <row r="14" spans="2:65" s="87" customFormat="1" ht="44.25" customHeight="1" thickBot="1">
      <c r="B14" s="753" t="s">
        <v>109</v>
      </c>
      <c r="C14" s="754"/>
      <c r="D14" s="754"/>
      <c r="E14" s="754"/>
      <c r="F14" s="754"/>
      <c r="G14" s="754"/>
      <c r="H14" s="755"/>
      <c r="I14" s="744" t="s">
        <v>174</v>
      </c>
      <c r="J14" s="745"/>
      <c r="K14" s="745"/>
      <c r="L14" s="745"/>
      <c r="M14" s="745"/>
      <c r="N14" s="745"/>
      <c r="O14" s="745"/>
      <c r="P14" s="745"/>
      <c r="Q14" s="745"/>
      <c r="R14" s="745"/>
      <c r="S14" s="745"/>
      <c r="T14" s="745"/>
      <c r="U14" s="745"/>
      <c r="V14" s="745"/>
      <c r="W14" s="745"/>
      <c r="X14" s="745"/>
      <c r="Y14" s="745"/>
      <c r="Z14" s="745"/>
      <c r="AA14" s="745"/>
      <c r="AB14" s="745"/>
      <c r="AC14" s="759"/>
      <c r="AD14" s="751"/>
      <c r="AE14" s="751"/>
      <c r="AF14" s="751"/>
      <c r="AG14" s="751"/>
      <c r="AH14" s="751"/>
      <c r="AI14" s="751"/>
      <c r="AJ14" s="751"/>
      <c r="AK14" s="751"/>
      <c r="AL14" s="751"/>
      <c r="AM14" s="751"/>
      <c r="AN14" s="751"/>
      <c r="AO14" s="751"/>
      <c r="AP14" s="751"/>
      <c r="AQ14" s="751"/>
      <c r="AR14" s="751"/>
      <c r="AS14" s="751"/>
      <c r="AT14" s="751"/>
      <c r="AU14" s="751"/>
    </row>
    <row r="15" spans="2:65" s="87" customFormat="1" ht="44.25" customHeight="1" thickBot="1">
      <c r="B15" s="756"/>
      <c r="C15" s="757"/>
      <c r="D15" s="757"/>
      <c r="E15" s="757"/>
      <c r="F15" s="757"/>
      <c r="G15" s="757"/>
      <c r="H15" s="758"/>
      <c r="I15" s="744" t="s">
        <v>175</v>
      </c>
      <c r="J15" s="745"/>
      <c r="K15" s="90" t="s">
        <v>176</v>
      </c>
      <c r="L15" s="90"/>
      <c r="M15" s="90"/>
      <c r="N15" s="90" t="s">
        <v>177</v>
      </c>
      <c r="O15" s="90"/>
      <c r="P15" s="90" t="s">
        <v>178</v>
      </c>
      <c r="Q15" s="90"/>
      <c r="R15" s="91" t="s">
        <v>179</v>
      </c>
      <c r="S15" s="760" t="s">
        <v>180</v>
      </c>
      <c r="T15" s="745"/>
      <c r="U15" s="90" t="s">
        <v>176</v>
      </c>
      <c r="V15" s="90"/>
      <c r="W15" s="90"/>
      <c r="X15" s="90" t="s">
        <v>177</v>
      </c>
      <c r="Y15" s="90"/>
      <c r="Z15" s="90" t="s">
        <v>178</v>
      </c>
      <c r="AA15" s="90"/>
      <c r="AB15" s="92" t="s">
        <v>179</v>
      </c>
      <c r="AC15" s="751"/>
      <c r="AD15" s="751"/>
      <c r="AE15" s="751"/>
      <c r="AF15" s="751"/>
      <c r="AG15" s="751"/>
      <c r="AH15" s="751"/>
      <c r="AI15" s="751"/>
      <c r="AJ15" s="751"/>
      <c r="AK15" s="751"/>
      <c r="AL15" s="751"/>
      <c r="AM15" s="751"/>
      <c r="AN15" s="751"/>
      <c r="AO15" s="751"/>
      <c r="AP15" s="751"/>
      <c r="AQ15" s="751"/>
      <c r="AR15" s="751"/>
      <c r="AS15" s="751"/>
      <c r="AT15" s="751"/>
      <c r="AU15" s="751"/>
    </row>
    <row r="16" spans="2:65" s="89" customFormat="1" ht="25.5" customHeight="1"/>
    <row r="17" spans="1:69" s="87" customFormat="1" ht="44.25" customHeight="1" thickBot="1">
      <c r="B17" s="87" t="s">
        <v>181</v>
      </c>
      <c r="Q17" s="93" t="s">
        <v>182</v>
      </c>
      <c r="T17" s="93"/>
    </row>
    <row r="18" spans="1:69" s="87" customFormat="1" ht="114.75" customHeight="1" thickBot="1">
      <c r="B18" s="769" t="s">
        <v>183</v>
      </c>
      <c r="C18" s="773"/>
      <c r="D18" s="773"/>
      <c r="E18" s="773"/>
      <c r="F18" s="769" t="s">
        <v>184</v>
      </c>
      <c r="G18" s="773"/>
      <c r="H18" s="773"/>
      <c r="I18" s="773"/>
      <c r="J18" s="779" t="s">
        <v>185</v>
      </c>
      <c r="K18" s="779"/>
      <c r="L18" s="779"/>
      <c r="M18" s="779"/>
      <c r="N18" s="769" t="s">
        <v>186</v>
      </c>
      <c r="O18" s="769"/>
      <c r="P18" s="769"/>
      <c r="Q18" s="769"/>
      <c r="R18" s="769" t="s">
        <v>187</v>
      </c>
      <c r="S18" s="769"/>
      <c r="T18" s="769"/>
      <c r="U18" s="769"/>
      <c r="V18" s="769" t="s">
        <v>124</v>
      </c>
      <c r="W18" s="769"/>
      <c r="X18" s="769"/>
      <c r="Y18" s="769"/>
      <c r="Z18" s="769" t="s">
        <v>125</v>
      </c>
      <c r="AA18" s="769"/>
      <c r="AB18" s="769"/>
      <c r="AC18" s="769"/>
      <c r="AD18" s="770" t="s">
        <v>188</v>
      </c>
      <c r="AE18" s="771"/>
      <c r="AF18" s="771"/>
      <c r="AG18" s="772"/>
      <c r="AH18" s="769" t="s">
        <v>127</v>
      </c>
      <c r="AI18" s="769"/>
      <c r="AJ18" s="769"/>
      <c r="AK18" s="769"/>
      <c r="AL18" s="769" t="s">
        <v>189</v>
      </c>
      <c r="AM18" s="769"/>
      <c r="AN18" s="769"/>
      <c r="AO18" s="769"/>
      <c r="AP18" s="769" t="s">
        <v>190</v>
      </c>
      <c r="AQ18" s="769"/>
      <c r="AR18" s="769"/>
      <c r="AS18" s="769"/>
      <c r="AT18" s="773" t="s">
        <v>191</v>
      </c>
      <c r="AU18" s="773"/>
      <c r="AV18" s="773"/>
      <c r="AW18" s="773"/>
      <c r="AX18" s="769" t="s">
        <v>131</v>
      </c>
      <c r="AY18" s="769"/>
      <c r="AZ18" s="769"/>
      <c r="BA18" s="769"/>
      <c r="BB18" s="769" t="s">
        <v>192</v>
      </c>
      <c r="BC18" s="769"/>
      <c r="BD18" s="769"/>
      <c r="BE18" s="769"/>
      <c r="BF18" s="770" t="s">
        <v>193</v>
      </c>
      <c r="BG18" s="771"/>
      <c r="BH18" s="771"/>
      <c r="BI18" s="772"/>
      <c r="BJ18" s="770" t="s">
        <v>134</v>
      </c>
      <c r="BK18" s="771"/>
      <c r="BL18" s="771"/>
      <c r="BM18" s="772"/>
      <c r="BN18" s="770" t="s">
        <v>194</v>
      </c>
      <c r="BO18" s="771"/>
      <c r="BP18" s="771"/>
      <c r="BQ18" s="772"/>
    </row>
    <row r="19" spans="1:69" s="89" customFormat="1" ht="135" customHeight="1" thickBot="1">
      <c r="A19" s="87"/>
      <c r="B19" s="773"/>
      <c r="C19" s="773"/>
      <c r="D19" s="773"/>
      <c r="E19" s="773"/>
      <c r="F19" s="774" t="s">
        <v>195</v>
      </c>
      <c r="G19" s="775"/>
      <c r="H19" s="775"/>
      <c r="I19" s="776"/>
      <c r="J19" s="777" t="s">
        <v>145</v>
      </c>
      <c r="K19" s="777"/>
      <c r="L19" s="777"/>
      <c r="M19" s="777"/>
      <c r="N19" s="777" t="s">
        <v>108</v>
      </c>
      <c r="O19" s="777"/>
      <c r="P19" s="777"/>
      <c r="Q19" s="777"/>
      <c r="R19" s="777" t="s">
        <v>196</v>
      </c>
      <c r="S19" s="778"/>
      <c r="T19" s="778"/>
      <c r="U19" s="778"/>
      <c r="V19" s="777" t="s">
        <v>197</v>
      </c>
      <c r="W19" s="777"/>
      <c r="X19" s="777"/>
      <c r="Y19" s="777"/>
      <c r="Z19" s="777" t="s">
        <v>104</v>
      </c>
      <c r="AA19" s="777"/>
      <c r="AB19" s="777"/>
      <c r="AC19" s="777"/>
      <c r="AD19" s="778" t="s">
        <v>145</v>
      </c>
      <c r="AE19" s="778"/>
      <c r="AF19" s="778"/>
      <c r="AG19" s="778"/>
      <c r="AH19" s="787" t="s">
        <v>146</v>
      </c>
      <c r="AI19" s="787"/>
      <c r="AJ19" s="787"/>
      <c r="AK19" s="787"/>
      <c r="AL19" s="777" t="s">
        <v>198</v>
      </c>
      <c r="AM19" s="777"/>
      <c r="AN19" s="777"/>
      <c r="AO19" s="777"/>
      <c r="AP19" s="777" t="s">
        <v>104</v>
      </c>
      <c r="AQ19" s="777"/>
      <c r="AR19" s="777"/>
      <c r="AS19" s="777"/>
      <c r="AT19" s="770" t="s">
        <v>148</v>
      </c>
      <c r="AU19" s="780"/>
      <c r="AV19" s="780"/>
      <c r="AW19" s="781"/>
      <c r="AX19" s="770" t="s">
        <v>199</v>
      </c>
      <c r="AY19" s="780"/>
      <c r="AZ19" s="780"/>
      <c r="BA19" s="781"/>
      <c r="BB19" s="783" t="s">
        <v>150</v>
      </c>
      <c r="BC19" s="783"/>
      <c r="BD19" s="783"/>
      <c r="BE19" s="783"/>
      <c r="BF19" s="784" t="s">
        <v>151</v>
      </c>
      <c r="BG19" s="785"/>
      <c r="BH19" s="785"/>
      <c r="BI19" s="786"/>
      <c r="BJ19" s="784" t="s">
        <v>151</v>
      </c>
      <c r="BK19" s="785"/>
      <c r="BL19" s="785"/>
      <c r="BM19" s="786"/>
      <c r="BN19" s="784" t="s">
        <v>151</v>
      </c>
      <c r="BO19" s="785"/>
      <c r="BP19" s="785"/>
      <c r="BQ19" s="786"/>
    </row>
    <row r="20" spans="1:69" s="89" customFormat="1" ht="35.25" customHeight="1" thickBot="1">
      <c r="B20" s="94" t="s">
        <v>200</v>
      </c>
      <c r="C20" s="789"/>
      <c r="D20" s="789"/>
      <c r="E20" s="790"/>
      <c r="F20" s="791"/>
      <c r="G20" s="782"/>
      <c r="H20" s="782"/>
      <c r="I20" s="782"/>
      <c r="J20" s="791"/>
      <c r="K20" s="791"/>
      <c r="L20" s="791"/>
      <c r="M20" s="791"/>
      <c r="N20" s="792"/>
      <c r="O20" s="792"/>
      <c r="P20" s="792"/>
      <c r="Q20" s="792"/>
      <c r="R20" s="791"/>
      <c r="S20" s="782"/>
      <c r="T20" s="782"/>
      <c r="U20" s="782"/>
      <c r="V20" s="793"/>
      <c r="W20" s="794"/>
      <c r="X20" s="794"/>
      <c r="Y20" s="795"/>
      <c r="Z20" s="791"/>
      <c r="AA20" s="791"/>
      <c r="AB20" s="791"/>
      <c r="AC20" s="791"/>
      <c r="AD20" s="782"/>
      <c r="AE20" s="782"/>
      <c r="AF20" s="782"/>
      <c r="AG20" s="782"/>
      <c r="AH20" s="791"/>
      <c r="AI20" s="791"/>
      <c r="AJ20" s="791"/>
      <c r="AK20" s="791"/>
      <c r="AL20" s="791"/>
      <c r="AM20" s="791"/>
      <c r="AN20" s="791"/>
      <c r="AO20" s="791"/>
      <c r="AP20" s="791"/>
      <c r="AQ20" s="791"/>
      <c r="AR20" s="791"/>
      <c r="AS20" s="791"/>
      <c r="AT20" s="782"/>
      <c r="AU20" s="782"/>
      <c r="AV20" s="782"/>
      <c r="AW20" s="782"/>
      <c r="AX20" s="782"/>
      <c r="AY20" s="782"/>
      <c r="AZ20" s="782"/>
      <c r="BA20" s="782"/>
      <c r="BB20" s="782"/>
      <c r="BC20" s="782"/>
      <c r="BD20" s="782"/>
      <c r="BE20" s="782"/>
      <c r="BF20" s="788"/>
      <c r="BG20" s="789"/>
      <c r="BH20" s="789"/>
      <c r="BI20" s="790"/>
      <c r="BJ20" s="788"/>
      <c r="BK20" s="789"/>
      <c r="BL20" s="789"/>
      <c r="BM20" s="790"/>
      <c r="BN20" s="788"/>
      <c r="BO20" s="789"/>
      <c r="BP20" s="789"/>
      <c r="BQ20" s="790"/>
    </row>
    <row r="21" spans="1:69" s="89" customFormat="1" ht="35.25" customHeight="1" thickBot="1">
      <c r="B21" s="94" t="s">
        <v>201</v>
      </c>
      <c r="C21" s="789"/>
      <c r="D21" s="789"/>
      <c r="E21" s="790"/>
      <c r="F21" s="791"/>
      <c r="G21" s="782"/>
      <c r="H21" s="782"/>
      <c r="I21" s="782"/>
      <c r="J21" s="791"/>
      <c r="K21" s="791"/>
      <c r="L21" s="791"/>
      <c r="M21" s="791"/>
      <c r="N21" s="791"/>
      <c r="O21" s="791"/>
      <c r="P21" s="791"/>
      <c r="Q21" s="791"/>
      <c r="R21" s="791"/>
      <c r="S21" s="782"/>
      <c r="T21" s="782"/>
      <c r="U21" s="782"/>
      <c r="V21" s="796"/>
      <c r="W21" s="797"/>
      <c r="X21" s="797"/>
      <c r="Y21" s="798"/>
      <c r="Z21" s="791"/>
      <c r="AA21" s="791"/>
      <c r="AB21" s="791"/>
      <c r="AC21" s="791"/>
      <c r="AD21" s="782"/>
      <c r="AE21" s="782"/>
      <c r="AF21" s="782"/>
      <c r="AG21" s="782"/>
      <c r="AH21" s="791"/>
      <c r="AI21" s="791"/>
      <c r="AJ21" s="791"/>
      <c r="AK21" s="791"/>
      <c r="AL21" s="791"/>
      <c r="AM21" s="791"/>
      <c r="AN21" s="791"/>
      <c r="AO21" s="791"/>
      <c r="AP21" s="791"/>
      <c r="AQ21" s="791"/>
      <c r="AR21" s="791"/>
      <c r="AS21" s="791"/>
      <c r="AT21" s="782"/>
      <c r="AU21" s="782"/>
      <c r="AV21" s="782"/>
      <c r="AW21" s="782"/>
      <c r="AX21" s="782"/>
      <c r="AY21" s="782"/>
      <c r="AZ21" s="782"/>
      <c r="BA21" s="782"/>
      <c r="BB21" s="782"/>
      <c r="BC21" s="782"/>
      <c r="BD21" s="782"/>
      <c r="BE21" s="782"/>
      <c r="BF21" s="788"/>
      <c r="BG21" s="789"/>
      <c r="BH21" s="789"/>
      <c r="BI21" s="790"/>
      <c r="BJ21" s="788"/>
      <c r="BK21" s="789"/>
      <c r="BL21" s="789"/>
      <c r="BM21" s="790"/>
      <c r="BN21" s="788"/>
      <c r="BO21" s="789"/>
      <c r="BP21" s="789"/>
      <c r="BQ21" s="790"/>
    </row>
    <row r="22" spans="1:69" s="89" customFormat="1" ht="35.25" customHeight="1" thickBot="1">
      <c r="B22" s="94" t="s">
        <v>202</v>
      </c>
      <c r="C22" s="789"/>
      <c r="D22" s="789"/>
      <c r="E22" s="790"/>
      <c r="F22" s="791"/>
      <c r="G22" s="782"/>
      <c r="H22" s="782"/>
      <c r="I22" s="782"/>
      <c r="J22" s="791"/>
      <c r="K22" s="791"/>
      <c r="L22" s="791"/>
      <c r="M22" s="791"/>
      <c r="N22" s="791"/>
      <c r="O22" s="791"/>
      <c r="P22" s="791"/>
      <c r="Q22" s="791"/>
      <c r="R22" s="791"/>
      <c r="S22" s="782"/>
      <c r="T22" s="782"/>
      <c r="U22" s="782"/>
      <c r="V22" s="799"/>
      <c r="W22" s="800"/>
      <c r="X22" s="800"/>
      <c r="Y22" s="801"/>
      <c r="Z22" s="791"/>
      <c r="AA22" s="791"/>
      <c r="AB22" s="791"/>
      <c r="AC22" s="791"/>
      <c r="AD22" s="782"/>
      <c r="AE22" s="782"/>
      <c r="AF22" s="782"/>
      <c r="AG22" s="782"/>
      <c r="AH22" s="791"/>
      <c r="AI22" s="791"/>
      <c r="AJ22" s="791"/>
      <c r="AK22" s="791"/>
      <c r="AL22" s="791"/>
      <c r="AM22" s="791"/>
      <c r="AN22" s="791"/>
      <c r="AO22" s="791"/>
      <c r="AP22" s="791"/>
      <c r="AQ22" s="791"/>
      <c r="AR22" s="791"/>
      <c r="AS22" s="791"/>
      <c r="AT22" s="782"/>
      <c r="AU22" s="782"/>
      <c r="AV22" s="782"/>
      <c r="AW22" s="782"/>
      <c r="AX22" s="782"/>
      <c r="AY22" s="782"/>
      <c r="AZ22" s="782"/>
      <c r="BA22" s="782"/>
      <c r="BB22" s="782"/>
      <c r="BC22" s="782"/>
      <c r="BD22" s="782"/>
      <c r="BE22" s="782"/>
      <c r="BF22" s="788"/>
      <c r="BG22" s="789"/>
      <c r="BH22" s="789"/>
      <c r="BI22" s="790"/>
      <c r="BJ22" s="788"/>
      <c r="BK22" s="789"/>
      <c r="BL22" s="789"/>
      <c r="BM22" s="790"/>
      <c r="BN22" s="788"/>
      <c r="BO22" s="789"/>
      <c r="BP22" s="789"/>
      <c r="BQ22" s="790"/>
    </row>
    <row r="23" spans="1:69" s="89" customFormat="1" ht="30.75" customHeight="1">
      <c r="B23" s="802"/>
      <c r="C23" s="802"/>
      <c r="D23" s="802"/>
      <c r="E23" s="802"/>
      <c r="F23" s="797"/>
      <c r="G23" s="802"/>
      <c r="H23" s="802"/>
      <c r="I23" s="802"/>
      <c r="J23" s="797"/>
      <c r="K23" s="797"/>
      <c r="L23" s="797"/>
      <c r="M23" s="797"/>
      <c r="N23" s="797"/>
      <c r="O23" s="797"/>
      <c r="P23" s="797"/>
      <c r="Q23" s="797"/>
      <c r="R23" s="797"/>
      <c r="S23" s="802"/>
      <c r="T23" s="802"/>
      <c r="U23" s="802"/>
      <c r="V23" s="797"/>
      <c r="W23" s="797"/>
      <c r="X23" s="797"/>
      <c r="Y23" s="797"/>
      <c r="Z23" s="802"/>
      <c r="AA23" s="802"/>
      <c r="AB23" s="802"/>
      <c r="AC23" s="802"/>
      <c r="AD23" s="797"/>
      <c r="AE23" s="797"/>
      <c r="AF23" s="797"/>
      <c r="AG23" s="797"/>
      <c r="AH23" s="797"/>
      <c r="AI23" s="797"/>
      <c r="AJ23" s="797"/>
      <c r="AK23" s="797"/>
      <c r="AL23" s="797"/>
      <c r="AM23" s="797"/>
      <c r="AN23" s="797"/>
      <c r="AO23" s="797"/>
      <c r="AP23" s="797"/>
      <c r="AQ23" s="797"/>
      <c r="AR23" s="797"/>
      <c r="AS23" s="797"/>
      <c r="AT23" s="802"/>
      <c r="AU23" s="802"/>
      <c r="AV23" s="802"/>
      <c r="AW23" s="802"/>
      <c r="AX23" s="802"/>
      <c r="AY23" s="802"/>
      <c r="AZ23" s="802"/>
      <c r="BA23" s="802"/>
      <c r="BB23" s="95"/>
      <c r="BC23" s="95"/>
      <c r="BD23" s="95"/>
      <c r="BE23" s="95"/>
      <c r="BF23" s="802"/>
      <c r="BG23" s="802"/>
      <c r="BH23" s="802"/>
      <c r="BI23" s="802"/>
      <c r="BJ23" s="802"/>
      <c r="BK23" s="802"/>
      <c r="BL23" s="802"/>
      <c r="BM23" s="802"/>
      <c r="BN23" s="803"/>
      <c r="BO23" s="804"/>
      <c r="BP23" s="804"/>
      <c r="BQ23" s="805"/>
    </row>
    <row r="24" spans="1:69" s="87" customFormat="1" ht="30.75" customHeight="1" thickBot="1">
      <c r="B24" s="750" t="s">
        <v>203</v>
      </c>
      <c r="C24" s="750"/>
      <c r="D24" s="750"/>
      <c r="E24" s="750"/>
      <c r="F24" s="750"/>
      <c r="G24" s="750"/>
      <c r="H24" s="750"/>
      <c r="I24" s="750"/>
      <c r="J24" s="750"/>
      <c r="K24" s="750"/>
      <c r="L24" s="750"/>
      <c r="M24" s="750"/>
      <c r="N24" s="750"/>
      <c r="O24" s="750"/>
      <c r="P24" s="750"/>
      <c r="Q24" s="750"/>
      <c r="R24" s="750"/>
      <c r="S24" s="750"/>
      <c r="T24" s="750"/>
      <c r="U24" s="750"/>
      <c r="V24" s="750"/>
      <c r="W24" s="750"/>
      <c r="X24" s="750"/>
      <c r="Y24" s="750"/>
      <c r="Z24" s="750"/>
      <c r="AA24" s="750"/>
      <c r="AB24" s="750"/>
      <c r="AC24" s="750"/>
      <c r="AD24" s="750"/>
      <c r="AE24" s="750"/>
      <c r="AF24" s="750"/>
      <c r="AG24" s="750"/>
      <c r="AH24" s="750"/>
      <c r="AI24" s="750"/>
      <c r="AJ24" s="750"/>
      <c r="AK24" s="750"/>
      <c r="AL24" s="750"/>
      <c r="AM24" s="750"/>
      <c r="AN24" s="750"/>
      <c r="AO24" s="750"/>
      <c r="AP24" s="750"/>
      <c r="AQ24" s="750"/>
      <c r="AR24" s="750"/>
      <c r="AS24" s="750"/>
      <c r="AT24" s="750"/>
      <c r="AU24" s="750"/>
      <c r="AV24" s="750"/>
      <c r="AW24" s="750"/>
      <c r="AX24" s="750"/>
      <c r="AY24" s="750"/>
      <c r="AZ24" s="750"/>
      <c r="BA24" s="750"/>
      <c r="BB24" s="750"/>
      <c r="BC24" s="750"/>
      <c r="BD24" s="750"/>
      <c r="BE24" s="750"/>
      <c r="BF24" s="750"/>
      <c r="BG24" s="750"/>
      <c r="BH24" s="750"/>
      <c r="BI24" s="750"/>
      <c r="BJ24" s="750"/>
      <c r="BK24" s="750"/>
      <c r="BL24" s="750"/>
      <c r="BM24" s="750"/>
      <c r="BN24" s="96"/>
      <c r="BO24" s="96"/>
      <c r="BP24" s="96"/>
      <c r="BQ24" s="96"/>
    </row>
    <row r="25" spans="1:69" s="87" customFormat="1" ht="96" customHeight="1" thickTop="1" thickBot="1">
      <c r="B25" s="787" t="s">
        <v>204</v>
      </c>
      <c r="C25" s="783"/>
      <c r="D25" s="783"/>
      <c r="E25" s="783"/>
      <c r="F25" s="783"/>
      <c r="G25" s="783"/>
      <c r="H25" s="783"/>
      <c r="I25" s="783"/>
      <c r="J25" s="783"/>
      <c r="K25" s="783"/>
      <c r="L25" s="783"/>
      <c r="M25" s="787" t="s">
        <v>205</v>
      </c>
      <c r="N25" s="787"/>
      <c r="O25" s="787"/>
      <c r="P25" s="787"/>
      <c r="Q25" s="787"/>
      <c r="R25" s="787"/>
      <c r="S25" s="787"/>
      <c r="T25" s="787" t="s">
        <v>206</v>
      </c>
      <c r="U25" s="787"/>
      <c r="V25" s="787"/>
      <c r="W25" s="787"/>
      <c r="X25" s="787"/>
      <c r="Y25" s="787"/>
      <c r="Z25" s="787"/>
      <c r="AA25" s="787" t="s">
        <v>207</v>
      </c>
      <c r="AB25" s="783"/>
      <c r="AC25" s="783"/>
      <c r="AD25" s="783"/>
      <c r="AE25" s="783"/>
      <c r="AF25" s="783"/>
      <c r="AG25" s="783"/>
      <c r="AH25" s="783"/>
      <c r="AI25" s="783"/>
      <c r="AJ25" s="783"/>
      <c r="AK25" s="744"/>
      <c r="AL25" s="806" t="s">
        <v>208</v>
      </c>
      <c r="AM25" s="807"/>
      <c r="AN25" s="807"/>
      <c r="AO25" s="807"/>
      <c r="AP25" s="807"/>
      <c r="AQ25" s="807"/>
      <c r="AR25" s="807"/>
      <c r="AS25" s="807"/>
      <c r="AT25" s="807"/>
      <c r="AU25" s="807"/>
      <c r="AV25" s="808"/>
      <c r="AW25" s="96"/>
      <c r="AX25" s="96"/>
      <c r="AY25" s="96"/>
      <c r="AZ25" s="96"/>
      <c r="BA25" s="96"/>
      <c r="BB25" s="96"/>
      <c r="BC25" s="96"/>
      <c r="BD25" s="96"/>
      <c r="BE25" s="96"/>
      <c r="BF25" s="96"/>
      <c r="BG25" s="96"/>
      <c r="BH25" s="96"/>
      <c r="BI25" s="96"/>
      <c r="BJ25" s="96"/>
      <c r="BK25" s="96"/>
      <c r="BL25" s="96"/>
      <c r="BM25" s="96"/>
      <c r="BN25" s="96"/>
      <c r="BO25" s="96"/>
      <c r="BP25" s="96"/>
      <c r="BQ25" s="96"/>
    </row>
    <row r="26" spans="1:69" s="87" customFormat="1" ht="35.25" customHeight="1" thickBot="1">
      <c r="B26" s="809" t="s">
        <v>209</v>
      </c>
      <c r="C26" s="810"/>
      <c r="D26" s="811">
        <f>N20</f>
        <v>0</v>
      </c>
      <c r="E26" s="811"/>
      <c r="F26" s="811"/>
      <c r="G26" s="811"/>
      <c r="H26" s="811"/>
      <c r="I26" s="811"/>
      <c r="J26" s="811"/>
      <c r="K26" s="746" t="s">
        <v>108</v>
      </c>
      <c r="L26" s="783"/>
      <c r="M26" s="812">
        <f>J20</f>
        <v>0</v>
      </c>
      <c r="N26" s="813"/>
      <c r="O26" s="813"/>
      <c r="P26" s="813"/>
      <c r="Q26" s="813"/>
      <c r="R26" s="813"/>
      <c r="S26" s="97" t="s">
        <v>210</v>
      </c>
      <c r="T26" s="787" t="s">
        <v>211</v>
      </c>
      <c r="U26" s="787"/>
      <c r="V26" s="787"/>
      <c r="W26" s="787"/>
      <c r="X26" s="787"/>
      <c r="Y26" s="787"/>
      <c r="Z26" s="787"/>
      <c r="AA26" s="814">
        <f>M26*17500</f>
        <v>0</v>
      </c>
      <c r="AB26" s="815"/>
      <c r="AC26" s="815"/>
      <c r="AD26" s="815"/>
      <c r="AE26" s="815"/>
      <c r="AF26" s="815"/>
      <c r="AG26" s="815"/>
      <c r="AH26" s="815"/>
      <c r="AI26" s="815"/>
      <c r="AJ26" s="745" t="s">
        <v>108</v>
      </c>
      <c r="AK26" s="745"/>
      <c r="AL26" s="816">
        <f>ROUNDDOWN(MIN(D26,AA26),-3)</f>
        <v>0</v>
      </c>
      <c r="AM26" s="815"/>
      <c r="AN26" s="815"/>
      <c r="AO26" s="815"/>
      <c r="AP26" s="815"/>
      <c r="AQ26" s="815"/>
      <c r="AR26" s="815"/>
      <c r="AS26" s="815"/>
      <c r="AT26" s="815"/>
      <c r="AU26" s="745" t="s">
        <v>108</v>
      </c>
      <c r="AV26" s="745"/>
      <c r="AW26" s="98"/>
      <c r="AX26" s="96"/>
      <c r="AY26" s="96"/>
      <c r="AZ26" s="96"/>
      <c r="BA26" s="99"/>
      <c r="BB26" s="99"/>
      <c r="BC26" s="99"/>
      <c r="BD26" s="99"/>
      <c r="BE26" s="99"/>
      <c r="BN26" s="96"/>
      <c r="BO26" s="96"/>
      <c r="BP26" s="96"/>
      <c r="BQ26" s="96"/>
    </row>
    <row r="27" spans="1:69" s="87" customFormat="1" ht="35.25" customHeight="1" thickBot="1">
      <c r="B27" s="809" t="s">
        <v>212</v>
      </c>
      <c r="C27" s="810"/>
      <c r="D27" s="811">
        <f>N21</f>
        <v>0</v>
      </c>
      <c r="E27" s="811"/>
      <c r="F27" s="811"/>
      <c r="G27" s="811"/>
      <c r="H27" s="811"/>
      <c r="I27" s="811"/>
      <c r="J27" s="811"/>
      <c r="K27" s="746" t="s">
        <v>108</v>
      </c>
      <c r="L27" s="783"/>
      <c r="M27" s="812">
        <f>J21</f>
        <v>0</v>
      </c>
      <c r="N27" s="813"/>
      <c r="O27" s="813"/>
      <c r="P27" s="813"/>
      <c r="Q27" s="813"/>
      <c r="R27" s="813"/>
      <c r="S27" s="97" t="s">
        <v>210</v>
      </c>
      <c r="T27" s="787" t="s">
        <v>211</v>
      </c>
      <c r="U27" s="787"/>
      <c r="V27" s="787"/>
      <c r="W27" s="787"/>
      <c r="X27" s="787"/>
      <c r="Y27" s="787"/>
      <c r="Z27" s="787"/>
      <c r="AA27" s="814">
        <f>M27*17500</f>
        <v>0</v>
      </c>
      <c r="AB27" s="815"/>
      <c r="AC27" s="815"/>
      <c r="AD27" s="815"/>
      <c r="AE27" s="815"/>
      <c r="AF27" s="815"/>
      <c r="AG27" s="815"/>
      <c r="AH27" s="815"/>
      <c r="AI27" s="815"/>
      <c r="AJ27" s="745" t="s">
        <v>108</v>
      </c>
      <c r="AK27" s="745"/>
      <c r="AL27" s="816">
        <f>ROUNDDOWN(MIN(D27,AA27),-3)</f>
        <v>0</v>
      </c>
      <c r="AM27" s="815"/>
      <c r="AN27" s="815"/>
      <c r="AO27" s="815"/>
      <c r="AP27" s="815"/>
      <c r="AQ27" s="815"/>
      <c r="AR27" s="815"/>
      <c r="AS27" s="815"/>
      <c r="AT27" s="815"/>
      <c r="AU27" s="745" t="s">
        <v>108</v>
      </c>
      <c r="AV27" s="745"/>
      <c r="AW27" s="98"/>
      <c r="AX27" s="96"/>
      <c r="AY27" s="96"/>
      <c r="AZ27" s="96"/>
      <c r="BN27" s="96"/>
      <c r="BO27" s="96"/>
      <c r="BP27" s="96"/>
      <c r="BQ27" s="96"/>
    </row>
    <row r="28" spans="1:69" s="87" customFormat="1" ht="35.25" customHeight="1" thickBot="1">
      <c r="B28" s="809" t="s">
        <v>213</v>
      </c>
      <c r="C28" s="810"/>
      <c r="D28" s="811">
        <f>N22</f>
        <v>0</v>
      </c>
      <c r="E28" s="811"/>
      <c r="F28" s="811"/>
      <c r="G28" s="811"/>
      <c r="H28" s="811"/>
      <c r="I28" s="811"/>
      <c r="J28" s="811"/>
      <c r="K28" s="746" t="s">
        <v>108</v>
      </c>
      <c r="L28" s="783"/>
      <c r="M28" s="812">
        <f>J22</f>
        <v>0</v>
      </c>
      <c r="N28" s="813"/>
      <c r="O28" s="813"/>
      <c r="P28" s="813"/>
      <c r="Q28" s="813"/>
      <c r="R28" s="813"/>
      <c r="S28" s="97" t="s">
        <v>210</v>
      </c>
      <c r="T28" s="787" t="s">
        <v>211</v>
      </c>
      <c r="U28" s="787"/>
      <c r="V28" s="787"/>
      <c r="W28" s="787"/>
      <c r="X28" s="787"/>
      <c r="Y28" s="787"/>
      <c r="Z28" s="787"/>
      <c r="AA28" s="814">
        <f>M28*17500</f>
        <v>0</v>
      </c>
      <c r="AB28" s="815"/>
      <c r="AC28" s="815"/>
      <c r="AD28" s="815"/>
      <c r="AE28" s="815"/>
      <c r="AF28" s="815"/>
      <c r="AG28" s="815"/>
      <c r="AH28" s="815"/>
      <c r="AI28" s="815"/>
      <c r="AJ28" s="745" t="s">
        <v>108</v>
      </c>
      <c r="AK28" s="745"/>
      <c r="AL28" s="817">
        <f>ROUNDDOWN(MIN(D28,AA28),-3)</f>
        <v>0</v>
      </c>
      <c r="AM28" s="818"/>
      <c r="AN28" s="818"/>
      <c r="AO28" s="818"/>
      <c r="AP28" s="818"/>
      <c r="AQ28" s="818"/>
      <c r="AR28" s="818"/>
      <c r="AS28" s="818"/>
      <c r="AT28" s="818"/>
      <c r="AU28" s="754" t="s">
        <v>108</v>
      </c>
      <c r="AV28" s="819"/>
      <c r="AW28" s="100"/>
    </row>
    <row r="29" spans="1:69" s="87" customFormat="1" ht="30.75" customHeight="1" thickTop="1">
      <c r="B29" s="101"/>
      <c r="C29" s="101"/>
      <c r="K29" s="96"/>
      <c r="L29" s="96"/>
      <c r="M29" s="102"/>
      <c r="N29" s="102"/>
      <c r="O29" s="102"/>
      <c r="P29" s="102"/>
      <c r="Q29" s="102"/>
      <c r="R29" s="102"/>
      <c r="S29" s="102"/>
      <c r="T29" s="103"/>
      <c r="U29" s="103"/>
      <c r="V29" s="103"/>
      <c r="W29" s="103"/>
      <c r="X29" s="103"/>
      <c r="Y29" s="103"/>
      <c r="Z29" s="103"/>
      <c r="AA29" s="104"/>
      <c r="AB29" s="104"/>
      <c r="AC29" s="104"/>
      <c r="AD29" s="104"/>
      <c r="AE29" s="104"/>
      <c r="AF29" s="104"/>
      <c r="AG29" s="104"/>
      <c r="AH29" s="104"/>
      <c r="AI29" s="104"/>
      <c r="AJ29" s="104"/>
      <c r="AK29" s="104"/>
      <c r="AL29" s="105"/>
      <c r="AM29" s="105"/>
      <c r="AN29" s="105"/>
      <c r="AO29" s="105"/>
      <c r="AP29" s="105"/>
      <c r="AQ29" s="105"/>
      <c r="AR29" s="105"/>
      <c r="AS29" s="105"/>
      <c r="AT29" s="105"/>
      <c r="AU29" s="105"/>
      <c r="AV29" s="105"/>
    </row>
    <row r="30" spans="1:69" s="87" customFormat="1" ht="30.75" customHeight="1" thickBot="1">
      <c r="B30" s="750" t="s">
        <v>214</v>
      </c>
      <c r="C30" s="750"/>
      <c r="D30" s="750"/>
      <c r="E30" s="750"/>
      <c r="F30" s="750"/>
      <c r="G30" s="750"/>
      <c r="H30" s="750"/>
      <c r="I30" s="750"/>
      <c r="J30" s="750"/>
      <c r="K30" s="750"/>
      <c r="L30" s="750"/>
      <c r="M30" s="750"/>
      <c r="N30" s="750"/>
      <c r="O30" s="750"/>
      <c r="P30" s="750"/>
      <c r="Q30" s="750"/>
      <c r="R30" s="750"/>
      <c r="S30" s="750"/>
      <c r="T30" s="750"/>
      <c r="U30" s="750"/>
      <c r="V30" s="750"/>
      <c r="W30" s="750"/>
      <c r="X30" s="750"/>
      <c r="Y30" s="750"/>
      <c r="Z30" s="750"/>
      <c r="AA30" s="750"/>
      <c r="AB30" s="750"/>
      <c r="AC30" s="750"/>
      <c r="AD30" s="750"/>
      <c r="AE30" s="750"/>
      <c r="AF30" s="750"/>
      <c r="AG30" s="750"/>
      <c r="AH30" s="750"/>
      <c r="AI30" s="750"/>
      <c r="AJ30" s="750"/>
      <c r="AK30" s="750"/>
      <c r="AL30" s="750"/>
      <c r="AM30" s="750"/>
      <c r="AN30" s="750"/>
      <c r="AO30" s="750"/>
      <c r="AP30" s="750"/>
      <c r="AQ30" s="750"/>
      <c r="AR30" s="750"/>
      <c r="AS30" s="750"/>
      <c r="AT30" s="750"/>
      <c r="AU30" s="750"/>
      <c r="AV30" s="750"/>
      <c r="AW30" s="750"/>
      <c r="AX30" s="750"/>
      <c r="AY30" s="750"/>
      <c r="AZ30" s="750"/>
      <c r="BA30" s="750"/>
      <c r="BB30" s="750"/>
      <c r="BC30" s="750"/>
      <c r="BD30" s="750"/>
      <c r="BE30" s="750"/>
      <c r="BF30" s="750"/>
      <c r="BG30" s="750"/>
      <c r="BH30" s="750"/>
      <c r="BI30" s="750"/>
      <c r="BJ30" s="750"/>
      <c r="BK30" s="750"/>
      <c r="BL30" s="750"/>
      <c r="BM30" s="750"/>
    </row>
    <row r="31" spans="1:69" s="87" customFormat="1" ht="96" customHeight="1" thickBot="1">
      <c r="B31" s="784" t="s">
        <v>121</v>
      </c>
      <c r="C31" s="785"/>
      <c r="D31" s="785"/>
      <c r="E31" s="785"/>
      <c r="F31" s="785"/>
      <c r="G31" s="785"/>
      <c r="H31" s="785"/>
      <c r="I31" s="786"/>
      <c r="J31" s="769" t="s">
        <v>187</v>
      </c>
      <c r="K31" s="769"/>
      <c r="L31" s="769"/>
      <c r="M31" s="769"/>
      <c r="N31" s="787" t="s">
        <v>125</v>
      </c>
      <c r="O31" s="787"/>
      <c r="P31" s="787"/>
      <c r="Q31" s="787"/>
      <c r="R31" s="820" t="s">
        <v>188</v>
      </c>
      <c r="S31" s="821"/>
      <c r="T31" s="821"/>
      <c r="U31" s="822"/>
      <c r="V31" s="787" t="s">
        <v>127</v>
      </c>
      <c r="W31" s="787"/>
      <c r="X31" s="787"/>
      <c r="Y31" s="787"/>
      <c r="Z31" s="823" t="s">
        <v>189</v>
      </c>
      <c r="AA31" s="823"/>
      <c r="AB31" s="823"/>
      <c r="AC31" s="823"/>
      <c r="AD31" s="787" t="s">
        <v>190</v>
      </c>
      <c r="AE31" s="787"/>
      <c r="AF31" s="787"/>
      <c r="AG31" s="787"/>
      <c r="AH31" s="783" t="s">
        <v>191</v>
      </c>
      <c r="AI31" s="783"/>
      <c r="AJ31" s="783"/>
      <c r="AK31" s="783"/>
      <c r="AL31" s="787" t="s">
        <v>131</v>
      </c>
      <c r="AM31" s="787"/>
      <c r="AN31" s="787"/>
      <c r="AO31" s="787"/>
      <c r="AP31" s="787" t="s">
        <v>192</v>
      </c>
      <c r="AQ31" s="787"/>
      <c r="AR31" s="787"/>
      <c r="AS31" s="787"/>
      <c r="AT31" s="784" t="s">
        <v>215</v>
      </c>
      <c r="AU31" s="785"/>
      <c r="AV31" s="785"/>
      <c r="AW31" s="786"/>
      <c r="AX31" s="787" t="s">
        <v>134</v>
      </c>
      <c r="AY31" s="787"/>
      <c r="AZ31" s="787"/>
      <c r="BA31" s="787"/>
      <c r="BB31" s="787" t="s">
        <v>216</v>
      </c>
      <c r="BC31" s="787"/>
      <c r="BD31" s="787"/>
      <c r="BE31" s="787"/>
      <c r="BF31" s="824"/>
      <c r="BG31" s="824"/>
      <c r="BH31" s="824"/>
      <c r="BI31" s="824"/>
      <c r="BJ31" s="824"/>
      <c r="BK31" s="824"/>
      <c r="BL31" s="824"/>
      <c r="BM31" s="824"/>
    </row>
    <row r="32" spans="1:69" s="87" customFormat="1" ht="129" customHeight="1" thickBot="1">
      <c r="B32" s="784"/>
      <c r="C32" s="785"/>
      <c r="D32" s="785"/>
      <c r="E32" s="785"/>
      <c r="F32" s="785"/>
      <c r="G32" s="785"/>
      <c r="H32" s="785"/>
      <c r="I32" s="786"/>
      <c r="J32" s="777" t="s">
        <v>196</v>
      </c>
      <c r="K32" s="778"/>
      <c r="L32" s="778"/>
      <c r="M32" s="778"/>
      <c r="N32" s="777" t="s">
        <v>104</v>
      </c>
      <c r="O32" s="777"/>
      <c r="P32" s="777"/>
      <c r="Q32" s="777"/>
      <c r="R32" s="778" t="s">
        <v>145</v>
      </c>
      <c r="S32" s="778"/>
      <c r="T32" s="778"/>
      <c r="U32" s="778"/>
      <c r="V32" s="787" t="s">
        <v>146</v>
      </c>
      <c r="W32" s="787"/>
      <c r="X32" s="787"/>
      <c r="Y32" s="787"/>
      <c r="Z32" s="777" t="s">
        <v>198</v>
      </c>
      <c r="AA32" s="777"/>
      <c r="AB32" s="777"/>
      <c r="AC32" s="777"/>
      <c r="AD32" s="777" t="s">
        <v>104</v>
      </c>
      <c r="AE32" s="777"/>
      <c r="AF32" s="777"/>
      <c r="AG32" s="777"/>
      <c r="AH32" s="770" t="s">
        <v>148</v>
      </c>
      <c r="AI32" s="780"/>
      <c r="AJ32" s="780"/>
      <c r="AK32" s="781"/>
      <c r="AL32" s="770" t="s">
        <v>199</v>
      </c>
      <c r="AM32" s="780"/>
      <c r="AN32" s="780"/>
      <c r="AO32" s="781"/>
      <c r="AP32" s="783" t="s">
        <v>150</v>
      </c>
      <c r="AQ32" s="783"/>
      <c r="AR32" s="783"/>
      <c r="AS32" s="783"/>
      <c r="AT32" s="787" t="s">
        <v>151</v>
      </c>
      <c r="AU32" s="783"/>
      <c r="AV32" s="783"/>
      <c r="AW32" s="783"/>
      <c r="AX32" s="787" t="s">
        <v>151</v>
      </c>
      <c r="AY32" s="783"/>
      <c r="AZ32" s="783"/>
      <c r="BA32" s="783"/>
      <c r="BB32" s="787" t="s">
        <v>151</v>
      </c>
      <c r="BC32" s="783"/>
      <c r="BD32" s="783"/>
      <c r="BE32" s="783"/>
      <c r="BF32" s="824"/>
      <c r="BG32" s="751"/>
      <c r="BH32" s="751"/>
      <c r="BI32" s="751"/>
      <c r="BJ32" s="824"/>
      <c r="BK32" s="751"/>
      <c r="BL32" s="751"/>
      <c r="BM32" s="751"/>
    </row>
    <row r="33" spans="2:65" s="87" customFormat="1" ht="35.25" customHeight="1" thickBot="1">
      <c r="B33" s="784" t="s">
        <v>217</v>
      </c>
      <c r="C33" s="785"/>
      <c r="D33" s="785"/>
      <c r="E33" s="785"/>
      <c r="F33" s="785"/>
      <c r="G33" s="785"/>
      <c r="H33" s="785"/>
      <c r="I33" s="786"/>
      <c r="J33" s="787"/>
      <c r="K33" s="783"/>
      <c r="L33" s="783"/>
      <c r="M33" s="783"/>
      <c r="N33" s="787"/>
      <c r="O33" s="787"/>
      <c r="P33" s="787"/>
      <c r="Q33" s="787"/>
      <c r="R33" s="783"/>
      <c r="S33" s="783"/>
      <c r="T33" s="783"/>
      <c r="U33" s="783"/>
      <c r="V33" s="787"/>
      <c r="W33" s="787"/>
      <c r="X33" s="787"/>
      <c r="Y33" s="787"/>
      <c r="Z33" s="787"/>
      <c r="AA33" s="787"/>
      <c r="AB33" s="787"/>
      <c r="AC33" s="787"/>
      <c r="AD33" s="787"/>
      <c r="AE33" s="787"/>
      <c r="AF33" s="787"/>
      <c r="AG33" s="787"/>
      <c r="AH33" s="783"/>
      <c r="AI33" s="783"/>
      <c r="AJ33" s="783"/>
      <c r="AK33" s="783"/>
      <c r="AL33" s="783"/>
      <c r="AM33" s="783"/>
      <c r="AN33" s="783"/>
      <c r="AO33" s="783"/>
      <c r="AP33" s="783"/>
      <c r="AQ33" s="783"/>
      <c r="AR33" s="783"/>
      <c r="AS33" s="783"/>
      <c r="AT33" s="783"/>
      <c r="AU33" s="783"/>
      <c r="AV33" s="783"/>
      <c r="AW33" s="783"/>
      <c r="AX33" s="783"/>
      <c r="AY33" s="783"/>
      <c r="AZ33" s="783"/>
      <c r="BA33" s="783"/>
      <c r="BB33" s="783"/>
      <c r="BC33" s="783"/>
      <c r="BD33" s="783"/>
      <c r="BE33" s="783"/>
      <c r="BF33" s="751"/>
      <c r="BG33" s="751"/>
      <c r="BH33" s="751"/>
      <c r="BI33" s="751"/>
      <c r="BJ33" s="751"/>
      <c r="BK33" s="751"/>
      <c r="BL33" s="751"/>
      <c r="BM33" s="751"/>
    </row>
    <row r="34" spans="2:65" s="87" customFormat="1" ht="35.25" customHeight="1" thickBot="1">
      <c r="B34" s="784" t="s">
        <v>218</v>
      </c>
      <c r="C34" s="785"/>
      <c r="D34" s="785"/>
      <c r="E34" s="785"/>
      <c r="F34" s="785"/>
      <c r="G34" s="785"/>
      <c r="H34" s="785"/>
      <c r="I34" s="786"/>
      <c r="J34" s="787"/>
      <c r="K34" s="783"/>
      <c r="L34" s="783"/>
      <c r="M34" s="783"/>
      <c r="N34" s="787"/>
      <c r="O34" s="787"/>
      <c r="P34" s="787"/>
      <c r="Q34" s="787"/>
      <c r="R34" s="783"/>
      <c r="S34" s="783"/>
      <c r="T34" s="783"/>
      <c r="U34" s="783"/>
      <c r="V34" s="787"/>
      <c r="W34" s="787"/>
      <c r="X34" s="787"/>
      <c r="Y34" s="787"/>
      <c r="Z34" s="787"/>
      <c r="AA34" s="787"/>
      <c r="AB34" s="787"/>
      <c r="AC34" s="787"/>
      <c r="AD34" s="787"/>
      <c r="AE34" s="787"/>
      <c r="AF34" s="787"/>
      <c r="AG34" s="787"/>
      <c r="AH34" s="783"/>
      <c r="AI34" s="783"/>
      <c r="AJ34" s="783"/>
      <c r="AK34" s="783"/>
      <c r="AL34" s="783"/>
      <c r="AM34" s="783"/>
      <c r="AN34" s="783"/>
      <c r="AO34" s="783"/>
      <c r="AP34" s="783"/>
      <c r="AQ34" s="783"/>
      <c r="AR34" s="783"/>
      <c r="AS34" s="783"/>
      <c r="AT34" s="783"/>
      <c r="AU34" s="783"/>
      <c r="AV34" s="783"/>
      <c r="AW34" s="783"/>
      <c r="AX34" s="783"/>
      <c r="AY34" s="783"/>
      <c r="AZ34" s="783"/>
      <c r="BA34" s="783"/>
      <c r="BB34" s="783"/>
      <c r="BC34" s="783"/>
      <c r="BD34" s="783"/>
      <c r="BE34" s="783"/>
      <c r="BF34" s="751"/>
      <c r="BG34" s="751"/>
      <c r="BH34" s="751"/>
      <c r="BI34" s="751"/>
      <c r="BJ34" s="751"/>
      <c r="BK34" s="751"/>
      <c r="BL34" s="751"/>
      <c r="BM34" s="751"/>
    </row>
    <row r="35" spans="2:65" s="87" customFormat="1" ht="30.75" customHeight="1">
      <c r="B35" s="106"/>
      <c r="C35" s="106"/>
      <c r="D35" s="106"/>
      <c r="E35" s="106"/>
      <c r="F35" s="103"/>
      <c r="G35" s="96"/>
      <c r="H35" s="96"/>
      <c r="I35" s="96"/>
      <c r="J35" s="103"/>
      <c r="K35" s="103"/>
      <c r="L35" s="103"/>
      <c r="M35" s="103"/>
      <c r="N35" s="96"/>
      <c r="O35" s="96"/>
      <c r="P35" s="96"/>
      <c r="Q35" s="96"/>
      <c r="R35" s="103"/>
      <c r="S35" s="103"/>
      <c r="T35" s="103"/>
      <c r="U35" s="103"/>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2:65" s="87" customFormat="1" ht="30.75" customHeight="1" thickBot="1">
      <c r="B36" s="750" t="s">
        <v>219</v>
      </c>
      <c r="C36" s="750"/>
      <c r="D36" s="750"/>
      <c r="E36" s="750"/>
      <c r="F36" s="750"/>
      <c r="G36" s="750"/>
      <c r="H36" s="750"/>
      <c r="I36" s="750"/>
      <c r="J36" s="750"/>
      <c r="K36" s="750"/>
      <c r="L36" s="750"/>
      <c r="M36" s="750"/>
      <c r="N36" s="750"/>
      <c r="O36" s="750"/>
      <c r="P36" s="750"/>
      <c r="Q36" s="750"/>
      <c r="R36" s="750"/>
      <c r="S36" s="750"/>
      <c r="T36" s="750"/>
      <c r="U36" s="750"/>
      <c r="V36" s="750"/>
      <c r="W36" s="750"/>
      <c r="X36" s="750"/>
      <c r="Y36" s="750"/>
      <c r="Z36" s="750"/>
      <c r="AA36" s="750"/>
      <c r="AB36" s="750"/>
      <c r="AC36" s="750"/>
      <c r="AD36" s="750"/>
      <c r="AE36" s="750"/>
      <c r="AF36" s="750"/>
      <c r="AG36" s="750"/>
      <c r="AH36" s="750"/>
      <c r="AI36" s="750"/>
      <c r="AJ36" s="750"/>
      <c r="AK36" s="750"/>
      <c r="AL36" s="750"/>
      <c r="AM36" s="750"/>
      <c r="AN36" s="750"/>
      <c r="AO36" s="750"/>
      <c r="AP36" s="750"/>
      <c r="AQ36" s="750"/>
      <c r="AR36" s="750"/>
      <c r="AS36" s="750"/>
      <c r="AT36" s="750"/>
      <c r="AU36" s="750"/>
      <c r="AV36" s="750"/>
      <c r="AW36" s="750"/>
      <c r="AX36" s="750"/>
      <c r="AY36" s="750"/>
      <c r="AZ36" s="750"/>
      <c r="BA36" s="750"/>
      <c r="BB36" s="750"/>
      <c r="BC36" s="750"/>
      <c r="BD36" s="750"/>
      <c r="BE36" s="750"/>
      <c r="BF36" s="750"/>
      <c r="BG36" s="750"/>
      <c r="BH36" s="750"/>
      <c r="BI36" s="750"/>
      <c r="BJ36" s="750"/>
      <c r="BK36" s="750"/>
      <c r="BL36" s="750"/>
      <c r="BM36" s="750"/>
    </row>
    <row r="37" spans="2:65" s="87" customFormat="1" ht="96" customHeight="1" thickTop="1" thickBot="1">
      <c r="B37" s="783"/>
      <c r="C37" s="783"/>
      <c r="D37" s="783"/>
      <c r="E37" s="783"/>
      <c r="F37" s="783"/>
      <c r="G37" s="783"/>
      <c r="H37" s="783"/>
      <c r="I37" s="783"/>
      <c r="J37" s="783"/>
      <c r="K37" s="783"/>
      <c r="L37" s="783"/>
      <c r="M37" s="783"/>
      <c r="N37" s="783"/>
      <c r="O37" s="823" t="s">
        <v>220</v>
      </c>
      <c r="P37" s="825"/>
      <c r="Q37" s="825"/>
      <c r="R37" s="825"/>
      <c r="S37" s="825"/>
      <c r="T37" s="825"/>
      <c r="U37" s="825"/>
      <c r="V37" s="820" t="s">
        <v>221</v>
      </c>
      <c r="W37" s="821"/>
      <c r="X37" s="822"/>
      <c r="Y37" s="784" t="s">
        <v>222</v>
      </c>
      <c r="Z37" s="785"/>
      <c r="AA37" s="785"/>
      <c r="AB37" s="785"/>
      <c r="AC37" s="785"/>
      <c r="AD37" s="785"/>
      <c r="AE37" s="826"/>
      <c r="AF37" s="806" t="s">
        <v>223</v>
      </c>
      <c r="AG37" s="807"/>
      <c r="AH37" s="807"/>
      <c r="AI37" s="807"/>
      <c r="AJ37" s="807"/>
      <c r="AK37" s="807"/>
      <c r="AL37" s="808"/>
      <c r="AM37" s="827"/>
      <c r="AN37" s="751"/>
      <c r="AO37" s="751"/>
      <c r="AP37" s="751"/>
      <c r="AQ37" s="751"/>
      <c r="AR37" s="751"/>
      <c r="AS37" s="751"/>
    </row>
    <row r="38" spans="2:65" s="87" customFormat="1" ht="35.25" customHeight="1" thickBot="1">
      <c r="B38" s="783" t="s">
        <v>224</v>
      </c>
      <c r="C38" s="783"/>
      <c r="D38" s="783"/>
      <c r="E38" s="783"/>
      <c r="F38" s="783"/>
      <c r="G38" s="783"/>
      <c r="H38" s="783"/>
      <c r="I38" s="783"/>
      <c r="J38" s="783"/>
      <c r="K38" s="783"/>
      <c r="L38" s="783"/>
      <c r="M38" s="783"/>
      <c r="N38" s="783"/>
      <c r="O38" s="814">
        <v>0</v>
      </c>
      <c r="P38" s="815"/>
      <c r="Q38" s="815"/>
      <c r="R38" s="815"/>
      <c r="S38" s="815"/>
      <c r="T38" s="745" t="s">
        <v>108</v>
      </c>
      <c r="U38" s="746"/>
      <c r="V38" s="845"/>
      <c r="W38" s="846"/>
      <c r="X38" s="847"/>
      <c r="Y38" s="107"/>
      <c r="Z38" s="815">
        <v>1030000</v>
      </c>
      <c r="AA38" s="815"/>
      <c r="AB38" s="815"/>
      <c r="AC38" s="815"/>
      <c r="AD38" s="745" t="s">
        <v>108</v>
      </c>
      <c r="AE38" s="746"/>
      <c r="AF38" s="817">
        <f>ROUNDDOWN(MIN(O38,Y38),-3)</f>
        <v>0</v>
      </c>
      <c r="AG38" s="818"/>
      <c r="AH38" s="818"/>
      <c r="AI38" s="818"/>
      <c r="AJ38" s="818"/>
      <c r="AK38" s="754" t="s">
        <v>108</v>
      </c>
      <c r="AL38" s="819"/>
      <c r="AM38" s="751"/>
      <c r="AN38" s="751"/>
      <c r="AO38" s="751"/>
      <c r="AP38" s="751"/>
      <c r="AQ38" s="751"/>
      <c r="AR38" s="751"/>
      <c r="AS38" s="751"/>
      <c r="AT38" s="108"/>
      <c r="AU38" s="108"/>
      <c r="AV38" s="108"/>
    </row>
    <row r="39" spans="2:65" s="87" customFormat="1" ht="65.25" customHeight="1" thickTop="1">
      <c r="B39" s="837" t="s">
        <v>225</v>
      </c>
      <c r="C39" s="754"/>
      <c r="D39" s="754"/>
      <c r="E39" s="754"/>
      <c r="F39" s="754"/>
      <c r="G39" s="754"/>
      <c r="H39" s="754"/>
      <c r="I39" s="754"/>
      <c r="J39" s="754"/>
      <c r="K39" s="754"/>
      <c r="L39" s="754"/>
      <c r="M39" s="754"/>
      <c r="N39" s="754"/>
      <c r="O39" s="838">
        <v>0</v>
      </c>
      <c r="P39" s="818"/>
      <c r="Q39" s="818"/>
      <c r="R39" s="818"/>
      <c r="S39" s="818"/>
      <c r="T39" s="754" t="s">
        <v>108</v>
      </c>
      <c r="U39" s="755"/>
      <c r="V39" s="753" t="s">
        <v>103</v>
      </c>
      <c r="W39" s="754"/>
      <c r="X39" s="755"/>
      <c r="Y39" s="109"/>
      <c r="Z39" s="818">
        <v>310000</v>
      </c>
      <c r="AA39" s="818"/>
      <c r="AB39" s="818"/>
      <c r="AC39" s="818"/>
      <c r="AD39" s="754" t="s">
        <v>108</v>
      </c>
      <c r="AE39" s="754"/>
      <c r="AF39" s="841">
        <f>ROUNDDOWN(MIN(O39,IF(V39="無",Z39,Z40)),-3)</f>
        <v>0</v>
      </c>
      <c r="AG39" s="842"/>
      <c r="AH39" s="842"/>
      <c r="AI39" s="842"/>
      <c r="AJ39" s="842"/>
      <c r="AK39" s="828" t="s">
        <v>108</v>
      </c>
      <c r="AL39" s="829"/>
      <c r="AM39" s="751"/>
      <c r="AN39" s="751"/>
      <c r="AO39" s="751"/>
      <c r="AP39" s="751"/>
      <c r="AQ39" s="751"/>
      <c r="AR39" s="751"/>
      <c r="AS39" s="751"/>
      <c r="AU39" s="87" t="s">
        <v>226</v>
      </c>
    </row>
    <row r="40" spans="2:65" s="87" customFormat="1" ht="65.25" customHeight="1" thickBot="1">
      <c r="B40" s="756"/>
      <c r="C40" s="757"/>
      <c r="D40" s="757"/>
      <c r="E40" s="757"/>
      <c r="F40" s="757"/>
      <c r="G40" s="757"/>
      <c r="H40" s="757"/>
      <c r="I40" s="757"/>
      <c r="J40" s="757"/>
      <c r="K40" s="757"/>
      <c r="L40" s="757"/>
      <c r="M40" s="757"/>
      <c r="N40" s="757"/>
      <c r="O40" s="839"/>
      <c r="P40" s="840"/>
      <c r="Q40" s="840"/>
      <c r="R40" s="840"/>
      <c r="S40" s="840"/>
      <c r="T40" s="757"/>
      <c r="U40" s="758"/>
      <c r="V40" s="756"/>
      <c r="W40" s="757"/>
      <c r="X40" s="758"/>
      <c r="Y40" s="110"/>
      <c r="Z40" s="832">
        <v>378000</v>
      </c>
      <c r="AA40" s="832"/>
      <c r="AB40" s="832"/>
      <c r="AC40" s="832"/>
      <c r="AD40" s="833" t="s">
        <v>227</v>
      </c>
      <c r="AE40" s="834"/>
      <c r="AF40" s="843"/>
      <c r="AG40" s="844"/>
      <c r="AH40" s="844"/>
      <c r="AI40" s="844"/>
      <c r="AJ40" s="844"/>
      <c r="AK40" s="830"/>
      <c r="AL40" s="831"/>
      <c r="AM40" s="96"/>
      <c r="AN40" s="96"/>
      <c r="AO40" s="96"/>
      <c r="AP40" s="96"/>
      <c r="AQ40" s="96"/>
      <c r="AR40" s="96"/>
      <c r="AS40" s="96"/>
    </row>
    <row r="41" spans="2:65" ht="82.5" customHeight="1">
      <c r="B41" s="835" t="s">
        <v>228</v>
      </c>
      <c r="C41" s="836"/>
      <c r="D41" s="836"/>
      <c r="E41" s="836"/>
      <c r="F41" s="836"/>
      <c r="G41" s="836"/>
      <c r="H41" s="836"/>
      <c r="I41" s="836"/>
      <c r="J41" s="836"/>
      <c r="K41" s="836"/>
      <c r="L41" s="836"/>
      <c r="M41" s="836"/>
      <c r="N41" s="836"/>
      <c r="O41" s="836"/>
      <c r="P41" s="836"/>
      <c r="Q41" s="836"/>
      <c r="R41" s="836"/>
      <c r="S41" s="836"/>
      <c r="T41" s="836"/>
      <c r="U41" s="836"/>
      <c r="V41" s="836"/>
      <c r="W41" s="836"/>
      <c r="X41" s="836"/>
      <c r="Y41" s="836"/>
      <c r="Z41" s="836"/>
      <c r="AA41" s="836"/>
      <c r="AB41" s="836"/>
      <c r="AC41" s="836"/>
      <c r="AD41" s="836"/>
      <c r="AE41" s="836"/>
      <c r="AF41" s="836"/>
      <c r="AG41" s="836"/>
      <c r="AH41" s="836"/>
      <c r="AI41" s="836"/>
      <c r="AJ41" s="836"/>
      <c r="AK41" s="836"/>
      <c r="AL41" s="836"/>
      <c r="AM41" s="836"/>
      <c r="AN41" s="836"/>
      <c r="AO41" s="836"/>
      <c r="AP41" s="836"/>
      <c r="AQ41" s="836"/>
      <c r="AR41" s="836"/>
      <c r="AS41" s="836"/>
      <c r="AT41" s="836"/>
      <c r="AU41" s="836"/>
      <c r="AV41" s="836"/>
      <c r="AW41" s="836"/>
      <c r="AX41" s="836"/>
      <c r="AY41" s="836"/>
      <c r="AZ41" s="836"/>
      <c r="BA41" s="836"/>
      <c r="BB41" s="836"/>
      <c r="BC41" s="836"/>
      <c r="BD41" s="836"/>
      <c r="BE41" s="836"/>
      <c r="BF41" s="836"/>
      <c r="BG41" s="836"/>
      <c r="BH41" s="836"/>
      <c r="BI41" s="836"/>
      <c r="BJ41" s="836"/>
      <c r="BK41" s="836"/>
      <c r="BL41" s="836"/>
      <c r="BM41" s="836"/>
    </row>
  </sheetData>
  <mergeCells count="24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B28:C28"/>
    <mergeCell ref="D28:J28"/>
    <mergeCell ref="K28:L28"/>
    <mergeCell ref="M28:R28"/>
    <mergeCell ref="T28:Z28"/>
    <mergeCell ref="AA28:AI28"/>
    <mergeCell ref="AJ28:AK28"/>
    <mergeCell ref="AL28:AT28"/>
    <mergeCell ref="AU28:AV28"/>
    <mergeCell ref="B27:C27"/>
    <mergeCell ref="D27:J27"/>
    <mergeCell ref="K27:L27"/>
    <mergeCell ref="M27:R27"/>
    <mergeCell ref="T27:Z27"/>
    <mergeCell ref="AA27:AI27"/>
    <mergeCell ref="AJ27:AK27"/>
    <mergeCell ref="AL27:AT27"/>
    <mergeCell ref="AU27:AV27"/>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BB21:BE21"/>
    <mergeCell ref="BB19:BE19"/>
    <mergeCell ref="BF19:BI19"/>
    <mergeCell ref="BJ19:BM19"/>
    <mergeCell ref="BN19:BQ19"/>
    <mergeCell ref="V19:Y19"/>
    <mergeCell ref="Z19:AC19"/>
    <mergeCell ref="AD19:AG19"/>
    <mergeCell ref="AH19:AK19"/>
    <mergeCell ref="AL19:AO19"/>
    <mergeCell ref="AP19:AS19"/>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B2:BM2"/>
    <mergeCell ref="AZ4:BH4"/>
    <mergeCell ref="BI4:BM4"/>
    <mergeCell ref="AF5:AX7"/>
    <mergeCell ref="B8:Y8"/>
    <mergeCell ref="B9:F9"/>
    <mergeCell ref="G9:J9"/>
    <mergeCell ref="K9:O9"/>
    <mergeCell ref="P9:Y9"/>
  </mergeCells>
  <phoneticPr fontId="6"/>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550</v>
      </c>
    </row>
    <row r="2" spans="1:11" ht="18" customHeight="1">
      <c r="A2" s="526" t="s">
        <v>245</v>
      </c>
      <c r="B2" s="526"/>
      <c r="C2" s="526"/>
      <c r="D2" s="526"/>
      <c r="E2" s="526"/>
      <c r="F2" s="526"/>
      <c r="G2" s="526"/>
      <c r="H2" s="526"/>
      <c r="I2" s="526"/>
      <c r="J2" s="526"/>
      <c r="K2" s="526"/>
    </row>
    <row r="7" spans="1:11" ht="18.75" customHeight="1">
      <c r="A7" s="113" t="s">
        <v>67</v>
      </c>
      <c r="B7" s="564" t="s">
        <v>647</v>
      </c>
      <c r="C7" s="564"/>
      <c r="D7" s="564"/>
      <c r="E7" s="564"/>
      <c r="F7" s="564"/>
      <c r="G7" s="564"/>
    </row>
    <row r="8" spans="1:11" ht="12" customHeight="1">
      <c r="A8" s="119"/>
      <c r="B8" s="120"/>
      <c r="C8" s="120"/>
      <c r="D8" s="120"/>
      <c r="E8" s="120"/>
      <c r="F8" s="120"/>
    </row>
    <row r="10" spans="1:11">
      <c r="A10" s="530" t="s">
        <v>231</v>
      </c>
      <c r="B10" s="530"/>
      <c r="C10" s="530"/>
      <c r="D10" s="530" t="s">
        <v>272</v>
      </c>
      <c r="E10" s="530"/>
      <c r="F10" s="530"/>
      <c r="G10" s="530" t="s">
        <v>232</v>
      </c>
      <c r="H10" s="530"/>
      <c r="I10" s="530"/>
      <c r="J10" s="530"/>
      <c r="K10" s="530"/>
    </row>
    <row r="11" spans="1:11" ht="18.75" customHeight="1">
      <c r="A11" s="531"/>
      <c r="B11" s="531"/>
      <c r="C11" s="531"/>
      <c r="D11" s="531"/>
      <c r="E11" s="531"/>
      <c r="F11" s="531"/>
      <c r="G11" s="531"/>
      <c r="H11" s="531"/>
      <c r="I11" s="531"/>
      <c r="J11" s="531"/>
      <c r="K11" s="531"/>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528" t="s">
        <v>233</v>
      </c>
      <c r="B16" s="527" t="s">
        <v>246</v>
      </c>
      <c r="C16" s="527"/>
      <c r="D16" s="527"/>
      <c r="E16" s="527"/>
      <c r="F16" s="527"/>
      <c r="G16" s="527" t="s">
        <v>247</v>
      </c>
      <c r="H16" s="527"/>
      <c r="I16" s="527"/>
      <c r="J16" s="527"/>
      <c r="K16" s="527"/>
    </row>
    <row r="17" spans="1:11" ht="18.75" customHeight="1">
      <c r="A17" s="529"/>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532"/>
      <c r="C18" s="532"/>
      <c r="D18" s="532"/>
      <c r="E18" s="532"/>
      <c r="F18" s="532"/>
      <c r="G18" s="559"/>
      <c r="H18" s="578"/>
      <c r="I18" s="578"/>
      <c r="J18" s="578"/>
      <c r="K18" s="560"/>
    </row>
    <row r="19" spans="1:11" ht="18.75" customHeight="1">
      <c r="A19" s="220" t="s">
        <v>341</v>
      </c>
      <c r="B19" s="214" t="s">
        <v>561</v>
      </c>
      <c r="C19" s="252"/>
      <c r="D19" s="215" t="s">
        <v>562</v>
      </c>
      <c r="E19" s="253"/>
      <c r="F19" s="217" t="s">
        <v>563</v>
      </c>
      <c r="G19" s="253"/>
      <c r="H19" s="216" t="s">
        <v>564</v>
      </c>
      <c r="I19" s="253"/>
      <c r="J19" s="216" t="s">
        <v>565</v>
      </c>
      <c r="K19" s="348">
        <f>C19+E19+G19+I19</f>
        <v>0</v>
      </c>
    </row>
    <row r="20" spans="1:11">
      <c r="A20" s="556" t="s">
        <v>252</v>
      </c>
      <c r="B20" s="527" t="s">
        <v>250</v>
      </c>
      <c r="C20" s="527"/>
      <c r="D20" s="527"/>
      <c r="E20" s="527"/>
      <c r="F20" s="527"/>
      <c r="G20" s="527" t="s">
        <v>251</v>
      </c>
      <c r="H20" s="527"/>
      <c r="I20" s="527"/>
      <c r="J20" s="527"/>
      <c r="K20" s="527"/>
    </row>
    <row r="21" spans="1:11" ht="18.75" customHeight="1">
      <c r="A21" s="529"/>
      <c r="B21" s="532"/>
      <c r="C21" s="532"/>
      <c r="D21" s="532"/>
      <c r="E21" s="532"/>
      <c r="F21" s="532"/>
      <c r="G21" s="532"/>
      <c r="H21" s="532"/>
      <c r="I21" s="532"/>
      <c r="J21" s="532"/>
      <c r="K21" s="532"/>
    </row>
    <row r="22" spans="1:11" ht="12" customHeight="1">
      <c r="A22" s="555" t="s">
        <v>547</v>
      </c>
      <c r="B22" s="113" t="s">
        <v>254</v>
      </c>
      <c r="C22" s="530" t="s">
        <v>255</v>
      </c>
      <c r="D22" s="530"/>
      <c r="E22" s="530"/>
      <c r="F22" s="530"/>
      <c r="G22" s="530"/>
      <c r="H22" s="530"/>
      <c r="I22" s="530"/>
      <c r="J22" s="530"/>
      <c r="K22" s="530"/>
    </row>
    <row r="23" spans="1:11">
      <c r="A23" s="555"/>
      <c r="B23" s="532"/>
      <c r="C23" s="113" t="s">
        <v>256</v>
      </c>
      <c r="D23" s="113" t="s">
        <v>257</v>
      </c>
      <c r="E23" s="113" t="s">
        <v>258</v>
      </c>
      <c r="F23" s="540" t="s">
        <v>251</v>
      </c>
      <c r="G23" s="541"/>
      <c r="H23" s="527" t="s">
        <v>259</v>
      </c>
      <c r="I23" s="527"/>
      <c r="J23" s="527"/>
      <c r="K23" s="527"/>
    </row>
    <row r="24" spans="1:11" ht="18.75" customHeight="1">
      <c r="A24" s="555"/>
      <c r="B24" s="532"/>
      <c r="C24" s="225"/>
      <c r="D24" s="226"/>
      <c r="E24" s="227"/>
      <c r="F24" s="539"/>
      <c r="G24" s="539"/>
      <c r="H24" s="117" t="s">
        <v>260</v>
      </c>
      <c r="I24" s="228"/>
      <c r="J24" s="117" t="s">
        <v>261</v>
      </c>
      <c r="K24" s="229"/>
    </row>
    <row r="25" spans="1:11" ht="18.75" customHeight="1">
      <c r="A25" s="555"/>
      <c r="B25" s="532"/>
      <c r="C25" s="225"/>
      <c r="D25" s="226"/>
      <c r="E25" s="227"/>
      <c r="F25" s="539"/>
      <c r="G25" s="539"/>
      <c r="H25" s="117" t="s">
        <v>260</v>
      </c>
      <c r="I25" s="228"/>
      <c r="J25" s="117" t="s">
        <v>261</v>
      </c>
      <c r="K25" s="229"/>
    </row>
    <row r="28" spans="1:11">
      <c r="A28" s="111" t="s">
        <v>276</v>
      </c>
    </row>
    <row r="29" spans="1:11" ht="3.75" customHeight="1"/>
    <row r="30" spans="1:11" ht="15" customHeight="1">
      <c r="A30" s="535" t="s">
        <v>46</v>
      </c>
      <c r="B30" s="536" t="s">
        <v>466</v>
      </c>
      <c r="C30" s="537"/>
      <c r="D30" s="537"/>
      <c r="E30" s="538"/>
      <c r="F30" s="537" t="s">
        <v>467</v>
      </c>
      <c r="G30" s="537"/>
      <c r="H30" s="537"/>
      <c r="I30" s="538"/>
      <c r="J30" s="654" t="s">
        <v>395</v>
      </c>
      <c r="K30" s="535" t="s">
        <v>242</v>
      </c>
    </row>
    <row r="31" spans="1:11" ht="19.5" customHeight="1">
      <c r="A31" s="534"/>
      <c r="B31" s="112" t="s">
        <v>396</v>
      </c>
      <c r="C31" s="112" t="s">
        <v>397</v>
      </c>
      <c r="D31" s="112" t="s">
        <v>398</v>
      </c>
      <c r="E31" s="193" t="s">
        <v>239</v>
      </c>
      <c r="F31" s="112" t="s">
        <v>399</v>
      </c>
      <c r="G31" s="112" t="s">
        <v>400</v>
      </c>
      <c r="H31" s="116" t="s">
        <v>401</v>
      </c>
      <c r="I31" s="114" t="s">
        <v>239</v>
      </c>
      <c r="J31" s="655"/>
      <c r="K31" s="534"/>
    </row>
    <row r="32" spans="1:11" ht="18.75" customHeight="1">
      <c r="A32" s="113" t="s">
        <v>573</v>
      </c>
      <c r="B32" s="226"/>
      <c r="C32" s="226"/>
      <c r="D32" s="226"/>
      <c r="E32" s="234"/>
      <c r="F32" s="226"/>
      <c r="G32" s="226"/>
      <c r="H32" s="226"/>
      <c r="I32" s="226"/>
      <c r="J32" s="226"/>
      <c r="K32" s="121" t="str">
        <f>IF(SUM(B32:J32)=0,"",SUM(B32:J32))</f>
        <v/>
      </c>
    </row>
    <row r="33" spans="1:11" ht="15" customHeight="1">
      <c r="A33" s="527" t="s">
        <v>574</v>
      </c>
      <c r="B33" s="292"/>
      <c r="C33" s="292"/>
      <c r="D33" s="292"/>
      <c r="E33" s="293"/>
      <c r="F33" s="292"/>
      <c r="G33" s="292"/>
      <c r="H33" s="292"/>
      <c r="I33" s="292"/>
      <c r="J33" s="292"/>
      <c r="K33" s="122" t="str">
        <f t="shared" ref="K33:K34" si="0">IF(SUM(B33:J33)=0,"",SUM(B33:J33))</f>
        <v/>
      </c>
    </row>
    <row r="34" spans="1:11" ht="15" customHeight="1">
      <c r="A34" s="527"/>
      <c r="B34" s="231"/>
      <c r="C34" s="231"/>
      <c r="D34" s="231"/>
      <c r="E34" s="240"/>
      <c r="F34" s="231"/>
      <c r="G34" s="231"/>
      <c r="H34" s="231"/>
      <c r="I34" s="231"/>
      <c r="J34" s="231"/>
      <c r="K34" s="123" t="str">
        <f t="shared" si="0"/>
        <v/>
      </c>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546"/>
      <c r="B39" s="547"/>
      <c r="C39" s="547"/>
      <c r="D39" s="547"/>
      <c r="E39" s="547"/>
      <c r="F39" s="547"/>
      <c r="G39" s="547"/>
      <c r="H39" s="547"/>
      <c r="I39" s="547"/>
      <c r="J39" s="547"/>
      <c r="K39" s="548"/>
    </row>
    <row r="40" spans="1:11" ht="18.75" customHeight="1">
      <c r="A40" s="549"/>
      <c r="B40" s="550"/>
      <c r="C40" s="550"/>
      <c r="D40" s="550"/>
      <c r="E40" s="550"/>
      <c r="F40" s="550"/>
      <c r="G40" s="550"/>
      <c r="H40" s="550"/>
      <c r="I40" s="550"/>
      <c r="J40" s="550"/>
      <c r="K40" s="551"/>
    </row>
    <row r="41" spans="1:11" ht="18.75" customHeight="1">
      <c r="A41" s="552"/>
      <c r="B41" s="553"/>
      <c r="C41" s="553"/>
      <c r="D41" s="553"/>
      <c r="E41" s="553"/>
      <c r="F41" s="553"/>
      <c r="G41" s="553"/>
      <c r="H41" s="553"/>
      <c r="I41" s="553"/>
      <c r="J41" s="553"/>
      <c r="K41" s="554"/>
    </row>
    <row r="44" spans="1:11">
      <c r="A44" s="111" t="s">
        <v>402</v>
      </c>
    </row>
    <row r="45" spans="1:11" ht="3.75" customHeight="1"/>
    <row r="46" spans="1:11" ht="36.75" customHeight="1">
      <c r="A46" s="684" t="s">
        <v>548</v>
      </c>
      <c r="B46" s="684"/>
      <c r="C46" s="684"/>
      <c r="D46" s="684"/>
      <c r="E46" s="684"/>
      <c r="F46" s="684"/>
      <c r="G46" s="684"/>
      <c r="H46" s="684"/>
      <c r="I46" s="684"/>
      <c r="J46" s="684"/>
      <c r="K46" s="684"/>
    </row>
    <row r="47" spans="1:11" ht="4.5" customHeight="1"/>
    <row r="48" spans="1:11" ht="18.75" customHeight="1">
      <c r="A48" s="137" t="s">
        <v>403</v>
      </c>
    </row>
    <row r="49" spans="1:9" ht="18.75" customHeight="1">
      <c r="A49" s="645" t="s">
        <v>404</v>
      </c>
      <c r="B49" s="646"/>
      <c r="C49" s="647"/>
      <c r="D49" s="243"/>
      <c r="E49" s="135" t="s">
        <v>414</v>
      </c>
      <c r="F49" s="601"/>
      <c r="G49" s="602"/>
      <c r="H49" s="602"/>
      <c r="I49" s="649"/>
    </row>
    <row r="50" spans="1:9" ht="18.75" customHeight="1">
      <c r="A50" s="645" t="s">
        <v>405</v>
      </c>
      <c r="B50" s="646"/>
      <c r="C50" s="647"/>
      <c r="D50" s="559" t="s">
        <v>415</v>
      </c>
      <c r="E50" s="578"/>
      <c r="F50" s="578"/>
      <c r="G50" s="560"/>
      <c r="H50" s="601"/>
      <c r="I50" s="649"/>
    </row>
    <row r="51" spans="1:9" ht="18.75" customHeight="1">
      <c r="A51" s="651" t="s">
        <v>406</v>
      </c>
      <c r="B51" s="652"/>
      <c r="C51" s="652"/>
      <c r="D51" s="652"/>
      <c r="E51" s="652"/>
      <c r="F51" s="652"/>
      <c r="G51" s="652"/>
      <c r="H51" s="652"/>
      <c r="I51" s="653"/>
    </row>
    <row r="52" spans="1:9" ht="18.75" customHeight="1">
      <c r="A52" s="132"/>
      <c r="B52" s="645" t="s">
        <v>410</v>
      </c>
      <c r="C52" s="647"/>
      <c r="D52" s="131" t="s">
        <v>408</v>
      </c>
      <c r="E52" s="244"/>
      <c r="F52" s="177" t="s">
        <v>409</v>
      </c>
      <c r="G52" s="244"/>
      <c r="H52" s="177" t="s">
        <v>412</v>
      </c>
      <c r="I52" s="115"/>
    </row>
    <row r="53" spans="1:9" ht="18.75" customHeight="1">
      <c r="A53" s="132"/>
      <c r="B53" s="645" t="s">
        <v>633</v>
      </c>
      <c r="C53" s="647"/>
      <c r="D53" s="131" t="s">
        <v>413</v>
      </c>
      <c r="E53" s="244"/>
      <c r="F53" s="177" t="s">
        <v>409</v>
      </c>
      <c r="G53" s="244"/>
      <c r="H53" s="177" t="s">
        <v>412</v>
      </c>
      <c r="I53" s="115"/>
    </row>
    <row r="54" spans="1:9" ht="18.75" customHeight="1">
      <c r="A54" s="132"/>
      <c r="B54" s="645" t="s">
        <v>411</v>
      </c>
      <c r="C54" s="647"/>
      <c r="D54" s="131" t="s">
        <v>413</v>
      </c>
      <c r="E54" s="244"/>
      <c r="F54" s="177" t="s">
        <v>409</v>
      </c>
      <c r="G54" s="244"/>
      <c r="H54" s="177" t="s">
        <v>412</v>
      </c>
      <c r="I54" s="115"/>
    </row>
    <row r="55" spans="1:9" ht="18.75" customHeight="1">
      <c r="A55" s="136"/>
      <c r="B55" s="645" t="s">
        <v>407</v>
      </c>
      <c r="C55" s="647"/>
      <c r="D55" s="559"/>
      <c r="E55" s="578"/>
      <c r="F55" s="578"/>
      <c r="G55" s="560"/>
      <c r="H55" s="137"/>
      <c r="I55" s="142"/>
    </row>
    <row r="56" spans="1:9" ht="11.25" customHeight="1">
      <c r="A56" s="181"/>
    </row>
    <row r="57" spans="1:9" ht="11.25" customHeight="1"/>
    <row r="58" spans="1:9" ht="11.25" customHeight="1"/>
  </sheetData>
  <mergeCells count="44">
    <mergeCell ref="B18:F18"/>
    <mergeCell ref="G18:K18"/>
    <mergeCell ref="A2:K2"/>
    <mergeCell ref="A10:C10"/>
    <mergeCell ref="D10:F10"/>
    <mergeCell ref="G10:K10"/>
    <mergeCell ref="A11:C11"/>
    <mergeCell ref="D11:F11"/>
    <mergeCell ref="G11:K11"/>
    <mergeCell ref="A16:A17"/>
    <mergeCell ref="B16:F16"/>
    <mergeCell ref="G16:K16"/>
    <mergeCell ref="B7:G7"/>
    <mergeCell ref="A49:C49"/>
    <mergeCell ref="F49:I49"/>
    <mergeCell ref="A50:C50"/>
    <mergeCell ref="D50:G50"/>
    <mergeCell ref="H50:I50"/>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20:A21"/>
    <mergeCell ref="B20:F20"/>
    <mergeCell ref="G20:K20"/>
    <mergeCell ref="B21:F21"/>
    <mergeCell ref="G21:K21"/>
    <mergeCell ref="A51:I51"/>
    <mergeCell ref="B52:C52"/>
    <mergeCell ref="B54:C54"/>
    <mergeCell ref="B55:C55"/>
    <mergeCell ref="D55:G55"/>
    <mergeCell ref="B53:C53"/>
  </mergeCells>
  <phoneticPr fontId="6"/>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551</v>
      </c>
    </row>
    <row r="2" spans="1:11" ht="18" customHeight="1">
      <c r="A2" s="526" t="s">
        <v>245</v>
      </c>
      <c r="B2" s="526"/>
      <c r="C2" s="526"/>
      <c r="D2" s="526"/>
      <c r="E2" s="526"/>
      <c r="F2" s="526"/>
      <c r="G2" s="526"/>
      <c r="H2" s="526"/>
      <c r="I2" s="526"/>
      <c r="J2" s="526"/>
      <c r="K2" s="526"/>
    </row>
    <row r="5" spans="1:11" ht="18.75" customHeight="1">
      <c r="A5" s="113" t="s">
        <v>67</v>
      </c>
      <c r="B5" s="564" t="s">
        <v>648</v>
      </c>
      <c r="C5" s="564"/>
      <c r="D5" s="564"/>
      <c r="E5" s="564"/>
      <c r="F5" s="564"/>
      <c r="G5" s="564"/>
    </row>
    <row r="6" spans="1:11" ht="12" customHeight="1">
      <c r="A6" s="119"/>
      <c r="B6" s="120"/>
      <c r="C6" s="120"/>
      <c r="D6" s="120"/>
      <c r="E6" s="120"/>
      <c r="F6" s="120"/>
    </row>
    <row r="8" spans="1:11">
      <c r="A8" s="530" t="s">
        <v>231</v>
      </c>
      <c r="B8" s="530"/>
      <c r="C8" s="530"/>
      <c r="D8" s="530" t="s">
        <v>272</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32"/>
      <c r="C16" s="532"/>
      <c r="D16" s="532"/>
      <c r="E16" s="532"/>
      <c r="F16" s="532"/>
      <c r="G16" s="559"/>
      <c r="H16" s="578"/>
      <c r="I16" s="578"/>
      <c r="J16" s="578"/>
      <c r="K16" s="560"/>
    </row>
    <row r="17" spans="1:11">
      <c r="A17" s="527" t="s">
        <v>341</v>
      </c>
      <c r="B17" s="527" t="s">
        <v>243</v>
      </c>
      <c r="C17" s="527"/>
      <c r="D17" s="527"/>
      <c r="E17" s="527"/>
      <c r="F17" s="527"/>
      <c r="G17" s="527" t="s">
        <v>244</v>
      </c>
      <c r="H17" s="527"/>
      <c r="I17" s="527"/>
      <c r="J17" s="527"/>
      <c r="K17" s="527"/>
    </row>
    <row r="18" spans="1:11" ht="18.75" customHeight="1">
      <c r="A18" s="527"/>
      <c r="B18" s="532"/>
      <c r="C18" s="532"/>
      <c r="D18" s="542" t="s">
        <v>274</v>
      </c>
      <c r="E18" s="543"/>
      <c r="F18" s="224"/>
      <c r="G18" s="532"/>
      <c r="H18" s="532"/>
      <c r="I18" s="542" t="s">
        <v>274</v>
      </c>
      <c r="J18" s="543"/>
      <c r="K18" s="224"/>
    </row>
    <row r="19" spans="1:11">
      <c r="A19" s="556" t="s">
        <v>252</v>
      </c>
      <c r="B19" s="527" t="s">
        <v>250</v>
      </c>
      <c r="C19" s="527"/>
      <c r="D19" s="527"/>
      <c r="E19" s="527"/>
      <c r="F19" s="527"/>
      <c r="G19" s="527" t="s">
        <v>251</v>
      </c>
      <c r="H19" s="527"/>
      <c r="I19" s="527"/>
      <c r="J19" s="527"/>
      <c r="K19" s="527"/>
    </row>
    <row r="20" spans="1:11" ht="18.75" customHeight="1">
      <c r="A20" s="529"/>
      <c r="B20" s="532"/>
      <c r="C20" s="532"/>
      <c r="D20" s="532"/>
      <c r="E20" s="532"/>
      <c r="F20" s="532"/>
      <c r="G20" s="532"/>
      <c r="H20" s="532"/>
      <c r="I20" s="532"/>
      <c r="J20" s="532"/>
      <c r="K20" s="532"/>
    </row>
    <row r="21" spans="1:11" ht="12" customHeight="1">
      <c r="A21" s="555" t="s">
        <v>547</v>
      </c>
      <c r="B21" s="113" t="s">
        <v>254</v>
      </c>
      <c r="C21" s="530" t="s">
        <v>255</v>
      </c>
      <c r="D21" s="530"/>
      <c r="E21" s="530"/>
      <c r="F21" s="530"/>
      <c r="G21" s="530"/>
      <c r="H21" s="530"/>
      <c r="I21" s="530"/>
      <c r="J21" s="530"/>
      <c r="K21" s="530"/>
    </row>
    <row r="22" spans="1:11">
      <c r="A22" s="555"/>
      <c r="B22" s="532"/>
      <c r="C22" s="113" t="s">
        <v>256</v>
      </c>
      <c r="D22" s="113" t="s">
        <v>257</v>
      </c>
      <c r="E22" s="113" t="s">
        <v>258</v>
      </c>
      <c r="F22" s="540" t="s">
        <v>251</v>
      </c>
      <c r="G22" s="541"/>
      <c r="H22" s="527" t="s">
        <v>259</v>
      </c>
      <c r="I22" s="527"/>
      <c r="J22" s="527"/>
      <c r="K22" s="527"/>
    </row>
    <row r="23" spans="1:11" ht="18.75" customHeight="1">
      <c r="A23" s="555"/>
      <c r="B23" s="532"/>
      <c r="C23" s="225"/>
      <c r="D23" s="226"/>
      <c r="E23" s="227"/>
      <c r="F23" s="539"/>
      <c r="G23" s="539"/>
      <c r="H23" s="117" t="s">
        <v>260</v>
      </c>
      <c r="I23" s="228"/>
      <c r="J23" s="117" t="s">
        <v>261</v>
      </c>
      <c r="K23" s="229"/>
    </row>
    <row r="24" spans="1:11" ht="18.75" customHeight="1">
      <c r="A24" s="555"/>
      <c r="B24" s="532"/>
      <c r="C24" s="225"/>
      <c r="D24" s="226"/>
      <c r="E24" s="227"/>
      <c r="F24" s="539"/>
      <c r="G24" s="539"/>
      <c r="H24" s="117" t="s">
        <v>260</v>
      </c>
      <c r="I24" s="228"/>
      <c r="J24" s="117" t="s">
        <v>261</v>
      </c>
      <c r="K24" s="229"/>
    </row>
    <row r="27" spans="1:11">
      <c r="A27" s="111" t="s">
        <v>276</v>
      </c>
    </row>
    <row r="28" spans="1:11" ht="3.75" customHeight="1"/>
    <row r="29" spans="1:11">
      <c r="A29" s="535" t="s">
        <v>46</v>
      </c>
      <c r="B29" s="536" t="s">
        <v>320</v>
      </c>
      <c r="C29" s="537"/>
      <c r="D29" s="537"/>
      <c r="E29" s="537"/>
      <c r="F29" s="537"/>
      <c r="G29" s="538"/>
      <c r="H29" s="536" t="s">
        <v>321</v>
      </c>
      <c r="I29" s="538"/>
      <c r="J29" s="535" t="s">
        <v>241</v>
      </c>
      <c r="K29" s="535" t="s">
        <v>242</v>
      </c>
    </row>
    <row r="30" spans="1:11" ht="24">
      <c r="A30" s="534"/>
      <c r="B30" s="112" t="s">
        <v>234</v>
      </c>
      <c r="C30" s="112" t="s">
        <v>235</v>
      </c>
      <c r="D30" s="112" t="s">
        <v>236</v>
      </c>
      <c r="E30" s="112" t="s">
        <v>237</v>
      </c>
      <c r="F30" s="112" t="s">
        <v>238</v>
      </c>
      <c r="G30" s="112" t="s">
        <v>239</v>
      </c>
      <c r="H30" s="116" t="s">
        <v>249</v>
      </c>
      <c r="I30" s="114" t="s">
        <v>240</v>
      </c>
      <c r="J30" s="534"/>
      <c r="K30" s="534"/>
    </row>
    <row r="31" spans="1:11" ht="18.75" customHeight="1">
      <c r="A31" s="113" t="s">
        <v>573</v>
      </c>
      <c r="B31" s="226"/>
      <c r="C31" s="226"/>
      <c r="D31" s="226"/>
      <c r="E31" s="226"/>
      <c r="F31" s="226"/>
      <c r="G31" s="226"/>
      <c r="H31" s="226"/>
      <c r="I31" s="226"/>
      <c r="J31" s="226"/>
      <c r="K31" s="121" t="str">
        <f>IF(SUM(B31:J31)=0,"",SUM(B31:J31))</f>
        <v/>
      </c>
    </row>
    <row r="32" spans="1:11" ht="15" customHeight="1">
      <c r="A32" s="527" t="s">
        <v>574</v>
      </c>
      <c r="B32" s="292"/>
      <c r="C32" s="292"/>
      <c r="D32" s="292"/>
      <c r="E32" s="292"/>
      <c r="F32" s="292"/>
      <c r="G32" s="292"/>
      <c r="H32" s="292"/>
      <c r="I32" s="292"/>
      <c r="J32" s="292"/>
      <c r="K32" s="122" t="str">
        <f t="shared" ref="K32:K33" si="0">IF(SUM(B32:J32)=0,"",SUM(B32:J32))</f>
        <v/>
      </c>
    </row>
    <row r="33" spans="1:11" ht="15" customHeight="1">
      <c r="A33" s="527"/>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46"/>
      <c r="B38" s="547"/>
      <c r="C38" s="547"/>
      <c r="D38" s="547"/>
      <c r="E38" s="547"/>
      <c r="F38" s="547"/>
      <c r="G38" s="547"/>
      <c r="H38" s="547"/>
      <c r="I38" s="547"/>
      <c r="J38" s="547"/>
      <c r="K38" s="548"/>
    </row>
    <row r="39" spans="1:11" ht="18.75" customHeight="1">
      <c r="A39" s="549"/>
      <c r="B39" s="550"/>
      <c r="C39" s="550"/>
      <c r="D39" s="550"/>
      <c r="E39" s="550"/>
      <c r="F39" s="550"/>
      <c r="G39" s="550"/>
      <c r="H39" s="550"/>
      <c r="I39" s="550"/>
      <c r="J39" s="550"/>
      <c r="K39" s="551"/>
    </row>
    <row r="40" spans="1:11" ht="18.75" customHeight="1">
      <c r="A40" s="552"/>
      <c r="B40" s="553"/>
      <c r="C40" s="553"/>
      <c r="D40" s="553"/>
      <c r="E40" s="553"/>
      <c r="F40" s="553"/>
      <c r="G40" s="553"/>
      <c r="H40" s="553"/>
      <c r="I40" s="553"/>
      <c r="J40" s="553"/>
      <c r="K40" s="554"/>
    </row>
    <row r="43" spans="1:11">
      <c r="A43" s="111" t="s">
        <v>287</v>
      </c>
    </row>
    <row r="44" spans="1:11" ht="3.75" customHeight="1"/>
    <row r="45" spans="1:11" ht="36.75" customHeight="1">
      <c r="A45" s="684" t="s">
        <v>548</v>
      </c>
      <c r="B45" s="684"/>
      <c r="C45" s="684"/>
      <c r="D45" s="684"/>
      <c r="E45" s="684"/>
      <c r="F45" s="684"/>
      <c r="G45" s="684"/>
      <c r="H45" s="684"/>
      <c r="I45" s="684"/>
      <c r="J45" s="684"/>
      <c r="K45" s="684"/>
    </row>
    <row r="46" spans="1:11" ht="4.5" customHeight="1"/>
    <row r="47" spans="1:11" ht="18.75" customHeight="1">
      <c r="A47" s="544" t="s">
        <v>273</v>
      </c>
      <c r="B47" s="545"/>
      <c r="C47" s="561"/>
      <c r="D47" s="562"/>
      <c r="E47" s="562"/>
      <c r="F47" s="562"/>
      <c r="G47" s="562"/>
      <c r="H47" s="563"/>
      <c r="I47" s="118"/>
      <c r="J47" s="118"/>
      <c r="K47" s="118"/>
    </row>
    <row r="48" spans="1:11" ht="18.75" customHeight="1">
      <c r="A48" s="593" t="s">
        <v>304</v>
      </c>
      <c r="B48" s="594"/>
      <c r="C48" s="590"/>
      <c r="D48" s="591"/>
      <c r="E48" s="591"/>
      <c r="F48" s="591"/>
      <c r="G48" s="591"/>
      <c r="H48" s="592"/>
    </row>
    <row r="49" spans="1:11" ht="18.75" customHeight="1">
      <c r="A49" s="138"/>
      <c r="B49" s="557" t="s">
        <v>288</v>
      </c>
      <c r="C49" s="558"/>
      <c r="D49" s="564" t="s">
        <v>302</v>
      </c>
      <c r="E49" s="564"/>
      <c r="F49" s="564"/>
      <c r="G49" s="559"/>
      <c r="H49" s="560"/>
    </row>
    <row r="50" spans="1:11" ht="18.75" customHeight="1">
      <c r="A50" s="132"/>
      <c r="B50" s="581"/>
      <c r="C50" s="582"/>
      <c r="D50" s="564" t="s">
        <v>306</v>
      </c>
      <c r="E50" s="564"/>
      <c r="F50" s="564"/>
      <c r="G50" s="587"/>
      <c r="H50" s="588"/>
    </row>
    <row r="51" spans="1:11" ht="18.75" customHeight="1">
      <c r="A51" s="132"/>
      <c r="B51" s="557" t="s">
        <v>289</v>
      </c>
      <c r="C51" s="558"/>
      <c r="D51" s="589" t="s">
        <v>305</v>
      </c>
      <c r="E51" s="589"/>
      <c r="F51" s="589"/>
      <c r="G51" s="587"/>
      <c r="H51" s="588"/>
      <c r="I51" s="136"/>
      <c r="J51" s="137"/>
      <c r="K51" s="137"/>
    </row>
    <row r="52" spans="1:11" ht="18.75" customHeight="1">
      <c r="A52" s="132"/>
      <c r="B52" s="583" t="s">
        <v>335</v>
      </c>
      <c r="C52" s="584"/>
      <c r="D52" s="589" t="s">
        <v>290</v>
      </c>
      <c r="E52" s="589"/>
      <c r="F52" s="589"/>
      <c r="G52" s="113" t="s">
        <v>298</v>
      </c>
      <c r="H52" s="579"/>
      <c r="I52" s="585"/>
      <c r="J52" s="585"/>
      <c r="K52" s="586"/>
    </row>
    <row r="53" spans="1:11" ht="18.75" customHeight="1">
      <c r="A53" s="132"/>
      <c r="B53" s="583"/>
      <c r="C53" s="584"/>
      <c r="D53" s="138"/>
      <c r="E53" s="127" t="s">
        <v>296</v>
      </c>
      <c r="F53" s="539"/>
      <c r="G53" s="539"/>
      <c r="H53" s="113" t="s">
        <v>303</v>
      </c>
      <c r="I53" s="539"/>
      <c r="J53" s="539"/>
      <c r="K53" s="539"/>
    </row>
    <row r="54" spans="1:11" ht="18.75" customHeight="1">
      <c r="A54" s="132"/>
      <c r="B54" s="132"/>
      <c r="D54" s="132"/>
      <c r="E54" s="127" t="s">
        <v>248</v>
      </c>
      <c r="F54" s="232"/>
      <c r="G54" s="115" t="s">
        <v>301</v>
      </c>
      <c r="H54" s="113" t="s">
        <v>299</v>
      </c>
      <c r="I54" s="579"/>
      <c r="J54" s="580"/>
      <c r="K54" s="115" t="s">
        <v>300</v>
      </c>
    </row>
    <row r="55" spans="1:11" ht="18.75" customHeight="1">
      <c r="A55" s="132"/>
      <c r="B55" s="132"/>
      <c r="D55" s="132"/>
      <c r="E55" s="564" t="s">
        <v>295</v>
      </c>
      <c r="F55" s="564"/>
      <c r="G55" s="564"/>
      <c r="H55" s="564"/>
      <c r="I55" s="575"/>
      <c r="J55" s="575"/>
      <c r="K55" s="575"/>
    </row>
    <row r="56" spans="1:11" ht="18.75" customHeight="1">
      <c r="A56" s="132"/>
      <c r="B56" s="132"/>
      <c r="D56" s="132"/>
      <c r="E56" s="565" t="s">
        <v>291</v>
      </c>
      <c r="F56" s="566"/>
      <c r="G56" s="565" t="s">
        <v>293</v>
      </c>
      <c r="H56" s="567"/>
      <c r="I56" s="570"/>
      <c r="J56" s="571"/>
      <c r="K56" s="572"/>
    </row>
    <row r="57" spans="1:11" ht="18.75" customHeight="1">
      <c r="A57" s="132"/>
      <c r="B57" s="132"/>
      <c r="D57" s="132"/>
      <c r="E57" s="288"/>
      <c r="F57" s="134"/>
      <c r="G57" s="182"/>
      <c r="H57" s="556" t="s">
        <v>632</v>
      </c>
      <c r="I57" s="130"/>
      <c r="J57" s="289" t="s">
        <v>630</v>
      </c>
      <c r="K57" s="128" t="s">
        <v>631</v>
      </c>
    </row>
    <row r="58" spans="1:11" ht="18.75" customHeight="1">
      <c r="A58" s="132"/>
      <c r="B58" s="132"/>
      <c r="D58" s="132"/>
      <c r="E58" s="288"/>
      <c r="F58" s="134"/>
      <c r="G58" s="288"/>
      <c r="H58" s="576"/>
      <c r="I58" s="128" t="s">
        <v>629</v>
      </c>
      <c r="J58" s="290"/>
      <c r="K58" s="291"/>
    </row>
    <row r="59" spans="1:11" ht="18.75" customHeight="1">
      <c r="A59" s="132"/>
      <c r="B59" s="132"/>
      <c r="D59" s="132"/>
      <c r="E59" s="288"/>
      <c r="F59" s="134"/>
      <c r="G59" s="288"/>
      <c r="H59" s="576"/>
      <c r="I59" s="129" t="s">
        <v>627</v>
      </c>
      <c r="J59" s="291"/>
      <c r="K59" s="291"/>
    </row>
    <row r="60" spans="1:11" ht="18.75" customHeight="1">
      <c r="A60" s="132"/>
      <c r="B60" s="132"/>
      <c r="D60" s="132"/>
      <c r="E60" s="288"/>
      <c r="F60" s="134"/>
      <c r="G60" s="150"/>
      <c r="H60" s="577"/>
      <c r="I60" s="129" t="s">
        <v>628</v>
      </c>
      <c r="J60" s="291"/>
      <c r="K60" s="291"/>
    </row>
    <row r="61" spans="1:11" ht="18.75" customHeight="1">
      <c r="A61" s="136"/>
      <c r="B61" s="136"/>
      <c r="C61" s="137"/>
      <c r="D61" s="136"/>
      <c r="E61" s="133"/>
      <c r="F61" s="139"/>
      <c r="G61" s="568" t="s">
        <v>292</v>
      </c>
      <c r="H61" s="569"/>
      <c r="I61" s="573"/>
      <c r="J61" s="573"/>
      <c r="K61" s="574"/>
    </row>
    <row r="62" spans="1:11" ht="18.75" customHeight="1"/>
    <row r="63" spans="1:11" ht="18.75" customHeight="1"/>
    <row r="64" spans="1:11" ht="18.75" customHeight="1"/>
  </sheetData>
  <mergeCells count="67">
    <mergeCell ref="B16:F16"/>
    <mergeCell ref="G16:K16"/>
    <mergeCell ref="A2:K2"/>
    <mergeCell ref="A8:C8"/>
    <mergeCell ref="D8:F8"/>
    <mergeCell ref="G8:K8"/>
    <mergeCell ref="A9:C9"/>
    <mergeCell ref="D9:F9"/>
    <mergeCell ref="G9:K9"/>
    <mergeCell ref="A14:A15"/>
    <mergeCell ref="B14:F14"/>
    <mergeCell ref="G14:K14"/>
    <mergeCell ref="A17:A18"/>
    <mergeCell ref="B17:F17"/>
    <mergeCell ref="G17:K17"/>
    <mergeCell ref="B18:C18"/>
    <mergeCell ref="D18:E18"/>
    <mergeCell ref="G18:H18"/>
    <mergeCell ref="I18:J18"/>
    <mergeCell ref="A19:A20"/>
    <mergeCell ref="B19:F19"/>
    <mergeCell ref="G19:K19"/>
    <mergeCell ref="B20:F20"/>
    <mergeCell ref="G20:K20"/>
    <mergeCell ref="F23:G23"/>
    <mergeCell ref="F24:G24"/>
    <mergeCell ref="A29:A30"/>
    <mergeCell ref="B29:G29"/>
    <mergeCell ref="H29:I29"/>
    <mergeCell ref="A21:A24"/>
    <mergeCell ref="C21:K21"/>
    <mergeCell ref="B22:B24"/>
    <mergeCell ref="F22:G22"/>
    <mergeCell ref="H22:K22"/>
    <mergeCell ref="K29:K30"/>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s>
  <phoneticPr fontId="6"/>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519</v>
      </c>
    </row>
    <row r="2" spans="1:11" ht="18" customHeight="1">
      <c r="A2" s="526" t="s">
        <v>245</v>
      </c>
      <c r="B2" s="526"/>
      <c r="C2" s="526"/>
      <c r="D2" s="526"/>
      <c r="E2" s="526"/>
      <c r="F2" s="526"/>
      <c r="G2" s="526"/>
      <c r="H2" s="526"/>
      <c r="I2" s="526"/>
      <c r="J2" s="526"/>
      <c r="K2" s="526"/>
    </row>
    <row r="5" spans="1:11" ht="18.75" customHeight="1">
      <c r="A5" s="113" t="s">
        <v>67</v>
      </c>
      <c r="B5" s="530" t="s">
        <v>520</v>
      </c>
      <c r="C5" s="530"/>
      <c r="D5" s="530"/>
      <c r="E5" s="530"/>
      <c r="F5" s="530"/>
    </row>
    <row r="6" spans="1:11" ht="12" customHeight="1">
      <c r="A6" s="119"/>
      <c r="B6" s="120"/>
      <c r="C6" s="120"/>
      <c r="D6" s="120"/>
      <c r="E6" s="120"/>
      <c r="F6" s="120"/>
    </row>
    <row r="8" spans="1:11" ht="15" customHeight="1">
      <c r="A8" s="530" t="s">
        <v>231</v>
      </c>
      <c r="B8" s="530"/>
      <c r="C8" s="530"/>
      <c r="D8" s="530" t="s">
        <v>272</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32"/>
      <c r="C16" s="532"/>
      <c r="D16" s="532"/>
      <c r="E16" s="532"/>
      <c r="F16" s="532"/>
      <c r="G16" s="559"/>
      <c r="H16" s="578"/>
      <c r="I16" s="578"/>
      <c r="J16" s="578"/>
      <c r="K16" s="560"/>
    </row>
    <row r="17" spans="1:11" ht="18.75" customHeight="1">
      <c r="A17" s="220" t="s">
        <v>341</v>
      </c>
      <c r="B17" s="214" t="s">
        <v>561</v>
      </c>
      <c r="C17" s="252"/>
      <c r="D17" s="215" t="s">
        <v>562</v>
      </c>
      <c r="E17" s="253"/>
      <c r="F17" s="217" t="s">
        <v>563</v>
      </c>
      <c r="G17" s="253"/>
      <c r="H17" s="216" t="s">
        <v>564</v>
      </c>
      <c r="I17" s="253"/>
      <c r="J17" s="216" t="s">
        <v>565</v>
      </c>
      <c r="K17" s="348">
        <f>C17+E17+G17+I17</f>
        <v>0</v>
      </c>
    </row>
    <row r="18" spans="1:11">
      <c r="A18" s="556" t="s">
        <v>252</v>
      </c>
      <c r="B18" s="527" t="s">
        <v>250</v>
      </c>
      <c r="C18" s="527"/>
      <c r="D18" s="527"/>
      <c r="E18" s="527"/>
      <c r="F18" s="527"/>
      <c r="G18" s="527" t="s">
        <v>251</v>
      </c>
      <c r="H18" s="527"/>
      <c r="I18" s="527"/>
      <c r="J18" s="527"/>
      <c r="K18" s="527"/>
    </row>
    <row r="19" spans="1:11" ht="18.75" customHeight="1">
      <c r="A19" s="529"/>
      <c r="B19" s="532"/>
      <c r="C19" s="532"/>
      <c r="D19" s="532"/>
      <c r="E19" s="532"/>
      <c r="F19" s="532"/>
      <c r="G19" s="532"/>
      <c r="H19" s="532"/>
      <c r="I19" s="532"/>
      <c r="J19" s="532"/>
      <c r="K19" s="532"/>
    </row>
    <row r="20" spans="1:11" ht="12" customHeight="1">
      <c r="A20" s="555" t="s">
        <v>253</v>
      </c>
      <c r="B20" s="113" t="s">
        <v>254</v>
      </c>
      <c r="C20" s="530" t="s">
        <v>255</v>
      </c>
      <c r="D20" s="530"/>
      <c r="E20" s="530"/>
      <c r="F20" s="530"/>
      <c r="G20" s="530"/>
      <c r="H20" s="530"/>
      <c r="I20" s="530"/>
      <c r="J20" s="530"/>
      <c r="K20" s="530"/>
    </row>
    <row r="21" spans="1:11">
      <c r="A21" s="555"/>
      <c r="B21" s="532"/>
      <c r="C21" s="113" t="s">
        <v>256</v>
      </c>
      <c r="D21" s="113" t="s">
        <v>257</v>
      </c>
      <c r="E21" s="113" t="s">
        <v>258</v>
      </c>
      <c r="F21" s="540" t="s">
        <v>251</v>
      </c>
      <c r="G21" s="541"/>
      <c r="H21" s="527" t="s">
        <v>259</v>
      </c>
      <c r="I21" s="527"/>
      <c r="J21" s="527"/>
      <c r="K21" s="527"/>
    </row>
    <row r="22" spans="1:11" ht="18.75" customHeight="1">
      <c r="A22" s="555"/>
      <c r="B22" s="532"/>
      <c r="C22" s="225"/>
      <c r="D22" s="226"/>
      <c r="E22" s="227"/>
      <c r="F22" s="539"/>
      <c r="G22" s="539"/>
      <c r="H22" s="117" t="s">
        <v>260</v>
      </c>
      <c r="I22" s="228"/>
      <c r="J22" s="117" t="s">
        <v>261</v>
      </c>
      <c r="K22" s="229"/>
    </row>
    <row r="23" spans="1:11" ht="18.75" customHeight="1">
      <c r="A23" s="555"/>
      <c r="B23" s="532"/>
      <c r="C23" s="225"/>
      <c r="D23" s="226"/>
      <c r="E23" s="227"/>
      <c r="F23" s="539"/>
      <c r="G23" s="539"/>
      <c r="H23" s="117" t="s">
        <v>260</v>
      </c>
      <c r="I23" s="228"/>
      <c r="J23" s="117" t="s">
        <v>261</v>
      </c>
      <c r="K23" s="229"/>
    </row>
    <row r="26" spans="1:11">
      <c r="A26" s="111" t="s">
        <v>276</v>
      </c>
    </row>
    <row r="27" spans="1:11" ht="3.75" customHeight="1"/>
    <row r="28" spans="1:11" ht="19.5" customHeight="1">
      <c r="A28" s="593" t="s">
        <v>46</v>
      </c>
      <c r="B28" s="594"/>
      <c r="C28" s="692" t="s">
        <v>529</v>
      </c>
      <c r="D28" s="180"/>
      <c r="E28" s="692" t="s">
        <v>530</v>
      </c>
      <c r="F28" s="184"/>
      <c r="G28" s="692" t="s">
        <v>531</v>
      </c>
      <c r="H28" s="184"/>
      <c r="I28" s="692" t="s">
        <v>532</v>
      </c>
      <c r="J28" s="184"/>
      <c r="K28" s="535" t="s">
        <v>242</v>
      </c>
    </row>
    <row r="29" spans="1:11" ht="24" customHeight="1">
      <c r="A29" s="595"/>
      <c r="B29" s="596"/>
      <c r="C29" s="693"/>
      <c r="D29" s="116" t="s">
        <v>528</v>
      </c>
      <c r="E29" s="693"/>
      <c r="F29" s="116" t="s">
        <v>528</v>
      </c>
      <c r="G29" s="693"/>
      <c r="H29" s="116" t="s">
        <v>528</v>
      </c>
      <c r="I29" s="693"/>
      <c r="J29" s="116" t="s">
        <v>528</v>
      </c>
      <c r="K29" s="534"/>
    </row>
    <row r="30" spans="1:11" ht="30" customHeight="1">
      <c r="A30" s="853" t="s">
        <v>573</v>
      </c>
      <c r="B30" s="854"/>
      <c r="C30" s="226"/>
      <c r="D30" s="226"/>
      <c r="E30" s="234"/>
      <c r="F30" s="226"/>
      <c r="G30" s="234"/>
      <c r="H30" s="226"/>
      <c r="I30" s="234"/>
      <c r="J30" s="226"/>
      <c r="K30" s="121" t="str">
        <f>IF(SUM(C30+E30+G30+I30)=0,"",SUM(C30+E30+G30+I30))</f>
        <v/>
      </c>
    </row>
    <row r="31" spans="1:11" ht="15" customHeight="1">
      <c r="A31" s="855" t="s">
        <v>574</v>
      </c>
      <c r="B31" s="856"/>
      <c r="C31" s="292"/>
      <c r="D31" s="292"/>
      <c r="E31" s="293"/>
      <c r="F31" s="292"/>
      <c r="G31" s="293"/>
      <c r="H31" s="292"/>
      <c r="I31" s="293"/>
      <c r="J31" s="292"/>
      <c r="K31" s="122" t="str">
        <f t="shared" ref="K31:K32" si="0">IF(SUM(C31+E31+G31+I31)=0,"",SUM(C31+E31+G31+I31))</f>
        <v/>
      </c>
    </row>
    <row r="32" spans="1:11" ht="15" customHeight="1">
      <c r="A32" s="855"/>
      <c r="B32" s="856"/>
      <c r="C32" s="235"/>
      <c r="D32" s="235"/>
      <c r="E32" s="235"/>
      <c r="F32" s="235"/>
      <c r="G32" s="235"/>
      <c r="H32" s="235"/>
      <c r="I32" s="235"/>
      <c r="J32" s="235"/>
      <c r="K32" s="157" t="str">
        <f t="shared" si="0"/>
        <v/>
      </c>
    </row>
    <row r="33" spans="1:11" ht="37.5" customHeight="1">
      <c r="A33" s="191"/>
      <c r="B33" s="179" t="s">
        <v>533</v>
      </c>
      <c r="C33" s="851"/>
      <c r="D33" s="852"/>
      <c r="E33" s="851"/>
      <c r="F33" s="852"/>
      <c r="G33" s="851"/>
      <c r="H33" s="852"/>
      <c r="I33" s="851"/>
      <c r="J33" s="852"/>
      <c r="K33" s="194" t="str">
        <f>IF(COUNTIF(C33:J33,"有")=0,"",COUNTIF(C33:J33,"有"))</f>
        <v/>
      </c>
    </row>
    <row r="34" spans="1:11" ht="15" customHeight="1">
      <c r="A34" s="706" t="s">
        <v>534</v>
      </c>
      <c r="B34" s="706"/>
      <c r="C34" s="706"/>
      <c r="D34" s="706"/>
      <c r="E34" s="706"/>
      <c r="F34" s="706"/>
      <c r="G34" s="706"/>
      <c r="H34" s="706"/>
      <c r="I34" s="706"/>
      <c r="J34" s="706"/>
      <c r="K34" s="706"/>
    </row>
    <row r="35" spans="1:11" ht="15" customHeight="1"/>
    <row r="36" spans="1:11" ht="15" customHeight="1">
      <c r="A36" s="119"/>
      <c r="B36" s="126"/>
      <c r="C36" s="126"/>
      <c r="D36" s="126"/>
      <c r="E36" s="126"/>
      <c r="F36" s="126"/>
      <c r="G36" s="126"/>
      <c r="H36" s="126"/>
      <c r="I36" s="126"/>
      <c r="J36" s="126"/>
      <c r="K36" s="126"/>
    </row>
    <row r="37" spans="1:11">
      <c r="A37" s="111" t="s">
        <v>277</v>
      </c>
    </row>
    <row r="38" spans="1:11" ht="3.75" customHeight="1"/>
    <row r="39" spans="1:11" ht="18.75" customHeight="1">
      <c r="A39" s="546"/>
      <c r="B39" s="547"/>
      <c r="C39" s="547"/>
      <c r="D39" s="547"/>
      <c r="E39" s="547"/>
      <c r="F39" s="547"/>
      <c r="G39" s="547"/>
      <c r="H39" s="547"/>
      <c r="I39" s="547"/>
      <c r="J39" s="547"/>
      <c r="K39" s="548"/>
    </row>
    <row r="40" spans="1:11" ht="18.75" customHeight="1">
      <c r="A40" s="549"/>
      <c r="B40" s="550"/>
      <c r="C40" s="550"/>
      <c r="D40" s="550"/>
      <c r="E40" s="550"/>
      <c r="F40" s="550"/>
      <c r="G40" s="550"/>
      <c r="H40" s="550"/>
      <c r="I40" s="550"/>
      <c r="J40" s="550"/>
      <c r="K40" s="551"/>
    </row>
    <row r="41" spans="1:11" ht="18.75" customHeight="1">
      <c r="A41" s="552"/>
      <c r="B41" s="553"/>
      <c r="C41" s="553"/>
      <c r="D41" s="553"/>
      <c r="E41" s="553"/>
      <c r="F41" s="553"/>
      <c r="G41" s="553"/>
      <c r="H41" s="553"/>
      <c r="I41" s="553"/>
      <c r="J41" s="553"/>
      <c r="K41" s="554"/>
    </row>
    <row r="44" spans="1:11">
      <c r="A44" s="111" t="s">
        <v>402</v>
      </c>
    </row>
    <row r="45" spans="1:11" ht="3.75" customHeight="1"/>
    <row r="46" spans="1:11" ht="18.75" customHeight="1">
      <c r="A46" s="557" t="s">
        <v>521</v>
      </c>
      <c r="B46" s="706"/>
      <c r="C46" s="706"/>
      <c r="D46" s="706"/>
      <c r="E46" s="558"/>
      <c r="F46" s="113" t="s">
        <v>522</v>
      </c>
      <c r="G46" s="559"/>
      <c r="H46" s="578"/>
      <c r="I46" s="560"/>
    </row>
    <row r="47" spans="1:11" ht="18.75" customHeight="1">
      <c r="A47" s="848"/>
      <c r="B47" s="849"/>
      <c r="C47" s="849"/>
      <c r="D47" s="849"/>
      <c r="E47" s="850"/>
      <c r="F47" s="113" t="s">
        <v>523</v>
      </c>
      <c r="G47" s="561" t="s">
        <v>524</v>
      </c>
      <c r="H47" s="562"/>
      <c r="I47" s="251" t="s">
        <v>525</v>
      </c>
    </row>
    <row r="48" spans="1:11" ht="6.75" customHeight="1">
      <c r="F48" s="119"/>
      <c r="G48" s="158"/>
      <c r="H48" s="158"/>
      <c r="I48" s="118"/>
    </row>
    <row r="49" spans="1:11" ht="18.75" customHeight="1">
      <c r="A49" s="111" t="s">
        <v>526</v>
      </c>
    </row>
    <row r="50" spans="1:11" ht="3.75" customHeight="1"/>
    <row r="51" spans="1:11" ht="18.75" customHeight="1">
      <c r="A51" s="546"/>
      <c r="B51" s="547"/>
      <c r="C51" s="547"/>
      <c r="D51" s="547"/>
      <c r="E51" s="547"/>
      <c r="F51" s="547"/>
      <c r="G51" s="547"/>
      <c r="H51" s="547"/>
      <c r="I51" s="547"/>
      <c r="J51" s="547"/>
      <c r="K51" s="548"/>
    </row>
    <row r="52" spans="1:11" ht="18.75" customHeight="1">
      <c r="A52" s="549"/>
      <c r="B52" s="550"/>
      <c r="C52" s="550"/>
      <c r="D52" s="550"/>
      <c r="E52" s="550"/>
      <c r="F52" s="550"/>
      <c r="G52" s="550"/>
      <c r="H52" s="550"/>
      <c r="I52" s="550"/>
      <c r="J52" s="550"/>
      <c r="K52" s="551"/>
    </row>
    <row r="53" spans="1:11" ht="18.75" customHeight="1">
      <c r="A53" s="552"/>
      <c r="B53" s="553"/>
      <c r="C53" s="553"/>
      <c r="D53" s="553"/>
      <c r="E53" s="553"/>
      <c r="F53" s="553"/>
      <c r="G53" s="553"/>
      <c r="H53" s="553"/>
      <c r="I53" s="553"/>
      <c r="J53" s="553"/>
      <c r="K53" s="554"/>
    </row>
    <row r="54" spans="1:11" ht="6.75" customHeight="1"/>
    <row r="55" spans="1:11" ht="18.75" customHeight="1">
      <c r="A55" s="111" t="s">
        <v>527</v>
      </c>
    </row>
    <row r="56" spans="1:11" ht="3.75" customHeight="1"/>
    <row r="57" spans="1:11" ht="18.75" customHeight="1">
      <c r="A57" s="546"/>
      <c r="B57" s="547"/>
      <c r="C57" s="547"/>
      <c r="D57" s="547"/>
      <c r="E57" s="547"/>
      <c r="F57" s="547"/>
      <c r="G57" s="547"/>
      <c r="H57" s="547"/>
      <c r="I57" s="547"/>
      <c r="J57" s="547"/>
      <c r="K57" s="548"/>
    </row>
    <row r="58" spans="1:11" ht="18.75" customHeight="1">
      <c r="A58" s="549"/>
      <c r="B58" s="550"/>
      <c r="C58" s="550"/>
      <c r="D58" s="550"/>
      <c r="E58" s="550"/>
      <c r="F58" s="550"/>
      <c r="G58" s="550"/>
      <c r="H58" s="550"/>
      <c r="I58" s="550"/>
      <c r="J58" s="550"/>
      <c r="K58" s="551"/>
    </row>
    <row r="59" spans="1:11" ht="18.75" customHeight="1">
      <c r="A59" s="552"/>
      <c r="B59" s="553"/>
      <c r="C59" s="553"/>
      <c r="D59" s="553"/>
      <c r="E59" s="553"/>
      <c r="F59" s="553"/>
      <c r="G59" s="553"/>
      <c r="H59" s="553"/>
      <c r="I59" s="553"/>
      <c r="J59" s="553"/>
      <c r="K59" s="554"/>
    </row>
    <row r="60" spans="1:11" ht="18.75" customHeight="1"/>
  </sheetData>
  <mergeCells count="44">
    <mergeCell ref="I33:J33"/>
    <mergeCell ref="A28:B29"/>
    <mergeCell ref="A30:B30"/>
    <mergeCell ref="A31:B32"/>
    <mergeCell ref="C28:C29"/>
    <mergeCell ref="E28:E29"/>
    <mergeCell ref="G28:G29"/>
    <mergeCell ref="I28:I29"/>
    <mergeCell ref="C33:D33"/>
    <mergeCell ref="E33:F33"/>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24F35-6CAA-412C-944B-4796FF5F4B35}">
  <sheetPr>
    <pageSetUpPr fitToPage="1"/>
  </sheetPr>
  <dimension ref="A1:X44"/>
  <sheetViews>
    <sheetView view="pageBreakPreview" zoomScaleNormal="100" zoomScaleSheetLayoutView="100" workbookViewId="0">
      <selection activeCell="C30" sqref="C30"/>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209" t="s">
        <v>699</v>
      </c>
    </row>
    <row r="2" spans="1:22" ht="17.25" customHeight="1">
      <c r="A2" s="209"/>
      <c r="B2" s="209"/>
      <c r="C2" s="209"/>
      <c r="D2" s="487" t="s">
        <v>635</v>
      </c>
      <c r="E2" s="487"/>
      <c r="F2" s="487"/>
      <c r="G2" s="487"/>
      <c r="H2" s="487"/>
      <c r="I2" s="209"/>
      <c r="J2" s="209"/>
      <c r="K2" s="209"/>
      <c r="L2" s="209"/>
      <c r="M2" s="412"/>
      <c r="N2" s="412"/>
      <c r="O2" s="412"/>
      <c r="P2" s="412"/>
      <c r="Q2" s="412"/>
      <c r="R2" s="412"/>
      <c r="S2" s="412"/>
      <c r="T2" s="412"/>
      <c r="U2" s="412"/>
    </row>
    <row r="3" spans="1:22" ht="17.25">
      <c r="A3" s="209"/>
      <c r="B3" s="209"/>
      <c r="C3" s="209"/>
      <c r="D3" s="487"/>
      <c r="E3" s="487"/>
      <c r="F3" s="487"/>
      <c r="G3" s="487"/>
      <c r="H3" s="487"/>
      <c r="I3" s="209"/>
      <c r="J3" s="209"/>
      <c r="K3" s="209"/>
      <c r="L3" s="209"/>
      <c r="M3" s="412"/>
      <c r="N3" s="412"/>
      <c r="O3" s="412"/>
      <c r="P3" s="412"/>
      <c r="Q3" s="412"/>
      <c r="R3" s="412"/>
      <c r="S3" s="412"/>
      <c r="T3" s="412"/>
      <c r="U3" s="412"/>
    </row>
    <row r="4" spans="1:22" ht="14.25" thickBot="1">
      <c r="A4" s="25" t="s">
        <v>26</v>
      </c>
    </row>
    <row r="5" spans="1:22" s="27" customFormat="1" ht="19.5" customHeight="1" thickBot="1">
      <c r="A5" s="520" t="s">
        <v>27</v>
      </c>
      <c r="B5" s="521"/>
      <c r="C5" s="480"/>
      <c r="D5" s="26" t="s">
        <v>55</v>
      </c>
      <c r="E5" s="857" t="s">
        <v>679</v>
      </c>
      <c r="F5" s="858"/>
      <c r="G5" s="858"/>
      <c r="H5" s="858"/>
      <c r="I5" s="859"/>
      <c r="V5" s="27" t="s">
        <v>77</v>
      </c>
    </row>
    <row r="6" spans="1:22" s="27" customFormat="1" ht="12.75" thickBot="1">
      <c r="A6" s="23"/>
    </row>
    <row r="7" spans="1:22" s="27" customFormat="1" ht="18" customHeight="1">
      <c r="A7" s="488" t="s">
        <v>46</v>
      </c>
      <c r="B7" s="489" t="s">
        <v>47</v>
      </c>
      <c r="C7" s="490"/>
      <c r="D7" s="488" t="s">
        <v>634</v>
      </c>
      <c r="E7" s="489"/>
      <c r="F7" s="490"/>
      <c r="G7" s="488" t="s">
        <v>28</v>
      </c>
      <c r="H7" s="489"/>
      <c r="I7" s="489"/>
      <c r="J7" s="489"/>
      <c r="K7" s="489"/>
      <c r="L7" s="490"/>
      <c r="M7" s="488" t="s">
        <v>28</v>
      </c>
      <c r="N7" s="489"/>
      <c r="O7" s="489"/>
      <c r="P7" s="489"/>
      <c r="Q7" s="489"/>
      <c r="R7" s="489"/>
      <c r="S7" s="489"/>
      <c r="T7" s="489"/>
      <c r="U7" s="490"/>
    </row>
    <row r="8" spans="1:22" s="27" customFormat="1" ht="18" customHeight="1">
      <c r="A8" s="525"/>
      <c r="B8" s="508"/>
      <c r="C8" s="509"/>
      <c r="D8" s="525" t="s">
        <v>48</v>
      </c>
      <c r="E8" s="508" t="s">
        <v>49</v>
      </c>
      <c r="F8" s="509" t="s">
        <v>50</v>
      </c>
      <c r="G8" s="491" t="s">
        <v>702</v>
      </c>
      <c r="H8" s="492"/>
      <c r="I8" s="264" t="str">
        <f>IF(I28="","",ROUND(I28/F28*100,0))</f>
        <v/>
      </c>
      <c r="J8" s="493" t="s">
        <v>703</v>
      </c>
      <c r="K8" s="492"/>
      <c r="L8" s="265" t="str">
        <f>IF(I8="","",IF(I8=100,"",100-I8))</f>
        <v/>
      </c>
      <c r="M8" s="491" t="s">
        <v>656</v>
      </c>
      <c r="N8" s="492"/>
      <c r="O8" s="264" t="str">
        <f>IF(O28="","",ROUND(O28/L28*100,0))</f>
        <v/>
      </c>
      <c r="P8" s="491" t="s">
        <v>656</v>
      </c>
      <c r="Q8" s="492"/>
      <c r="R8" s="264" t="str">
        <f>IF(R28="","",ROUND(R28/O28*100,0))</f>
        <v/>
      </c>
      <c r="S8" s="493" t="s">
        <v>656</v>
      </c>
      <c r="T8" s="492"/>
      <c r="U8" s="265" t="str">
        <f>IF(O8="","",IF(O8=100,"",100-O8))</f>
        <v/>
      </c>
    </row>
    <row r="9" spans="1:22" s="27" customFormat="1" ht="18" customHeight="1" thickBot="1">
      <c r="A9" s="515"/>
      <c r="B9" s="516"/>
      <c r="C9" s="517"/>
      <c r="D9" s="515"/>
      <c r="E9" s="516"/>
      <c r="F9" s="517"/>
      <c r="G9" s="407" t="s">
        <v>48</v>
      </c>
      <c r="H9" s="408" t="s">
        <v>49</v>
      </c>
      <c r="I9" s="408" t="s">
        <v>50</v>
      </c>
      <c r="J9" s="408" t="s">
        <v>48</v>
      </c>
      <c r="K9" s="408" t="s">
        <v>49</v>
      </c>
      <c r="L9" s="409" t="s">
        <v>50</v>
      </c>
      <c r="M9" s="407" t="s">
        <v>48</v>
      </c>
      <c r="N9" s="408" t="s">
        <v>49</v>
      </c>
      <c r="O9" s="408" t="s">
        <v>50</v>
      </c>
      <c r="P9" s="407" t="s">
        <v>48</v>
      </c>
      <c r="Q9" s="408" t="s">
        <v>49</v>
      </c>
      <c r="R9" s="408" t="s">
        <v>50</v>
      </c>
      <c r="S9" s="408" t="s">
        <v>48</v>
      </c>
      <c r="T9" s="408" t="s">
        <v>49</v>
      </c>
      <c r="U9" s="409" t="s">
        <v>50</v>
      </c>
    </row>
    <row r="10" spans="1:22" s="27" customFormat="1" ht="18" customHeight="1">
      <c r="A10" s="499" t="s">
        <v>51</v>
      </c>
      <c r="B10" s="518"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500"/>
      <c r="B11" s="519"/>
      <c r="C11" s="410"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500"/>
      <c r="B12" s="519"/>
      <c r="C12" s="449"/>
      <c r="D12" s="259"/>
      <c r="E12" s="260" t="str">
        <f>IF(D12="","",F12/D12)</f>
        <v/>
      </c>
      <c r="F12" s="261"/>
      <c r="G12" s="259"/>
      <c r="H12" s="260" t="str">
        <f>IF(G12="","",I12/G12)</f>
        <v/>
      </c>
      <c r="I12" s="262"/>
      <c r="J12" s="260"/>
      <c r="K12" s="260" t="str">
        <f t="shared" ref="K12:K35" si="0">IF(J12="","",L12/J12)</f>
        <v/>
      </c>
      <c r="L12" s="263"/>
      <c r="M12" s="259"/>
      <c r="N12" s="260" t="str">
        <f>IF(M12="","",O12/M12)</f>
        <v/>
      </c>
      <c r="O12" s="262"/>
      <c r="P12" s="259"/>
      <c r="Q12" s="260" t="str">
        <f>IF(P12="","",R12/P12)</f>
        <v/>
      </c>
      <c r="R12" s="262"/>
      <c r="S12" s="260"/>
      <c r="T12" s="260" t="str">
        <f t="shared" ref="T12:T35" si="1">IF(S12="","",U12/S12)</f>
        <v/>
      </c>
      <c r="U12" s="263"/>
    </row>
    <row r="13" spans="1:22" s="27" customFormat="1" ht="18" customHeight="1">
      <c r="A13" s="500"/>
      <c r="B13" s="519"/>
      <c r="C13" s="450"/>
      <c r="D13" s="451"/>
      <c r="E13" s="334" t="str">
        <f>IF(D13="","",F13/D13)</f>
        <v/>
      </c>
      <c r="F13" s="452"/>
      <c r="G13" s="453"/>
      <c r="H13" s="294" t="str">
        <f>IF(G13="","",I13/G13)</f>
        <v/>
      </c>
      <c r="I13" s="454"/>
      <c r="J13" s="455"/>
      <c r="K13" s="294" t="str">
        <f t="shared" si="0"/>
        <v/>
      </c>
      <c r="L13" s="452"/>
      <c r="M13" s="296"/>
      <c r="N13" s="294" t="str">
        <f>IF(M13="","",O13/M13)</f>
        <v/>
      </c>
      <c r="O13" s="297"/>
      <c r="P13" s="296"/>
      <c r="Q13" s="294" t="str">
        <f>IF(P13="","",R13/P13)</f>
        <v/>
      </c>
      <c r="R13" s="297"/>
      <c r="S13" s="297"/>
      <c r="T13" s="294" t="str">
        <f t="shared" si="1"/>
        <v/>
      </c>
      <c r="U13" s="295"/>
    </row>
    <row r="14" spans="1:22" s="27" customFormat="1" ht="18" customHeight="1">
      <c r="A14" s="500"/>
      <c r="B14" s="519"/>
      <c r="C14" s="410" t="s">
        <v>60</v>
      </c>
      <c r="D14" s="298"/>
      <c r="E14" s="294" t="str">
        <f t="shared" ref="E14:E35" si="2">IF(D14="","",F14/D14)</f>
        <v/>
      </c>
      <c r="F14" s="299"/>
      <c r="G14" s="298"/>
      <c r="H14" s="294" t="str">
        <f>IF(G14="","",I14/G14)</f>
        <v/>
      </c>
      <c r="I14" s="300"/>
      <c r="J14" s="294"/>
      <c r="K14" s="294" t="str">
        <f t="shared" si="0"/>
        <v/>
      </c>
      <c r="L14" s="299"/>
      <c r="M14" s="298"/>
      <c r="N14" s="294" t="str">
        <f>IF(M14="","",O14/M14)</f>
        <v/>
      </c>
      <c r="O14" s="300"/>
      <c r="P14" s="298"/>
      <c r="Q14" s="294" t="str">
        <f>IF(P14="","",R14/P14)</f>
        <v/>
      </c>
      <c r="R14" s="300"/>
      <c r="S14" s="294"/>
      <c r="T14" s="294" t="str">
        <f t="shared" si="1"/>
        <v/>
      </c>
      <c r="U14" s="299"/>
    </row>
    <row r="15" spans="1:22" s="27" customFormat="1" ht="18" customHeight="1">
      <c r="A15" s="500"/>
      <c r="B15" s="519"/>
      <c r="C15" s="449"/>
      <c r="D15" s="456"/>
      <c r="E15" s="359" t="str">
        <f t="shared" si="2"/>
        <v/>
      </c>
      <c r="F15" s="454"/>
      <c r="G15" s="456"/>
      <c r="H15" s="358" t="str">
        <f t="shared" ref="H15:H35" si="3">IF(G15="","",I15/G15)</f>
        <v/>
      </c>
      <c r="I15" s="458"/>
      <c r="J15" s="454"/>
      <c r="K15" s="294" t="str">
        <f t="shared" si="0"/>
        <v/>
      </c>
      <c r="L15" s="452"/>
      <c r="M15" s="296"/>
      <c r="N15" s="294" t="str">
        <f t="shared" ref="N15:N35" si="4">IF(M15="","",O15/M15)</f>
        <v/>
      </c>
      <c r="O15" s="301"/>
      <c r="P15" s="296"/>
      <c r="Q15" s="294" t="str">
        <f t="shared" ref="Q15:Q35" si="5">IF(P15="","",R15/P15)</f>
        <v/>
      </c>
      <c r="R15" s="301"/>
      <c r="S15" s="297"/>
      <c r="T15" s="294" t="str">
        <f t="shared" si="1"/>
        <v/>
      </c>
      <c r="U15" s="295"/>
    </row>
    <row r="16" spans="1:22" s="27" customFormat="1" ht="18" customHeight="1">
      <c r="A16" s="500"/>
      <c r="B16" s="519"/>
      <c r="C16" s="449"/>
      <c r="D16" s="456"/>
      <c r="E16" s="358" t="str">
        <f t="shared" si="2"/>
        <v/>
      </c>
      <c r="F16" s="452"/>
      <c r="G16" s="456"/>
      <c r="H16" s="358" t="str">
        <f t="shared" si="3"/>
        <v/>
      </c>
      <c r="I16" s="458"/>
      <c r="J16" s="454"/>
      <c r="K16" s="294" t="str">
        <f t="shared" si="0"/>
        <v/>
      </c>
      <c r="L16" s="452"/>
      <c r="M16" s="296"/>
      <c r="N16" s="294" t="str">
        <f t="shared" si="4"/>
        <v/>
      </c>
      <c r="O16" s="301"/>
      <c r="P16" s="296"/>
      <c r="Q16" s="294" t="str">
        <f t="shared" si="5"/>
        <v/>
      </c>
      <c r="R16" s="301"/>
      <c r="S16" s="297"/>
      <c r="T16" s="294" t="str">
        <f t="shared" si="1"/>
        <v/>
      </c>
      <c r="U16" s="295"/>
    </row>
    <row r="17" spans="1:24" s="27" customFormat="1" ht="18" customHeight="1">
      <c r="A17" s="500"/>
      <c r="B17" s="519"/>
      <c r="C17" s="449"/>
      <c r="D17" s="457"/>
      <c r="E17" s="358" t="str">
        <f t="shared" si="2"/>
        <v/>
      </c>
      <c r="F17" s="452"/>
      <c r="G17" s="456"/>
      <c r="H17" s="358" t="str">
        <f t="shared" si="3"/>
        <v/>
      </c>
      <c r="I17" s="458"/>
      <c r="J17" s="459"/>
      <c r="K17" s="300"/>
      <c r="L17" s="452"/>
      <c r="M17" s="296"/>
      <c r="N17" s="294" t="str">
        <f t="shared" si="4"/>
        <v/>
      </c>
      <c r="O17" s="301"/>
      <c r="P17" s="296"/>
      <c r="Q17" s="294" t="str">
        <f t="shared" si="5"/>
        <v/>
      </c>
      <c r="R17" s="301"/>
      <c r="S17" s="301"/>
      <c r="T17" s="300" t="str">
        <f t="shared" si="1"/>
        <v/>
      </c>
      <c r="U17" s="295"/>
    </row>
    <row r="18" spans="1:24" s="27" customFormat="1" ht="18" customHeight="1">
      <c r="A18" s="500"/>
      <c r="B18" s="519"/>
      <c r="C18" s="410" t="s">
        <v>59</v>
      </c>
      <c r="D18" s="298"/>
      <c r="E18" s="294" t="str">
        <f t="shared" si="2"/>
        <v/>
      </c>
      <c r="F18" s="299"/>
      <c r="G18" s="298"/>
      <c r="H18" s="300" t="str">
        <f t="shared" si="3"/>
        <v/>
      </c>
      <c r="I18" s="300"/>
      <c r="J18" s="300"/>
      <c r="K18" s="300" t="str">
        <f t="shared" si="0"/>
        <v/>
      </c>
      <c r="L18" s="299"/>
      <c r="M18" s="298"/>
      <c r="N18" s="300" t="str">
        <f t="shared" si="4"/>
        <v/>
      </c>
      <c r="O18" s="300"/>
      <c r="P18" s="298"/>
      <c r="Q18" s="300" t="str">
        <f t="shared" si="5"/>
        <v/>
      </c>
      <c r="R18" s="300"/>
      <c r="S18" s="300"/>
      <c r="T18" s="300" t="str">
        <f t="shared" si="1"/>
        <v/>
      </c>
      <c r="U18" s="299"/>
    </row>
    <row r="19" spans="1:24" s="27" customFormat="1" ht="18" customHeight="1">
      <c r="A19" s="500"/>
      <c r="B19" s="519"/>
      <c r="C19" s="410">
        <f>C12</f>
        <v>0</v>
      </c>
      <c r="D19" s="298"/>
      <c r="E19" s="294" t="str">
        <f t="shared" si="2"/>
        <v/>
      </c>
      <c r="F19" s="299"/>
      <c r="G19" s="302"/>
      <c r="H19" s="300" t="str">
        <f t="shared" si="3"/>
        <v/>
      </c>
      <c r="I19" s="300"/>
      <c r="J19" s="300"/>
      <c r="K19" s="300" t="str">
        <f t="shared" si="0"/>
        <v/>
      </c>
      <c r="L19" s="299"/>
      <c r="M19" s="302"/>
      <c r="N19" s="300" t="str">
        <f t="shared" si="4"/>
        <v/>
      </c>
      <c r="O19" s="300"/>
      <c r="P19" s="302"/>
      <c r="Q19" s="300" t="str">
        <f t="shared" si="5"/>
        <v/>
      </c>
      <c r="R19" s="300"/>
      <c r="S19" s="300"/>
      <c r="T19" s="300" t="str">
        <f t="shared" si="1"/>
        <v/>
      </c>
      <c r="U19" s="299"/>
    </row>
    <row r="20" spans="1:24" s="27" customFormat="1" ht="18" customHeight="1">
      <c r="A20" s="500"/>
      <c r="B20" s="519"/>
      <c r="C20" s="410" t="str">
        <f>IF(C13="","",C13)</f>
        <v/>
      </c>
      <c r="D20" s="298"/>
      <c r="E20" s="294" t="str">
        <f t="shared" si="2"/>
        <v/>
      </c>
      <c r="F20" s="299"/>
      <c r="G20" s="302"/>
      <c r="H20" s="300" t="str">
        <f t="shared" si="3"/>
        <v/>
      </c>
      <c r="I20" s="300"/>
      <c r="J20" s="300"/>
      <c r="K20" s="300" t="str">
        <f t="shared" si="0"/>
        <v/>
      </c>
      <c r="L20" s="299"/>
      <c r="M20" s="302"/>
      <c r="N20" s="300" t="str">
        <f t="shared" si="4"/>
        <v/>
      </c>
      <c r="O20" s="300"/>
      <c r="P20" s="302"/>
      <c r="Q20" s="300" t="str">
        <f t="shared" si="5"/>
        <v/>
      </c>
      <c r="R20" s="300"/>
      <c r="S20" s="300"/>
      <c r="T20" s="300" t="str">
        <f t="shared" si="1"/>
        <v/>
      </c>
      <c r="U20" s="299"/>
    </row>
    <row r="21" spans="1:24" s="27" customFormat="1" ht="18" customHeight="1">
      <c r="A21" s="500"/>
      <c r="B21" s="519"/>
      <c r="C21" s="410" t="s">
        <v>60</v>
      </c>
      <c r="D21" s="298"/>
      <c r="E21" s="294" t="str">
        <f t="shared" si="2"/>
        <v/>
      </c>
      <c r="F21" s="299"/>
      <c r="G21" s="302"/>
      <c r="H21" s="300" t="str">
        <f t="shared" si="3"/>
        <v/>
      </c>
      <c r="I21" s="300"/>
      <c r="J21" s="300"/>
      <c r="K21" s="300" t="str">
        <f t="shared" si="0"/>
        <v/>
      </c>
      <c r="L21" s="299"/>
      <c r="M21" s="302"/>
      <c r="N21" s="300" t="str">
        <f t="shared" si="4"/>
        <v/>
      </c>
      <c r="O21" s="300"/>
      <c r="P21" s="302"/>
      <c r="Q21" s="300" t="str">
        <f t="shared" si="5"/>
        <v/>
      </c>
      <c r="R21" s="300"/>
      <c r="S21" s="300"/>
      <c r="T21" s="300" t="str">
        <f t="shared" si="1"/>
        <v/>
      </c>
      <c r="U21" s="299"/>
    </row>
    <row r="22" spans="1:24" s="27" customFormat="1" ht="18" customHeight="1">
      <c r="A22" s="500"/>
      <c r="B22" s="519"/>
      <c r="C22" s="449"/>
      <c r="D22" s="460"/>
      <c r="E22" s="294" t="str">
        <f t="shared" si="2"/>
        <v/>
      </c>
      <c r="F22" s="452"/>
      <c r="G22" s="461"/>
      <c r="H22" s="300" t="str">
        <f t="shared" ref="H22:H27" si="6">IF(G22="","",I22/G22)</f>
        <v/>
      </c>
      <c r="I22" s="458"/>
      <c r="J22" s="458"/>
      <c r="K22" s="300" t="str">
        <f t="shared" ref="K22:K27" si="7">IF(J22="","",L22/J22)</f>
        <v/>
      </c>
      <c r="L22" s="452"/>
      <c r="M22" s="303"/>
      <c r="N22" s="300" t="str">
        <f t="shared" si="4"/>
        <v/>
      </c>
      <c r="O22" s="301"/>
      <c r="P22" s="303"/>
      <c r="Q22" s="300" t="str">
        <f t="shared" si="5"/>
        <v/>
      </c>
      <c r="R22" s="301"/>
      <c r="S22" s="301"/>
      <c r="T22" s="300" t="str">
        <f t="shared" si="1"/>
        <v/>
      </c>
      <c r="U22" s="295"/>
    </row>
    <row r="23" spans="1:24" s="27" customFormat="1" ht="18" customHeight="1">
      <c r="A23" s="500"/>
      <c r="B23" s="519"/>
      <c r="C23" s="449"/>
      <c r="D23" s="460"/>
      <c r="E23" s="294" t="str">
        <f t="shared" si="2"/>
        <v/>
      </c>
      <c r="F23" s="452"/>
      <c r="G23" s="461"/>
      <c r="H23" s="300" t="str">
        <f t="shared" si="6"/>
        <v/>
      </c>
      <c r="I23" s="458"/>
      <c r="J23" s="458"/>
      <c r="K23" s="300" t="str">
        <f t="shared" si="7"/>
        <v/>
      </c>
      <c r="L23" s="452"/>
      <c r="M23" s="303"/>
      <c r="N23" s="300" t="str">
        <f t="shared" si="4"/>
        <v/>
      </c>
      <c r="O23" s="301"/>
      <c r="P23" s="303"/>
      <c r="Q23" s="300" t="str">
        <f t="shared" si="5"/>
        <v/>
      </c>
      <c r="R23" s="301"/>
      <c r="S23" s="301"/>
      <c r="T23" s="300" t="str">
        <f t="shared" si="1"/>
        <v/>
      </c>
      <c r="U23" s="295"/>
    </row>
    <row r="24" spans="1:24" s="27" customFormat="1" ht="18" customHeight="1">
      <c r="A24" s="500"/>
      <c r="B24" s="519"/>
      <c r="C24" s="449"/>
      <c r="D24" s="460"/>
      <c r="E24" s="294" t="str">
        <f t="shared" si="2"/>
        <v/>
      </c>
      <c r="F24" s="462"/>
      <c r="G24" s="461"/>
      <c r="H24" s="300" t="str">
        <f t="shared" si="6"/>
        <v/>
      </c>
      <c r="I24" s="458"/>
      <c r="J24" s="458"/>
      <c r="K24" s="300" t="str">
        <f t="shared" si="7"/>
        <v/>
      </c>
      <c r="L24" s="452"/>
      <c r="M24" s="303"/>
      <c r="N24" s="300" t="str">
        <f t="shared" si="4"/>
        <v/>
      </c>
      <c r="O24" s="301"/>
      <c r="P24" s="303"/>
      <c r="Q24" s="300" t="str">
        <f t="shared" si="5"/>
        <v/>
      </c>
      <c r="R24" s="301"/>
      <c r="S24" s="301"/>
      <c r="T24" s="300" t="str">
        <f t="shared" si="1"/>
        <v/>
      </c>
      <c r="U24" s="295"/>
    </row>
    <row r="25" spans="1:24" s="27" customFormat="1" ht="18" customHeight="1">
      <c r="A25" s="500"/>
      <c r="B25" s="519"/>
      <c r="C25" s="449"/>
      <c r="D25" s="460"/>
      <c r="E25" s="294" t="str">
        <f t="shared" si="2"/>
        <v/>
      </c>
      <c r="F25" s="462"/>
      <c r="G25" s="461"/>
      <c r="H25" s="300" t="str">
        <f t="shared" si="6"/>
        <v/>
      </c>
      <c r="I25" s="458"/>
      <c r="J25" s="458"/>
      <c r="K25" s="300" t="str">
        <f t="shared" si="7"/>
        <v/>
      </c>
      <c r="L25" s="452"/>
      <c r="M25" s="303"/>
      <c r="N25" s="300" t="str">
        <f t="shared" si="4"/>
        <v/>
      </c>
      <c r="O25" s="301"/>
      <c r="P25" s="303"/>
      <c r="Q25" s="300" t="str">
        <f t="shared" si="5"/>
        <v/>
      </c>
      <c r="R25" s="301"/>
      <c r="S25" s="301"/>
      <c r="T25" s="300" t="str">
        <f t="shared" si="1"/>
        <v/>
      </c>
      <c r="U25" s="295"/>
    </row>
    <row r="26" spans="1:24" s="27" customFormat="1" ht="18" customHeight="1">
      <c r="A26" s="500"/>
      <c r="B26" s="519"/>
      <c r="C26" s="449"/>
      <c r="D26" s="460"/>
      <c r="E26" s="294" t="str">
        <f t="shared" si="2"/>
        <v/>
      </c>
      <c r="F26" s="462"/>
      <c r="G26" s="461"/>
      <c r="H26" s="300" t="str">
        <f t="shared" si="6"/>
        <v/>
      </c>
      <c r="I26" s="458"/>
      <c r="J26" s="458"/>
      <c r="K26" s="300" t="str">
        <f t="shared" si="7"/>
        <v/>
      </c>
      <c r="L26" s="452"/>
      <c r="M26" s="303"/>
      <c r="N26" s="300" t="str">
        <f t="shared" si="4"/>
        <v/>
      </c>
      <c r="O26" s="301"/>
      <c r="P26" s="303"/>
      <c r="Q26" s="300" t="str">
        <f t="shared" si="5"/>
        <v/>
      </c>
      <c r="R26" s="301"/>
      <c r="S26" s="301"/>
      <c r="T26" s="300" t="str">
        <f t="shared" si="1"/>
        <v/>
      </c>
      <c r="U26" s="295"/>
    </row>
    <row r="27" spans="1:24" s="27" customFormat="1" ht="18" customHeight="1">
      <c r="A27" s="500"/>
      <c r="B27" s="519"/>
      <c r="C27" s="449"/>
      <c r="D27" s="460"/>
      <c r="E27" s="300" t="str">
        <f t="shared" si="2"/>
        <v/>
      </c>
      <c r="F27" s="462"/>
      <c r="G27" s="461"/>
      <c r="H27" s="300" t="str">
        <f t="shared" si="6"/>
        <v/>
      </c>
      <c r="I27" s="458"/>
      <c r="J27" s="458"/>
      <c r="K27" s="300" t="str">
        <f t="shared" si="7"/>
        <v/>
      </c>
      <c r="L27" s="452"/>
      <c r="M27" s="303"/>
      <c r="N27" s="300" t="str">
        <f t="shared" si="4"/>
        <v/>
      </c>
      <c r="O27" s="301"/>
      <c r="P27" s="303"/>
      <c r="Q27" s="300" t="str">
        <f t="shared" si="5"/>
        <v/>
      </c>
      <c r="R27" s="301"/>
      <c r="S27" s="301"/>
      <c r="T27" s="300" t="str">
        <f t="shared" si="1"/>
        <v/>
      </c>
      <c r="U27" s="295"/>
    </row>
    <row r="28" spans="1:24" s="27" customFormat="1" ht="18" customHeight="1">
      <c r="A28" s="500"/>
      <c r="B28" s="519"/>
      <c r="C28" s="413" t="s">
        <v>663</v>
      </c>
      <c r="D28" s="475"/>
      <c r="E28" s="306" t="str">
        <f t="shared" si="2"/>
        <v/>
      </c>
      <c r="F28" s="307" t="str">
        <f>IF(SUM(F12:F27)=0,"",SUM(F12:F27))</f>
        <v/>
      </c>
      <c r="G28" s="476"/>
      <c r="H28" s="306" t="str">
        <f t="shared" si="3"/>
        <v/>
      </c>
      <c r="I28" s="306" t="str">
        <f>IF(SUM(I12:I27)=0,"",SUM(I12:I27))</f>
        <v/>
      </c>
      <c r="J28" s="477"/>
      <c r="K28" s="306" t="str">
        <f t="shared" si="0"/>
        <v/>
      </c>
      <c r="L28" s="307" t="str">
        <f>IF(SUM(L12:L27)=0,"",SUM(L12:L27))</f>
        <v/>
      </c>
      <c r="M28" s="308"/>
      <c r="N28" s="306" t="str">
        <f t="shared" si="4"/>
        <v/>
      </c>
      <c r="O28" s="306" t="str">
        <f>IF(SUM(O12:O27)=0,"",SUM(O12:O27))</f>
        <v/>
      </c>
      <c r="P28" s="308"/>
      <c r="Q28" s="306" t="str">
        <f t="shared" si="5"/>
        <v/>
      </c>
      <c r="R28" s="306" t="str">
        <f>IF(SUM(R12:R27)=0,"",SUM(R12:R27))</f>
        <v/>
      </c>
      <c r="S28" s="309"/>
      <c r="T28" s="306" t="str">
        <f t="shared" si="1"/>
        <v/>
      </c>
      <c r="U28" s="307" t="str">
        <f>IF(SUM(U12:U27)=0,"",SUM(U12:U27))</f>
        <v/>
      </c>
    </row>
    <row r="29" spans="1:24" s="27" customFormat="1" ht="18" customHeight="1">
      <c r="A29" s="500"/>
      <c r="B29" s="519" t="s">
        <v>54</v>
      </c>
      <c r="C29" s="463"/>
      <c r="D29" s="464"/>
      <c r="E29" s="311" t="str">
        <f t="shared" si="2"/>
        <v/>
      </c>
      <c r="F29" s="469"/>
      <c r="G29" s="464"/>
      <c r="H29" s="311" t="str">
        <f t="shared" si="3"/>
        <v/>
      </c>
      <c r="I29" s="472"/>
      <c r="J29" s="472"/>
      <c r="K29" s="311" t="str">
        <f t="shared" si="0"/>
        <v/>
      </c>
      <c r="L29" s="469"/>
      <c r="M29" s="310"/>
      <c r="N29" s="311" t="str">
        <f t="shared" si="4"/>
        <v/>
      </c>
      <c r="O29" s="313"/>
      <c r="P29" s="310"/>
      <c r="Q29" s="311" t="str">
        <f t="shared" si="5"/>
        <v/>
      </c>
      <c r="R29" s="313"/>
      <c r="S29" s="313"/>
      <c r="T29" s="311" t="str">
        <f t="shared" si="1"/>
        <v/>
      </c>
      <c r="U29" s="312"/>
    </row>
    <row r="30" spans="1:24" s="27" customFormat="1" ht="18" customHeight="1">
      <c r="A30" s="500"/>
      <c r="B30" s="519"/>
      <c r="C30" s="465"/>
      <c r="D30" s="466"/>
      <c r="E30" s="315" t="str">
        <f>IF(D30="","",F30/D30)</f>
        <v/>
      </c>
      <c r="F30" s="470"/>
      <c r="G30" s="466"/>
      <c r="H30" s="315" t="str">
        <f t="shared" si="3"/>
        <v/>
      </c>
      <c r="I30" s="473"/>
      <c r="J30" s="473"/>
      <c r="K30" s="315" t="str">
        <f t="shared" si="0"/>
        <v/>
      </c>
      <c r="L30" s="470"/>
      <c r="M30" s="314"/>
      <c r="N30" s="315" t="str">
        <f t="shared" si="4"/>
        <v/>
      </c>
      <c r="O30" s="317"/>
      <c r="P30" s="314"/>
      <c r="Q30" s="315" t="str">
        <f t="shared" si="5"/>
        <v/>
      </c>
      <c r="R30" s="317"/>
      <c r="S30" s="317"/>
      <c r="T30" s="315" t="str">
        <f t="shared" si="1"/>
        <v/>
      </c>
      <c r="U30" s="316"/>
    </row>
    <row r="31" spans="1:24" s="27" customFormat="1" ht="18" customHeight="1">
      <c r="A31" s="500"/>
      <c r="B31" s="519"/>
      <c r="C31" s="465"/>
      <c r="D31" s="466"/>
      <c r="E31" s="315" t="str">
        <f t="shared" si="2"/>
        <v/>
      </c>
      <c r="F31" s="470"/>
      <c r="G31" s="466"/>
      <c r="H31" s="315" t="str">
        <f t="shared" si="3"/>
        <v/>
      </c>
      <c r="I31" s="473"/>
      <c r="J31" s="473"/>
      <c r="K31" s="315" t="str">
        <f t="shared" si="0"/>
        <v/>
      </c>
      <c r="L31" s="470"/>
      <c r="M31" s="314"/>
      <c r="N31" s="315" t="str">
        <f t="shared" si="4"/>
        <v/>
      </c>
      <c r="O31" s="317"/>
      <c r="P31" s="314"/>
      <c r="Q31" s="315" t="str">
        <f t="shared" si="5"/>
        <v/>
      </c>
      <c r="R31" s="317"/>
      <c r="S31" s="317"/>
      <c r="T31" s="315" t="str">
        <f t="shared" si="1"/>
        <v/>
      </c>
      <c r="U31" s="316"/>
    </row>
    <row r="32" spans="1:24" s="27" customFormat="1" ht="18" customHeight="1">
      <c r="A32" s="500"/>
      <c r="B32" s="519"/>
      <c r="C32" s="465"/>
      <c r="D32" s="466"/>
      <c r="E32" s="315" t="str">
        <f t="shared" si="2"/>
        <v/>
      </c>
      <c r="F32" s="470"/>
      <c r="G32" s="466"/>
      <c r="H32" s="315" t="str">
        <f t="shared" si="3"/>
        <v/>
      </c>
      <c r="I32" s="473"/>
      <c r="J32" s="473"/>
      <c r="K32" s="315" t="str">
        <f t="shared" si="0"/>
        <v/>
      </c>
      <c r="L32" s="470"/>
      <c r="M32" s="314"/>
      <c r="N32" s="315" t="str">
        <f t="shared" si="4"/>
        <v/>
      </c>
      <c r="O32" s="317"/>
      <c r="P32" s="314"/>
      <c r="Q32" s="315" t="str">
        <f t="shared" si="5"/>
        <v/>
      </c>
      <c r="R32" s="317"/>
      <c r="S32" s="317"/>
      <c r="T32" s="315" t="str">
        <f t="shared" si="1"/>
        <v/>
      </c>
      <c r="U32" s="316"/>
      <c r="V32" s="506" t="s">
        <v>81</v>
      </c>
      <c r="W32" s="507"/>
      <c r="X32" s="507"/>
    </row>
    <row r="33" spans="1:24" s="27" customFormat="1" ht="18" customHeight="1">
      <c r="A33" s="500"/>
      <c r="B33" s="519"/>
      <c r="C33" s="467"/>
      <c r="D33" s="468"/>
      <c r="E33" s="319" t="str">
        <f t="shared" si="2"/>
        <v/>
      </c>
      <c r="F33" s="471"/>
      <c r="G33" s="468"/>
      <c r="H33" s="319" t="str">
        <f t="shared" si="3"/>
        <v/>
      </c>
      <c r="I33" s="474"/>
      <c r="J33" s="474"/>
      <c r="K33" s="319" t="str">
        <f t="shared" si="0"/>
        <v/>
      </c>
      <c r="L33" s="471"/>
      <c r="M33" s="318"/>
      <c r="N33" s="319" t="str">
        <f t="shared" si="4"/>
        <v/>
      </c>
      <c r="O33" s="321"/>
      <c r="P33" s="318"/>
      <c r="Q33" s="319" t="str">
        <f t="shared" si="5"/>
        <v/>
      </c>
      <c r="R33" s="321"/>
      <c r="S33" s="321"/>
      <c r="T33" s="319" t="str">
        <f t="shared" si="1"/>
        <v/>
      </c>
      <c r="U33" s="320"/>
      <c r="V33" s="506"/>
      <c r="W33" s="507"/>
      <c r="X33" s="507"/>
    </row>
    <row r="34" spans="1:24" s="27" customFormat="1" ht="18" customHeight="1">
      <c r="A34" s="500"/>
      <c r="B34" s="519"/>
      <c r="C34" s="411" t="s">
        <v>664</v>
      </c>
      <c r="D34" s="476"/>
      <c r="E34" s="306" t="str">
        <f t="shared" si="2"/>
        <v/>
      </c>
      <c r="F34" s="307" t="str">
        <f>IF(SUM(F29:F33)=0,"",(SUM(F29:F33)))</f>
        <v/>
      </c>
      <c r="G34" s="476"/>
      <c r="H34" s="306" t="str">
        <f t="shared" si="3"/>
        <v/>
      </c>
      <c r="I34" s="306" t="str">
        <f>IF(SUM(I29:I33)=0,"",(SUM(I29:I33)))</f>
        <v/>
      </c>
      <c r="J34" s="477"/>
      <c r="K34" s="306" t="str">
        <f t="shared" si="0"/>
        <v/>
      </c>
      <c r="L34" s="307" t="str">
        <f>IF(SUM(L29:L33)=0,"",(SUM(L29:L33)))</f>
        <v/>
      </c>
      <c r="M34" s="308"/>
      <c r="N34" s="306" t="str">
        <f t="shared" si="4"/>
        <v/>
      </c>
      <c r="O34" s="306" t="str">
        <f>IF(SUM(O29:O33)=0,"",(SUM(O29:O33)))</f>
        <v/>
      </c>
      <c r="P34" s="308"/>
      <c r="Q34" s="306" t="str">
        <f t="shared" si="5"/>
        <v/>
      </c>
      <c r="R34" s="306" t="str">
        <f>IF(SUM(R29:R33)=0,"",(SUM(R29:R33)))</f>
        <v/>
      </c>
      <c r="S34" s="309"/>
      <c r="T34" s="306" t="str">
        <f t="shared" si="1"/>
        <v/>
      </c>
      <c r="U34" s="307" t="str">
        <f>IF(SUM(U29:U33)=0,"",(SUM(U29:U33)))</f>
        <v/>
      </c>
    </row>
    <row r="35" spans="1:24" s="27" customFormat="1" ht="18" customHeight="1" thickBot="1">
      <c r="A35" s="500"/>
      <c r="B35" s="508" t="s">
        <v>62</v>
      </c>
      <c r="C35" s="509"/>
      <c r="D35" s="476"/>
      <c r="E35" s="306" t="str">
        <f t="shared" si="2"/>
        <v/>
      </c>
      <c r="F35" s="307" t="str">
        <f>IF(F28="","",IF(F34="",F28,F28+F34))</f>
        <v/>
      </c>
      <c r="G35" s="476"/>
      <c r="H35" s="306" t="str">
        <f t="shared" si="3"/>
        <v/>
      </c>
      <c r="I35" s="306" t="str">
        <f>IF(I28="","",IF(I34="",I28,I28+I34))</f>
        <v/>
      </c>
      <c r="J35" s="477"/>
      <c r="K35" s="306" t="str">
        <f t="shared" si="0"/>
        <v/>
      </c>
      <c r="L35" s="307" t="str">
        <f>IF(L28="","",IF(L34="",L28,L28+L34))</f>
        <v/>
      </c>
      <c r="M35" s="308"/>
      <c r="N35" s="306" t="str">
        <f t="shared" si="4"/>
        <v/>
      </c>
      <c r="O35" s="306" t="str">
        <f>IF(O28="","",IF(O34="",O28,O28+O34))</f>
        <v/>
      </c>
      <c r="P35" s="308"/>
      <c r="Q35" s="306" t="str">
        <f t="shared" si="5"/>
        <v/>
      </c>
      <c r="R35" s="306" t="str">
        <f>IF(R28="","",IF(R34="",R28,R28+R34))</f>
        <v/>
      </c>
      <c r="S35" s="309"/>
      <c r="T35" s="306" t="str">
        <f t="shared" si="1"/>
        <v/>
      </c>
      <c r="U35" s="307" t="str">
        <f>IF(U28="","",IF(U34="",U28,U28+U34))</f>
        <v/>
      </c>
    </row>
    <row r="36" spans="1:24" s="27" customFormat="1" ht="18" customHeight="1">
      <c r="A36" s="499" t="s">
        <v>36</v>
      </c>
      <c r="B36" s="502" t="s">
        <v>37</v>
      </c>
      <c r="C36" s="503"/>
      <c r="D36" s="494" t="s">
        <v>32</v>
      </c>
      <c r="E36" s="484" t="s">
        <v>32</v>
      </c>
      <c r="F36" s="478"/>
      <c r="G36" s="494"/>
      <c r="H36" s="484"/>
      <c r="I36" s="479"/>
      <c r="J36" s="484"/>
      <c r="K36" s="484" t="s">
        <v>32</v>
      </c>
      <c r="L36" s="478"/>
      <c r="M36" s="494"/>
      <c r="N36" s="484"/>
      <c r="O36" s="331"/>
      <c r="P36" s="494"/>
      <c r="Q36" s="484"/>
      <c r="R36" s="331"/>
      <c r="S36" s="484"/>
      <c r="T36" s="484" t="s">
        <v>32</v>
      </c>
      <c r="U36" s="330" t="s">
        <v>32</v>
      </c>
    </row>
    <row r="37" spans="1:24" s="27" customFormat="1" ht="18" customHeight="1">
      <c r="A37" s="500"/>
      <c r="B37" s="497" t="s">
        <v>578</v>
      </c>
      <c r="C37" s="498"/>
      <c r="D37" s="495"/>
      <c r="E37" s="485"/>
      <c r="F37" s="470" t="s">
        <v>32</v>
      </c>
      <c r="G37" s="495"/>
      <c r="H37" s="485"/>
      <c r="I37" s="473"/>
      <c r="J37" s="485"/>
      <c r="K37" s="485"/>
      <c r="L37" s="470" t="s">
        <v>32</v>
      </c>
      <c r="M37" s="495"/>
      <c r="N37" s="485"/>
      <c r="O37" s="317"/>
      <c r="P37" s="495"/>
      <c r="Q37" s="485"/>
      <c r="R37" s="317"/>
      <c r="S37" s="485"/>
      <c r="T37" s="485"/>
      <c r="U37" s="316" t="s">
        <v>32</v>
      </c>
    </row>
    <row r="38" spans="1:24" s="27" customFormat="1" ht="18" customHeight="1">
      <c r="A38" s="500"/>
      <c r="B38" s="497" t="s">
        <v>38</v>
      </c>
      <c r="C38" s="498"/>
      <c r="D38" s="495"/>
      <c r="E38" s="485"/>
      <c r="F38" s="470" t="s">
        <v>32</v>
      </c>
      <c r="G38" s="495"/>
      <c r="H38" s="485"/>
      <c r="I38" s="473"/>
      <c r="J38" s="485"/>
      <c r="K38" s="485"/>
      <c r="L38" s="470" t="s">
        <v>32</v>
      </c>
      <c r="M38" s="495"/>
      <c r="N38" s="485"/>
      <c r="O38" s="317"/>
      <c r="P38" s="495"/>
      <c r="Q38" s="485"/>
      <c r="R38" s="317"/>
      <c r="S38" s="485"/>
      <c r="T38" s="485"/>
      <c r="U38" s="316" t="s">
        <v>32</v>
      </c>
    </row>
    <row r="39" spans="1:24" s="27" customFormat="1" ht="18" customHeight="1">
      <c r="A39" s="500"/>
      <c r="B39" s="497" t="s">
        <v>39</v>
      </c>
      <c r="C39" s="498"/>
      <c r="D39" s="495"/>
      <c r="E39" s="485"/>
      <c r="F39" s="470" t="s">
        <v>42</v>
      </c>
      <c r="G39" s="495"/>
      <c r="H39" s="485"/>
      <c r="I39" s="473"/>
      <c r="J39" s="485"/>
      <c r="K39" s="485"/>
      <c r="L39" s="470" t="s">
        <v>32</v>
      </c>
      <c r="M39" s="495"/>
      <c r="N39" s="485"/>
      <c r="O39" s="317"/>
      <c r="P39" s="495"/>
      <c r="Q39" s="485"/>
      <c r="R39" s="317"/>
      <c r="S39" s="485"/>
      <c r="T39" s="485"/>
      <c r="U39" s="316" t="s">
        <v>32</v>
      </c>
    </row>
    <row r="40" spans="1:24" s="27" customFormat="1" ht="18" customHeight="1">
      <c r="A40" s="500"/>
      <c r="B40" s="497" t="s">
        <v>650</v>
      </c>
      <c r="C40" s="498"/>
      <c r="D40" s="495"/>
      <c r="E40" s="485"/>
      <c r="F40" s="462"/>
      <c r="G40" s="495"/>
      <c r="H40" s="485"/>
      <c r="I40" s="473"/>
      <c r="J40" s="485"/>
      <c r="K40" s="485"/>
      <c r="L40" s="470" t="s">
        <v>32</v>
      </c>
      <c r="M40" s="495"/>
      <c r="N40" s="485"/>
      <c r="O40" s="317"/>
      <c r="P40" s="495"/>
      <c r="Q40" s="485"/>
      <c r="R40" s="317"/>
      <c r="S40" s="485"/>
      <c r="T40" s="485"/>
      <c r="U40" s="316" t="s">
        <v>32</v>
      </c>
    </row>
    <row r="41" spans="1:24" s="27" customFormat="1" ht="18" customHeight="1">
      <c r="A41" s="500"/>
      <c r="B41" s="497" t="s">
        <v>40</v>
      </c>
      <c r="C41" s="498"/>
      <c r="D41" s="495"/>
      <c r="E41" s="485"/>
      <c r="F41" s="462"/>
      <c r="G41" s="495"/>
      <c r="H41" s="485"/>
      <c r="I41" s="473"/>
      <c r="J41" s="485"/>
      <c r="K41" s="485"/>
      <c r="L41" s="470" t="s">
        <v>32</v>
      </c>
      <c r="M41" s="495"/>
      <c r="N41" s="485"/>
      <c r="O41" s="317"/>
      <c r="P41" s="495"/>
      <c r="Q41" s="485"/>
      <c r="R41" s="317"/>
      <c r="S41" s="485"/>
      <c r="T41" s="485"/>
      <c r="U41" s="316" t="s">
        <v>32</v>
      </c>
    </row>
    <row r="42" spans="1:24" s="27" customFormat="1" ht="18" customHeight="1">
      <c r="A42" s="500"/>
      <c r="B42" s="497" t="s">
        <v>41</v>
      </c>
      <c r="C42" s="498"/>
      <c r="D42" s="496"/>
      <c r="E42" s="486"/>
      <c r="F42" s="462"/>
      <c r="G42" s="496"/>
      <c r="H42" s="486"/>
      <c r="I42" s="474"/>
      <c r="J42" s="486"/>
      <c r="K42" s="486"/>
      <c r="L42" s="470"/>
      <c r="M42" s="496"/>
      <c r="N42" s="486"/>
      <c r="O42" s="321"/>
      <c r="P42" s="496"/>
      <c r="Q42" s="486"/>
      <c r="R42" s="321"/>
      <c r="S42" s="486"/>
      <c r="T42" s="486"/>
      <c r="U42" s="316" t="s">
        <v>32</v>
      </c>
    </row>
    <row r="43" spans="1:24" s="27" customFormat="1" ht="18" customHeight="1" thickBot="1">
      <c r="A43" s="501"/>
      <c r="B43" s="504" t="s">
        <v>63</v>
      </c>
      <c r="C43" s="505"/>
      <c r="D43" s="332" t="s">
        <v>30</v>
      </c>
      <c r="E43" s="333" t="s">
        <v>30</v>
      </c>
      <c r="F43" s="328" t="str">
        <f>IF(SUM(F36:F42)=0,"",SUM(F36:F42))</f>
        <v/>
      </c>
      <c r="G43" s="332" t="s">
        <v>43</v>
      </c>
      <c r="H43" s="333" t="s">
        <v>43</v>
      </c>
      <c r="I43" s="327" t="str">
        <f>IF(SUM(I36:I42)=0,"",SUM(I36:I42))</f>
        <v/>
      </c>
      <c r="J43" s="333" t="s">
        <v>43</v>
      </c>
      <c r="K43" s="333" t="s">
        <v>43</v>
      </c>
      <c r="L43" s="328" t="str">
        <f>IF(SUM(L36:L42)=0,"",SUM(L36:L42))</f>
        <v/>
      </c>
      <c r="M43" s="332" t="s">
        <v>43</v>
      </c>
      <c r="N43" s="333" t="s">
        <v>43</v>
      </c>
      <c r="O43" s="327" t="str">
        <f>IF(SUM(O36:O42)=0,"",SUM(O36:O42))</f>
        <v/>
      </c>
      <c r="P43" s="332" t="s">
        <v>43</v>
      </c>
      <c r="Q43" s="333" t="s">
        <v>43</v>
      </c>
      <c r="R43" s="327" t="str">
        <f>IF(SUM(R36:R42)=0,"",SUM(R36:R42))</f>
        <v/>
      </c>
      <c r="S43" s="333" t="s">
        <v>43</v>
      </c>
      <c r="T43" s="333" t="s">
        <v>43</v>
      </c>
      <c r="U43" s="328" t="str">
        <f>IF(SUM(U36:U42)=0,"",SUM(U36:U42))</f>
        <v/>
      </c>
    </row>
    <row r="44" spans="1:24">
      <c r="A44" s="37"/>
    </row>
  </sheetData>
  <mergeCells count="42">
    <mergeCell ref="H36:H42"/>
    <mergeCell ref="J36:J42"/>
    <mergeCell ref="K36:K42"/>
    <mergeCell ref="M36:M42"/>
    <mergeCell ref="N36:N42"/>
    <mergeCell ref="B39:C39"/>
    <mergeCell ref="B40:C40"/>
    <mergeCell ref="B41:C41"/>
    <mergeCell ref="B42:C42"/>
    <mergeCell ref="G36:G42"/>
    <mergeCell ref="V32:X33"/>
    <mergeCell ref="B35:C35"/>
    <mergeCell ref="E36:E42"/>
    <mergeCell ref="B43:C43"/>
    <mergeCell ref="A10:A35"/>
    <mergeCell ref="B10:B28"/>
    <mergeCell ref="B29:B34"/>
    <mergeCell ref="A36:A43"/>
    <mergeCell ref="B36:C36"/>
    <mergeCell ref="D36:D42"/>
    <mergeCell ref="P36:P42"/>
    <mergeCell ref="Q36:Q42"/>
    <mergeCell ref="S36:S42"/>
    <mergeCell ref="T36:T42"/>
    <mergeCell ref="B37:C37"/>
    <mergeCell ref="B38:C38"/>
    <mergeCell ref="M7:U7"/>
    <mergeCell ref="D8:D9"/>
    <mergeCell ref="E8:E9"/>
    <mergeCell ref="F8:F9"/>
    <mergeCell ref="G8:H8"/>
    <mergeCell ref="J8:K8"/>
    <mergeCell ref="M8:N8"/>
    <mergeCell ref="P8:Q8"/>
    <mergeCell ref="S8:T8"/>
    <mergeCell ref="D2:H3"/>
    <mergeCell ref="A5:B5"/>
    <mergeCell ref="E5:I5"/>
    <mergeCell ref="A7:A9"/>
    <mergeCell ref="B7:C9"/>
    <mergeCell ref="D7:F7"/>
    <mergeCell ref="G7:L7"/>
  </mergeCells>
  <phoneticPr fontId="6"/>
  <dataValidations count="3">
    <dataValidation type="list" allowBlank="1" showInputMessage="1" showErrorMessage="1" sqref="C13" xr:uid="{A4162DF5-C66B-47A2-B215-61F47EB49E13}">
      <formula1>"　（新築）,（移転新築）,　（増築）,　（改築）"</formula1>
    </dataValidation>
    <dataValidation type="list" showInputMessage="1" showErrorMessage="1" sqref="C12" xr:uid="{E628F929-1549-48E1-948F-5162448DEEAB}">
      <formula1>" &lt;建築工事&gt;, &lt;改修工事&gt;"</formula1>
    </dataValidation>
    <dataValidation showInputMessage="1" showErrorMessage="1" sqref="C19" xr:uid="{4D921CD5-E171-47C7-B47B-0635FD0F8383}"/>
  </dataValidations>
  <printOptions horizontalCentered="1"/>
  <pageMargins left="0.51181102362204722" right="0.51181102362204722" top="0.74803149606299213" bottom="0.74803149606299213" header="0.31496062992125984" footer="0.31496062992125984"/>
  <pageSetup paperSize="9" fitToWidth="0" orientation="portrait" blackAndWhite="1" r:id="rId1"/>
  <headerFooter>
    <oddFooter>&amp;P / &amp;N ページ</oddFooter>
  </headerFooter>
  <colBreaks count="1" manualBreakCount="1">
    <brk id="21"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209" t="s">
        <v>45</v>
      </c>
    </row>
    <row r="2" spans="1:22" ht="17.25" customHeight="1">
      <c r="A2" s="209"/>
      <c r="B2" s="209"/>
      <c r="C2" s="209"/>
      <c r="D2" s="487" t="s">
        <v>635</v>
      </c>
      <c r="E2" s="487"/>
      <c r="F2" s="487"/>
      <c r="G2" s="487"/>
      <c r="H2" s="487"/>
      <c r="I2" s="209"/>
      <c r="J2" s="209"/>
      <c r="K2" s="209"/>
      <c r="L2" s="209"/>
      <c r="M2" s="341"/>
      <c r="N2" s="341"/>
      <c r="O2" s="341"/>
      <c r="P2" s="341"/>
      <c r="Q2" s="341"/>
      <c r="R2" s="341"/>
      <c r="S2" s="341"/>
      <c r="T2" s="341"/>
      <c r="U2" s="341"/>
    </row>
    <row r="3" spans="1:22" ht="17.25">
      <c r="A3" s="209"/>
      <c r="B3" s="209"/>
      <c r="C3" s="209"/>
      <c r="D3" s="487"/>
      <c r="E3" s="487"/>
      <c r="F3" s="487"/>
      <c r="G3" s="487"/>
      <c r="H3" s="487"/>
      <c r="I3" s="209"/>
      <c r="J3" s="209"/>
      <c r="K3" s="209"/>
      <c r="L3" s="209"/>
      <c r="M3" s="341"/>
      <c r="N3" s="341"/>
      <c r="O3" s="341"/>
      <c r="P3" s="341"/>
      <c r="Q3" s="341"/>
      <c r="R3" s="341"/>
      <c r="S3" s="341"/>
      <c r="T3" s="341"/>
      <c r="U3" s="341"/>
    </row>
    <row r="4" spans="1:22" ht="14.25" thickBot="1">
      <c r="A4" s="25" t="s">
        <v>26</v>
      </c>
    </row>
    <row r="5" spans="1:22" s="27" customFormat="1" ht="19.5" customHeight="1" thickBot="1">
      <c r="A5" s="520" t="s">
        <v>27</v>
      </c>
      <c r="B5" s="521"/>
      <c r="C5" s="342"/>
      <c r="D5" s="26" t="s">
        <v>55</v>
      </c>
      <c r="E5" s="522"/>
      <c r="F5" s="523"/>
      <c r="G5" s="523"/>
      <c r="H5" s="523"/>
      <c r="I5" s="524"/>
      <c r="V5" s="27" t="s">
        <v>77</v>
      </c>
    </row>
    <row r="6" spans="1:22" s="27" customFormat="1" ht="12.75" thickBot="1">
      <c r="A6" s="23"/>
    </row>
    <row r="7" spans="1:22" s="27" customFormat="1" ht="18" customHeight="1">
      <c r="A7" s="488" t="s">
        <v>46</v>
      </c>
      <c r="B7" s="489" t="s">
        <v>47</v>
      </c>
      <c r="C7" s="490"/>
      <c r="D7" s="488" t="s">
        <v>634</v>
      </c>
      <c r="E7" s="489"/>
      <c r="F7" s="490"/>
      <c r="G7" s="488" t="s">
        <v>28</v>
      </c>
      <c r="H7" s="489"/>
      <c r="I7" s="489"/>
      <c r="J7" s="489"/>
      <c r="K7" s="489"/>
      <c r="L7" s="490"/>
      <c r="M7" s="488" t="s">
        <v>28</v>
      </c>
      <c r="N7" s="489"/>
      <c r="O7" s="489"/>
      <c r="P7" s="489"/>
      <c r="Q7" s="489"/>
      <c r="R7" s="489"/>
      <c r="S7" s="489"/>
      <c r="T7" s="489"/>
      <c r="U7" s="490"/>
    </row>
    <row r="8" spans="1:22" s="27" customFormat="1" ht="18" customHeight="1">
      <c r="A8" s="525"/>
      <c r="B8" s="508"/>
      <c r="C8" s="509"/>
      <c r="D8" s="525" t="s">
        <v>48</v>
      </c>
      <c r="E8" s="508" t="s">
        <v>49</v>
      </c>
      <c r="F8" s="509" t="s">
        <v>50</v>
      </c>
      <c r="G8" s="491" t="s">
        <v>655</v>
      </c>
      <c r="H8" s="492"/>
      <c r="I8" s="264" t="str">
        <f>IF(I28="","",ROUND(I28/F28*100,0))</f>
        <v/>
      </c>
      <c r="J8" s="493" t="s">
        <v>644</v>
      </c>
      <c r="K8" s="492"/>
      <c r="L8" s="265" t="str">
        <f>IF(I8="","",IF(I8=100,"",100-I8))</f>
        <v/>
      </c>
      <c r="M8" s="491" t="s">
        <v>656</v>
      </c>
      <c r="N8" s="492"/>
      <c r="O8" s="264" t="str">
        <f>IF(O28="","",ROUND(O28/L28*100,0))</f>
        <v/>
      </c>
      <c r="P8" s="491" t="s">
        <v>656</v>
      </c>
      <c r="Q8" s="492"/>
      <c r="R8" s="264" t="str">
        <f>IF(R28="","",ROUND(R28/O28*100,0))</f>
        <v/>
      </c>
      <c r="S8" s="493" t="s">
        <v>656</v>
      </c>
      <c r="T8" s="492"/>
      <c r="U8" s="265" t="str">
        <f>IF(O8="","",IF(O8=100,"",100-O8))</f>
        <v/>
      </c>
    </row>
    <row r="9" spans="1:22" s="27" customFormat="1" ht="18" customHeight="1" thickBot="1">
      <c r="A9" s="515"/>
      <c r="B9" s="516"/>
      <c r="C9" s="517"/>
      <c r="D9" s="515"/>
      <c r="E9" s="516"/>
      <c r="F9" s="517"/>
      <c r="G9" s="336" t="s">
        <v>48</v>
      </c>
      <c r="H9" s="337" t="s">
        <v>49</v>
      </c>
      <c r="I9" s="337" t="s">
        <v>50</v>
      </c>
      <c r="J9" s="337" t="s">
        <v>48</v>
      </c>
      <c r="K9" s="337" t="s">
        <v>49</v>
      </c>
      <c r="L9" s="339" t="s">
        <v>50</v>
      </c>
      <c r="M9" s="336" t="s">
        <v>48</v>
      </c>
      <c r="N9" s="337" t="s">
        <v>49</v>
      </c>
      <c r="O9" s="337" t="s">
        <v>50</v>
      </c>
      <c r="P9" s="336" t="s">
        <v>48</v>
      </c>
      <c r="Q9" s="337" t="s">
        <v>49</v>
      </c>
      <c r="R9" s="337" t="s">
        <v>50</v>
      </c>
      <c r="S9" s="337" t="s">
        <v>48</v>
      </c>
      <c r="T9" s="337" t="s">
        <v>49</v>
      </c>
      <c r="U9" s="339" t="s">
        <v>50</v>
      </c>
    </row>
    <row r="10" spans="1:22" s="27" customFormat="1" ht="18" customHeight="1">
      <c r="A10" s="499" t="s">
        <v>51</v>
      </c>
      <c r="B10" s="518"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500"/>
      <c r="B11" s="519"/>
      <c r="C11" s="340"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500"/>
      <c r="B12" s="519"/>
      <c r="C12" s="266" t="s">
        <v>640</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500"/>
      <c r="B13" s="519"/>
      <c r="C13" s="343" t="s">
        <v>641</v>
      </c>
      <c r="D13" s="353"/>
      <c r="E13" s="334" t="str">
        <f>IF(D13="","",F13/D13)</f>
        <v/>
      </c>
      <c r="F13" s="295"/>
      <c r="G13" s="354"/>
      <c r="H13" s="294" t="str">
        <f>IF(G13="","",I13/G13)</f>
        <v/>
      </c>
      <c r="I13" s="297"/>
      <c r="J13" s="355"/>
      <c r="K13" s="294" t="str">
        <f t="shared" si="0"/>
        <v/>
      </c>
      <c r="L13" s="295"/>
      <c r="M13" s="296"/>
      <c r="N13" s="294" t="str">
        <f>IF(M13="","",O13/M13)</f>
        <v/>
      </c>
      <c r="O13" s="297"/>
      <c r="P13" s="296"/>
      <c r="Q13" s="294" t="str">
        <f>IF(P13="","",R13/P13)</f>
        <v/>
      </c>
      <c r="R13" s="297"/>
      <c r="S13" s="297"/>
      <c r="T13" s="294" t="str">
        <f t="shared" si="1"/>
        <v/>
      </c>
      <c r="U13" s="295"/>
    </row>
    <row r="14" spans="1:22" s="27" customFormat="1" ht="18" customHeight="1">
      <c r="A14" s="500"/>
      <c r="B14" s="519"/>
      <c r="C14" s="340" t="s">
        <v>60</v>
      </c>
      <c r="D14" s="298"/>
      <c r="E14" s="294" t="str">
        <f t="shared" ref="E14:E47" si="2">IF(D14="","",F14/D14)</f>
        <v/>
      </c>
      <c r="F14" s="299"/>
      <c r="G14" s="298"/>
      <c r="H14" s="294" t="str">
        <f>IF(G14="","",I14/G14)</f>
        <v/>
      </c>
      <c r="I14" s="300"/>
      <c r="J14" s="294"/>
      <c r="K14" s="294" t="str">
        <f t="shared" si="0"/>
        <v/>
      </c>
      <c r="L14" s="299"/>
      <c r="M14" s="298"/>
      <c r="N14" s="294" t="str">
        <f>IF(M14="","",O14/M14)</f>
        <v/>
      </c>
      <c r="O14" s="300"/>
      <c r="P14" s="298"/>
      <c r="Q14" s="294" t="str">
        <f>IF(P14="","",R14/P14)</f>
        <v/>
      </c>
      <c r="R14" s="300"/>
      <c r="S14" s="294"/>
      <c r="T14" s="294" t="str">
        <f t="shared" si="1"/>
        <v/>
      </c>
      <c r="U14" s="299"/>
    </row>
    <row r="15" spans="1:22" s="27" customFormat="1" ht="18" customHeight="1">
      <c r="A15" s="500"/>
      <c r="B15" s="519"/>
      <c r="C15" s="266"/>
      <c r="D15" s="357"/>
      <c r="E15" s="359" t="str">
        <f t="shared" si="2"/>
        <v/>
      </c>
      <c r="F15" s="297"/>
      <c r="G15" s="357"/>
      <c r="H15" s="358" t="str">
        <f t="shared" ref="H15:H47" si="3">IF(G15="","",I15/G15)</f>
        <v/>
      </c>
      <c r="I15" s="301"/>
      <c r="J15" s="297"/>
      <c r="K15" s="294" t="str">
        <f t="shared" si="0"/>
        <v/>
      </c>
      <c r="L15" s="295"/>
      <c r="M15" s="296"/>
      <c r="N15" s="294" t="str">
        <f t="shared" ref="N15:N47" si="4">IF(M15="","",O15/M15)</f>
        <v/>
      </c>
      <c r="O15" s="301"/>
      <c r="P15" s="296"/>
      <c r="Q15" s="294" t="str">
        <f t="shared" ref="Q15:Q47" si="5">IF(P15="","",R15/P15)</f>
        <v/>
      </c>
      <c r="R15" s="301"/>
      <c r="S15" s="297"/>
      <c r="T15" s="294" t="str">
        <f t="shared" si="1"/>
        <v/>
      </c>
      <c r="U15" s="295"/>
    </row>
    <row r="16" spans="1:22" s="27" customFormat="1" ht="18" customHeight="1">
      <c r="A16" s="500"/>
      <c r="B16" s="519"/>
      <c r="C16" s="266"/>
      <c r="D16" s="357"/>
      <c r="E16" s="358" t="str">
        <f t="shared" si="2"/>
        <v/>
      </c>
      <c r="F16" s="295"/>
      <c r="G16" s="357"/>
      <c r="H16" s="358" t="str">
        <f t="shared" si="3"/>
        <v/>
      </c>
      <c r="I16" s="301"/>
      <c r="J16" s="297"/>
      <c r="K16" s="294" t="str">
        <f t="shared" si="0"/>
        <v/>
      </c>
      <c r="L16" s="295"/>
      <c r="M16" s="296"/>
      <c r="N16" s="294" t="str">
        <f t="shared" si="4"/>
        <v/>
      </c>
      <c r="O16" s="301"/>
      <c r="P16" s="296"/>
      <c r="Q16" s="294" t="str">
        <f t="shared" si="5"/>
        <v/>
      </c>
      <c r="R16" s="301"/>
      <c r="S16" s="297"/>
      <c r="T16" s="294" t="str">
        <f t="shared" si="1"/>
        <v/>
      </c>
      <c r="U16" s="295"/>
    </row>
    <row r="17" spans="1:24" s="27" customFormat="1" ht="18" customHeight="1">
      <c r="A17" s="500"/>
      <c r="B17" s="519"/>
      <c r="C17" s="266"/>
      <c r="D17" s="360"/>
      <c r="E17" s="358" t="str">
        <f t="shared" si="2"/>
        <v/>
      </c>
      <c r="F17" s="295"/>
      <c r="G17" s="357"/>
      <c r="H17" s="358" t="str">
        <f t="shared" si="3"/>
        <v/>
      </c>
      <c r="I17" s="301"/>
      <c r="J17" s="356"/>
      <c r="K17" s="300"/>
      <c r="L17" s="295"/>
      <c r="M17" s="296"/>
      <c r="N17" s="294" t="str">
        <f t="shared" si="4"/>
        <v/>
      </c>
      <c r="O17" s="301"/>
      <c r="P17" s="296"/>
      <c r="Q17" s="294" t="str">
        <f t="shared" si="5"/>
        <v/>
      </c>
      <c r="R17" s="301"/>
      <c r="S17" s="301"/>
      <c r="T17" s="300" t="str">
        <f t="shared" si="1"/>
        <v/>
      </c>
      <c r="U17" s="295"/>
    </row>
    <row r="18" spans="1:24" s="27" customFormat="1" ht="18" customHeight="1">
      <c r="A18" s="500"/>
      <c r="B18" s="519"/>
      <c r="C18" s="340" t="s">
        <v>59</v>
      </c>
      <c r="D18" s="298"/>
      <c r="E18" s="294" t="str">
        <f t="shared" si="2"/>
        <v/>
      </c>
      <c r="F18" s="299"/>
      <c r="G18" s="298"/>
      <c r="H18" s="300" t="str">
        <f t="shared" si="3"/>
        <v/>
      </c>
      <c r="I18" s="300"/>
      <c r="J18" s="300"/>
      <c r="K18" s="300" t="str">
        <f t="shared" si="0"/>
        <v/>
      </c>
      <c r="L18" s="299"/>
      <c r="M18" s="298"/>
      <c r="N18" s="300" t="str">
        <f t="shared" si="4"/>
        <v/>
      </c>
      <c r="O18" s="300"/>
      <c r="P18" s="298"/>
      <c r="Q18" s="300" t="str">
        <f t="shared" si="5"/>
        <v/>
      </c>
      <c r="R18" s="300"/>
      <c r="S18" s="300"/>
      <c r="T18" s="300" t="str">
        <f t="shared" si="1"/>
        <v/>
      </c>
      <c r="U18" s="299"/>
    </row>
    <row r="19" spans="1:24" s="27" customFormat="1" ht="18" customHeight="1">
      <c r="A19" s="500"/>
      <c r="B19" s="519"/>
      <c r="C19" s="340" t="str">
        <f>C12</f>
        <v>&lt;改修工事&gt;</v>
      </c>
      <c r="D19" s="298"/>
      <c r="E19" s="294" t="str">
        <f t="shared" si="2"/>
        <v/>
      </c>
      <c r="F19" s="299"/>
      <c r="G19" s="302"/>
      <c r="H19" s="300" t="str">
        <f t="shared" si="3"/>
        <v/>
      </c>
      <c r="I19" s="300"/>
      <c r="J19" s="300"/>
      <c r="K19" s="300" t="str">
        <f t="shared" si="0"/>
        <v/>
      </c>
      <c r="L19" s="299"/>
      <c r="M19" s="302"/>
      <c r="N19" s="300" t="str">
        <f t="shared" si="4"/>
        <v/>
      </c>
      <c r="O19" s="300"/>
      <c r="P19" s="302"/>
      <c r="Q19" s="300" t="str">
        <f t="shared" si="5"/>
        <v/>
      </c>
      <c r="R19" s="300"/>
      <c r="S19" s="300"/>
      <c r="T19" s="300" t="str">
        <f t="shared" si="1"/>
        <v/>
      </c>
      <c r="U19" s="299"/>
    </row>
    <row r="20" spans="1:24" s="27" customFormat="1" ht="18" customHeight="1">
      <c r="A20" s="500"/>
      <c r="B20" s="519"/>
      <c r="C20" s="340" t="str">
        <f>IF(C13="","",C13)</f>
        <v>　（改築）</v>
      </c>
      <c r="D20" s="298"/>
      <c r="E20" s="294" t="str">
        <f t="shared" si="2"/>
        <v/>
      </c>
      <c r="F20" s="299"/>
      <c r="G20" s="302"/>
      <c r="H20" s="300" t="str">
        <f t="shared" si="3"/>
        <v/>
      </c>
      <c r="I20" s="300"/>
      <c r="J20" s="300"/>
      <c r="K20" s="300" t="str">
        <f t="shared" si="0"/>
        <v/>
      </c>
      <c r="L20" s="299"/>
      <c r="M20" s="302"/>
      <c r="N20" s="300" t="str">
        <f t="shared" si="4"/>
        <v/>
      </c>
      <c r="O20" s="300"/>
      <c r="P20" s="302"/>
      <c r="Q20" s="300" t="str">
        <f t="shared" si="5"/>
        <v/>
      </c>
      <c r="R20" s="300"/>
      <c r="S20" s="300"/>
      <c r="T20" s="300" t="str">
        <f t="shared" si="1"/>
        <v/>
      </c>
      <c r="U20" s="299"/>
    </row>
    <row r="21" spans="1:24" s="27" customFormat="1" ht="18" customHeight="1">
      <c r="A21" s="500"/>
      <c r="B21" s="519"/>
      <c r="C21" s="340" t="s">
        <v>60</v>
      </c>
      <c r="D21" s="298"/>
      <c r="E21" s="294" t="str">
        <f t="shared" si="2"/>
        <v/>
      </c>
      <c r="F21" s="299"/>
      <c r="G21" s="302"/>
      <c r="H21" s="300" t="str">
        <f t="shared" si="3"/>
        <v/>
      </c>
      <c r="I21" s="300"/>
      <c r="J21" s="300"/>
      <c r="K21" s="300" t="str">
        <f t="shared" si="0"/>
        <v/>
      </c>
      <c r="L21" s="299"/>
      <c r="M21" s="302"/>
      <c r="N21" s="300" t="str">
        <f t="shared" si="4"/>
        <v/>
      </c>
      <c r="O21" s="300"/>
      <c r="P21" s="302"/>
      <c r="Q21" s="300" t="str">
        <f t="shared" si="5"/>
        <v/>
      </c>
      <c r="R21" s="300"/>
      <c r="S21" s="300"/>
      <c r="T21" s="300" t="str">
        <f t="shared" si="1"/>
        <v/>
      </c>
      <c r="U21" s="299"/>
    </row>
    <row r="22" spans="1:24" s="27" customFormat="1" ht="18" customHeight="1">
      <c r="A22" s="500"/>
      <c r="B22" s="519"/>
      <c r="C22" s="266"/>
      <c r="D22" s="296"/>
      <c r="E22" s="294" t="str">
        <f t="shared" si="2"/>
        <v/>
      </c>
      <c r="F22" s="295"/>
      <c r="G22" s="303"/>
      <c r="H22" s="300" t="str">
        <f t="shared" si="3"/>
        <v/>
      </c>
      <c r="I22" s="301"/>
      <c r="J22" s="301"/>
      <c r="K22" s="300" t="str">
        <f t="shared" si="0"/>
        <v/>
      </c>
      <c r="L22" s="295"/>
      <c r="M22" s="303"/>
      <c r="N22" s="300" t="str">
        <f t="shared" si="4"/>
        <v/>
      </c>
      <c r="O22" s="301"/>
      <c r="P22" s="303"/>
      <c r="Q22" s="300" t="str">
        <f t="shared" si="5"/>
        <v/>
      </c>
      <c r="R22" s="301"/>
      <c r="S22" s="301"/>
      <c r="T22" s="300" t="str">
        <f t="shared" si="1"/>
        <v/>
      </c>
      <c r="U22" s="295"/>
    </row>
    <row r="23" spans="1:24" s="27" customFormat="1" ht="18" customHeight="1">
      <c r="A23" s="500"/>
      <c r="B23" s="519"/>
      <c r="C23" s="266"/>
      <c r="D23" s="296"/>
      <c r="E23" s="294" t="str">
        <f t="shared" si="2"/>
        <v/>
      </c>
      <c r="F23" s="295"/>
      <c r="G23" s="303"/>
      <c r="H23" s="300" t="str">
        <f t="shared" si="3"/>
        <v/>
      </c>
      <c r="I23" s="301"/>
      <c r="J23" s="301"/>
      <c r="K23" s="300" t="str">
        <f t="shared" si="0"/>
        <v/>
      </c>
      <c r="L23" s="295"/>
      <c r="M23" s="303"/>
      <c r="N23" s="300" t="str">
        <f t="shared" si="4"/>
        <v/>
      </c>
      <c r="O23" s="301"/>
      <c r="P23" s="303"/>
      <c r="Q23" s="300" t="str">
        <f t="shared" si="5"/>
        <v/>
      </c>
      <c r="R23" s="301"/>
      <c r="S23" s="301"/>
      <c r="T23" s="300" t="str">
        <f t="shared" si="1"/>
        <v/>
      </c>
      <c r="U23" s="295"/>
    </row>
    <row r="24" spans="1:24" s="27" customFormat="1" ht="18" customHeight="1">
      <c r="A24" s="500"/>
      <c r="B24" s="519"/>
      <c r="C24" s="266"/>
      <c r="D24" s="296"/>
      <c r="E24" s="294" t="str">
        <f t="shared" si="2"/>
        <v/>
      </c>
      <c r="F24" s="304"/>
      <c r="G24" s="303"/>
      <c r="H24" s="300" t="str">
        <f t="shared" si="3"/>
        <v/>
      </c>
      <c r="I24" s="301"/>
      <c r="J24" s="301"/>
      <c r="K24" s="300" t="str">
        <f t="shared" si="0"/>
        <v/>
      </c>
      <c r="L24" s="295"/>
      <c r="M24" s="303"/>
      <c r="N24" s="300" t="str">
        <f t="shared" si="4"/>
        <v/>
      </c>
      <c r="O24" s="301"/>
      <c r="P24" s="303"/>
      <c r="Q24" s="300" t="str">
        <f t="shared" si="5"/>
        <v/>
      </c>
      <c r="R24" s="301"/>
      <c r="S24" s="301"/>
      <c r="T24" s="300" t="str">
        <f t="shared" si="1"/>
        <v/>
      </c>
      <c r="U24" s="295"/>
    </row>
    <row r="25" spans="1:24" s="27" customFormat="1" ht="18" customHeight="1">
      <c r="A25" s="500"/>
      <c r="B25" s="519"/>
      <c r="C25" s="266"/>
      <c r="D25" s="296"/>
      <c r="E25" s="294" t="str">
        <f t="shared" si="2"/>
        <v/>
      </c>
      <c r="F25" s="304"/>
      <c r="G25" s="303"/>
      <c r="H25" s="300" t="str">
        <f t="shared" si="3"/>
        <v/>
      </c>
      <c r="I25" s="301"/>
      <c r="J25" s="301"/>
      <c r="K25" s="300" t="str">
        <f t="shared" si="0"/>
        <v/>
      </c>
      <c r="L25" s="295"/>
      <c r="M25" s="303"/>
      <c r="N25" s="300" t="str">
        <f t="shared" si="4"/>
        <v/>
      </c>
      <c r="O25" s="301"/>
      <c r="P25" s="303"/>
      <c r="Q25" s="300" t="str">
        <f t="shared" si="5"/>
        <v/>
      </c>
      <c r="R25" s="301"/>
      <c r="S25" s="301"/>
      <c r="T25" s="300" t="str">
        <f t="shared" si="1"/>
        <v/>
      </c>
      <c r="U25" s="295"/>
    </row>
    <row r="26" spans="1:24" s="27" customFormat="1" ht="18" customHeight="1">
      <c r="A26" s="500"/>
      <c r="B26" s="519"/>
      <c r="C26" s="266"/>
      <c r="D26" s="296"/>
      <c r="E26" s="294" t="str">
        <f t="shared" si="2"/>
        <v/>
      </c>
      <c r="F26" s="304"/>
      <c r="G26" s="303"/>
      <c r="H26" s="300" t="str">
        <f t="shared" si="3"/>
        <v/>
      </c>
      <c r="I26" s="301"/>
      <c r="J26" s="301"/>
      <c r="K26" s="300" t="str">
        <f t="shared" si="0"/>
        <v/>
      </c>
      <c r="L26" s="295"/>
      <c r="M26" s="303"/>
      <c r="N26" s="300" t="str">
        <f t="shared" si="4"/>
        <v/>
      </c>
      <c r="O26" s="301"/>
      <c r="P26" s="303"/>
      <c r="Q26" s="300" t="str">
        <f t="shared" si="5"/>
        <v/>
      </c>
      <c r="R26" s="301"/>
      <c r="S26" s="301"/>
      <c r="T26" s="300" t="str">
        <f t="shared" si="1"/>
        <v/>
      </c>
      <c r="U26" s="295"/>
    </row>
    <row r="27" spans="1:24" s="27" customFormat="1" ht="18" customHeight="1">
      <c r="A27" s="500"/>
      <c r="B27" s="519"/>
      <c r="C27" s="266"/>
      <c r="D27" s="296"/>
      <c r="E27" s="300" t="str">
        <f t="shared" si="2"/>
        <v/>
      </c>
      <c r="F27" s="304"/>
      <c r="G27" s="303"/>
      <c r="H27" s="300" t="str">
        <f t="shared" si="3"/>
        <v/>
      </c>
      <c r="I27" s="301"/>
      <c r="J27" s="301"/>
      <c r="K27" s="300" t="str">
        <f t="shared" si="0"/>
        <v/>
      </c>
      <c r="L27" s="295"/>
      <c r="M27" s="303"/>
      <c r="N27" s="300" t="str">
        <f t="shared" si="4"/>
        <v/>
      </c>
      <c r="O27" s="301"/>
      <c r="P27" s="303"/>
      <c r="Q27" s="300" t="str">
        <f t="shared" si="5"/>
        <v/>
      </c>
      <c r="R27" s="301"/>
      <c r="S27" s="301"/>
      <c r="T27" s="300" t="str">
        <f t="shared" si="1"/>
        <v/>
      </c>
      <c r="U27" s="295"/>
    </row>
    <row r="28" spans="1:24" s="27" customFormat="1" ht="18" customHeight="1">
      <c r="A28" s="500"/>
      <c r="B28" s="519"/>
      <c r="C28" s="338" t="s">
        <v>64</v>
      </c>
      <c r="D28" s="305"/>
      <c r="E28" s="306" t="str">
        <f t="shared" si="2"/>
        <v/>
      </c>
      <c r="F28" s="307" t="str">
        <f>IF(SUM(F12:F27)=0,"",SUM(F12:F27))</f>
        <v/>
      </c>
      <c r="G28" s="308"/>
      <c r="H28" s="306" t="str">
        <f t="shared" si="3"/>
        <v/>
      </c>
      <c r="I28" s="306" t="str">
        <f>IF(SUM(I12:I27)=0,"",SUM(I12:I27))</f>
        <v/>
      </c>
      <c r="J28" s="309"/>
      <c r="K28" s="306" t="str">
        <f t="shared" si="0"/>
        <v/>
      </c>
      <c r="L28" s="307" t="str">
        <f>IF(SUM(L12:L27)=0,"",SUM(L12:L27))</f>
        <v/>
      </c>
      <c r="M28" s="308"/>
      <c r="N28" s="306" t="str">
        <f t="shared" si="4"/>
        <v/>
      </c>
      <c r="O28" s="306" t="str">
        <f>IF(SUM(O12:O27)=0,"",SUM(O12:O27))</f>
        <v/>
      </c>
      <c r="P28" s="308"/>
      <c r="Q28" s="306" t="str">
        <f t="shared" si="5"/>
        <v/>
      </c>
      <c r="R28" s="306" t="str">
        <f>IF(SUM(R12:R27)=0,"",SUM(R12:R27))</f>
        <v/>
      </c>
      <c r="S28" s="309"/>
      <c r="T28" s="306" t="str">
        <f t="shared" si="1"/>
        <v/>
      </c>
      <c r="U28" s="307" t="str">
        <f>IF(SUM(U12:U27)=0,"",SUM(U12:U27))</f>
        <v/>
      </c>
    </row>
    <row r="29" spans="1:24" s="27" customFormat="1" ht="18" customHeight="1">
      <c r="A29" s="500"/>
      <c r="B29" s="519" t="s">
        <v>54</v>
      </c>
      <c r="C29" s="268"/>
      <c r="D29" s="310"/>
      <c r="E29" s="311" t="str">
        <f t="shared" si="2"/>
        <v/>
      </c>
      <c r="F29" s="312"/>
      <c r="G29" s="310"/>
      <c r="H29" s="311" t="str">
        <f t="shared" si="3"/>
        <v/>
      </c>
      <c r="I29" s="313"/>
      <c r="J29" s="313"/>
      <c r="K29" s="311" t="str">
        <f t="shared" si="0"/>
        <v/>
      </c>
      <c r="L29" s="312"/>
      <c r="M29" s="310"/>
      <c r="N29" s="311" t="str">
        <f t="shared" si="4"/>
        <v/>
      </c>
      <c r="O29" s="313"/>
      <c r="P29" s="310"/>
      <c r="Q29" s="311" t="str">
        <f t="shared" si="5"/>
        <v/>
      </c>
      <c r="R29" s="313"/>
      <c r="S29" s="313"/>
      <c r="T29" s="311" t="str">
        <f t="shared" si="1"/>
        <v/>
      </c>
      <c r="U29" s="312"/>
    </row>
    <row r="30" spans="1:24" s="27" customFormat="1" ht="18" customHeight="1">
      <c r="A30" s="500"/>
      <c r="B30" s="519"/>
      <c r="C30" s="269"/>
      <c r="D30" s="314"/>
      <c r="E30" s="315" t="str">
        <f t="shared" si="2"/>
        <v/>
      </c>
      <c r="F30" s="316"/>
      <c r="G30" s="314"/>
      <c r="H30" s="315" t="str">
        <f t="shared" si="3"/>
        <v/>
      </c>
      <c r="I30" s="317"/>
      <c r="J30" s="317"/>
      <c r="K30" s="315" t="str">
        <f t="shared" si="0"/>
        <v/>
      </c>
      <c r="L30" s="316"/>
      <c r="M30" s="314"/>
      <c r="N30" s="315" t="str">
        <f t="shared" si="4"/>
        <v/>
      </c>
      <c r="O30" s="317"/>
      <c r="P30" s="314"/>
      <c r="Q30" s="315" t="str">
        <f t="shared" si="5"/>
        <v/>
      </c>
      <c r="R30" s="317"/>
      <c r="S30" s="317"/>
      <c r="T30" s="315" t="str">
        <f t="shared" si="1"/>
        <v/>
      </c>
      <c r="U30" s="316"/>
    </row>
    <row r="31" spans="1:24" s="27" customFormat="1" ht="18" customHeight="1">
      <c r="A31" s="500"/>
      <c r="B31" s="519"/>
      <c r="C31" s="269"/>
      <c r="D31" s="314"/>
      <c r="E31" s="315" t="str">
        <f t="shared" si="2"/>
        <v/>
      </c>
      <c r="F31" s="316"/>
      <c r="G31" s="314"/>
      <c r="H31" s="315" t="str">
        <f t="shared" si="3"/>
        <v/>
      </c>
      <c r="I31" s="317"/>
      <c r="J31" s="317"/>
      <c r="K31" s="315" t="str">
        <f t="shared" si="0"/>
        <v/>
      </c>
      <c r="L31" s="316"/>
      <c r="M31" s="314"/>
      <c r="N31" s="315" t="str">
        <f t="shared" si="4"/>
        <v/>
      </c>
      <c r="O31" s="317"/>
      <c r="P31" s="314"/>
      <c r="Q31" s="315" t="str">
        <f t="shared" si="5"/>
        <v/>
      </c>
      <c r="R31" s="317"/>
      <c r="S31" s="317"/>
      <c r="T31" s="315" t="str">
        <f t="shared" si="1"/>
        <v/>
      </c>
      <c r="U31" s="316"/>
    </row>
    <row r="32" spans="1:24" s="27" customFormat="1" ht="18" customHeight="1">
      <c r="A32" s="500"/>
      <c r="B32" s="519"/>
      <c r="C32" s="269"/>
      <c r="D32" s="314"/>
      <c r="E32" s="315" t="str">
        <f t="shared" si="2"/>
        <v/>
      </c>
      <c r="F32" s="316"/>
      <c r="G32" s="314"/>
      <c r="H32" s="315" t="str">
        <f t="shared" si="3"/>
        <v/>
      </c>
      <c r="I32" s="317"/>
      <c r="J32" s="317"/>
      <c r="K32" s="315" t="str">
        <f t="shared" si="0"/>
        <v/>
      </c>
      <c r="L32" s="316"/>
      <c r="M32" s="314"/>
      <c r="N32" s="315" t="str">
        <f t="shared" si="4"/>
        <v/>
      </c>
      <c r="O32" s="317"/>
      <c r="P32" s="314"/>
      <c r="Q32" s="315" t="str">
        <f t="shared" si="5"/>
        <v/>
      </c>
      <c r="R32" s="317"/>
      <c r="S32" s="317"/>
      <c r="T32" s="315" t="str">
        <f t="shared" si="1"/>
        <v/>
      </c>
      <c r="U32" s="316"/>
      <c r="V32" s="506" t="s">
        <v>81</v>
      </c>
      <c r="W32" s="507"/>
      <c r="X32" s="507"/>
    </row>
    <row r="33" spans="1:24" s="27" customFormat="1" ht="18" customHeight="1">
      <c r="A33" s="500"/>
      <c r="B33" s="519"/>
      <c r="C33" s="270"/>
      <c r="D33" s="318"/>
      <c r="E33" s="319" t="str">
        <f t="shared" si="2"/>
        <v/>
      </c>
      <c r="F33" s="320"/>
      <c r="G33" s="318"/>
      <c r="H33" s="319" t="str">
        <f t="shared" si="3"/>
        <v/>
      </c>
      <c r="I33" s="321"/>
      <c r="J33" s="321"/>
      <c r="K33" s="319" t="str">
        <f t="shared" si="0"/>
        <v/>
      </c>
      <c r="L33" s="320"/>
      <c r="M33" s="318"/>
      <c r="N33" s="319" t="str">
        <f t="shared" si="4"/>
        <v/>
      </c>
      <c r="O33" s="321"/>
      <c r="P33" s="318"/>
      <c r="Q33" s="319" t="str">
        <f t="shared" si="5"/>
        <v/>
      </c>
      <c r="R33" s="321"/>
      <c r="S33" s="321"/>
      <c r="T33" s="319" t="str">
        <f t="shared" si="1"/>
        <v/>
      </c>
      <c r="U33" s="320"/>
      <c r="V33" s="506"/>
      <c r="W33" s="507"/>
      <c r="X33" s="507"/>
    </row>
    <row r="34" spans="1:24" s="27" customFormat="1" ht="18" customHeight="1">
      <c r="A34" s="500"/>
      <c r="B34" s="519"/>
      <c r="C34" s="335" t="s">
        <v>64</v>
      </c>
      <c r="D34" s="308"/>
      <c r="E34" s="306" t="str">
        <f t="shared" si="2"/>
        <v/>
      </c>
      <c r="F34" s="307" t="str">
        <f>IF(SUM(F29:F33)=0,"",(SUM(F29:F33)))</f>
        <v/>
      </c>
      <c r="G34" s="308"/>
      <c r="H34" s="306" t="str">
        <f t="shared" si="3"/>
        <v/>
      </c>
      <c r="I34" s="306" t="str">
        <f>IF(SUM(I29:I33)=0,"",(SUM(I29:I33)))</f>
        <v/>
      </c>
      <c r="J34" s="309"/>
      <c r="K34" s="306" t="str">
        <f t="shared" si="0"/>
        <v/>
      </c>
      <c r="L34" s="307" t="str">
        <f>IF(SUM(L29:L33)=0,"",(SUM(L29:L33)))</f>
        <v/>
      </c>
      <c r="M34" s="308"/>
      <c r="N34" s="306" t="str">
        <f t="shared" si="4"/>
        <v/>
      </c>
      <c r="O34" s="306" t="str">
        <f>IF(SUM(O29:O33)=0,"",(SUM(O29:O33)))</f>
        <v/>
      </c>
      <c r="P34" s="308"/>
      <c r="Q34" s="306" t="str">
        <f t="shared" si="5"/>
        <v/>
      </c>
      <c r="R34" s="306" t="str">
        <f>IF(SUM(R29:R33)=0,"",(SUM(R29:R33)))</f>
        <v/>
      </c>
      <c r="S34" s="309"/>
      <c r="T34" s="306" t="str">
        <f t="shared" si="1"/>
        <v/>
      </c>
      <c r="U34" s="307" t="str">
        <f>IF(SUM(U29:U33)=0,"",(SUM(U29:U33)))</f>
        <v/>
      </c>
    </row>
    <row r="35" spans="1:24" s="27" customFormat="1" ht="18" customHeight="1">
      <c r="A35" s="500"/>
      <c r="B35" s="508" t="s">
        <v>62</v>
      </c>
      <c r="C35" s="509"/>
      <c r="D35" s="308"/>
      <c r="E35" s="306" t="str">
        <f t="shared" si="2"/>
        <v/>
      </c>
      <c r="F35" s="307" t="str">
        <f>IF(F28="","",IF(F34="",F28,F28+F34))</f>
        <v/>
      </c>
      <c r="G35" s="308"/>
      <c r="H35" s="306" t="str">
        <f t="shared" si="3"/>
        <v/>
      </c>
      <c r="I35" s="306" t="str">
        <f>IF(I28="","",IF(I34="",I28,I28+I34))</f>
        <v/>
      </c>
      <c r="J35" s="309"/>
      <c r="K35" s="306" t="str">
        <f t="shared" si="0"/>
        <v/>
      </c>
      <c r="L35" s="307" t="str">
        <f>IF(L28="","",IF(L34="",L28,L28+L34))</f>
        <v/>
      </c>
      <c r="M35" s="308"/>
      <c r="N35" s="306" t="str">
        <f t="shared" si="4"/>
        <v/>
      </c>
      <c r="O35" s="306" t="str">
        <f>IF(O28="","",IF(O34="",O28,O28+O34))</f>
        <v/>
      </c>
      <c r="P35" s="308"/>
      <c r="Q35" s="306" t="str">
        <f t="shared" si="5"/>
        <v/>
      </c>
      <c r="R35" s="306" t="str">
        <f>IF(R28="","",IF(R34="",R28,R28+R34))</f>
        <v/>
      </c>
      <c r="S35" s="309"/>
      <c r="T35" s="306" t="str">
        <f t="shared" si="1"/>
        <v/>
      </c>
      <c r="U35" s="307" t="str">
        <f>IF(U28="","",IF(U34="",U28,U28+U34))</f>
        <v/>
      </c>
    </row>
    <row r="36" spans="1:24" s="27" customFormat="1" ht="18" customHeight="1">
      <c r="A36" s="500" t="s">
        <v>52</v>
      </c>
      <c r="B36" s="511" t="str">
        <f>C12</f>
        <v>&lt;改修工事&gt;</v>
      </c>
      <c r="C36" s="512"/>
      <c r="D36" s="322"/>
      <c r="E36" s="311" t="str">
        <f t="shared" si="2"/>
        <v/>
      </c>
      <c r="F36" s="323"/>
      <c r="G36" s="322"/>
      <c r="H36" s="311" t="str">
        <f t="shared" si="3"/>
        <v/>
      </c>
      <c r="I36" s="311"/>
      <c r="J36" s="311"/>
      <c r="K36" s="311" t="str">
        <f t="shared" si="0"/>
        <v/>
      </c>
      <c r="L36" s="323"/>
      <c r="M36" s="322"/>
      <c r="N36" s="311" t="str">
        <f t="shared" si="4"/>
        <v/>
      </c>
      <c r="O36" s="311"/>
      <c r="P36" s="322"/>
      <c r="Q36" s="311" t="str">
        <f t="shared" si="5"/>
        <v/>
      </c>
      <c r="R36" s="311"/>
      <c r="S36" s="311"/>
      <c r="T36" s="311" t="str">
        <f t="shared" si="1"/>
        <v/>
      </c>
      <c r="U36" s="323"/>
    </row>
    <row r="37" spans="1:24" s="27" customFormat="1" ht="18" customHeight="1">
      <c r="A37" s="500"/>
      <c r="B37" s="511" t="str">
        <f>C20</f>
        <v>　（改築）</v>
      </c>
      <c r="C37" s="512"/>
      <c r="D37" s="324"/>
      <c r="E37" s="315" t="str">
        <f t="shared" si="2"/>
        <v/>
      </c>
      <c r="F37" s="325"/>
      <c r="G37" s="324"/>
      <c r="H37" s="315" t="str">
        <f t="shared" si="3"/>
        <v/>
      </c>
      <c r="I37" s="315"/>
      <c r="J37" s="315"/>
      <c r="K37" s="315" t="str">
        <f t="shared" si="0"/>
        <v/>
      </c>
      <c r="L37" s="325"/>
      <c r="M37" s="324"/>
      <c r="N37" s="315" t="str">
        <f t="shared" si="4"/>
        <v/>
      </c>
      <c r="O37" s="315"/>
      <c r="P37" s="324"/>
      <c r="Q37" s="315" t="str">
        <f t="shared" si="5"/>
        <v/>
      </c>
      <c r="R37" s="315"/>
      <c r="S37" s="315"/>
      <c r="T37" s="315" t="str">
        <f t="shared" si="1"/>
        <v/>
      </c>
      <c r="U37" s="325"/>
    </row>
    <row r="38" spans="1:24" s="27" customFormat="1" ht="18" customHeight="1">
      <c r="A38" s="500"/>
      <c r="B38" s="32" t="s">
        <v>57</v>
      </c>
      <c r="C38" s="266"/>
      <c r="D38" s="314"/>
      <c r="E38" s="315" t="str">
        <f t="shared" si="2"/>
        <v/>
      </c>
      <c r="F38" s="316"/>
      <c r="G38" s="314"/>
      <c r="H38" s="315" t="str">
        <f t="shared" si="3"/>
        <v/>
      </c>
      <c r="I38" s="317"/>
      <c r="J38" s="317"/>
      <c r="K38" s="315" t="str">
        <f t="shared" si="0"/>
        <v/>
      </c>
      <c r="L38" s="316"/>
      <c r="M38" s="314"/>
      <c r="N38" s="315" t="str">
        <f t="shared" si="4"/>
        <v/>
      </c>
      <c r="O38" s="317"/>
      <c r="P38" s="314"/>
      <c r="Q38" s="315" t="str">
        <f t="shared" si="5"/>
        <v/>
      </c>
      <c r="R38" s="317"/>
      <c r="S38" s="317"/>
      <c r="T38" s="315" t="str">
        <f t="shared" si="1"/>
        <v/>
      </c>
      <c r="U38" s="316"/>
    </row>
    <row r="39" spans="1:24" s="27" customFormat="1" ht="18" customHeight="1">
      <c r="A39" s="500"/>
      <c r="B39" s="32" t="s">
        <v>57</v>
      </c>
      <c r="C39" s="266"/>
      <c r="D39" s="314"/>
      <c r="E39" s="315" t="str">
        <f t="shared" si="2"/>
        <v/>
      </c>
      <c r="F39" s="316"/>
      <c r="G39" s="314"/>
      <c r="H39" s="315" t="str">
        <f t="shared" si="3"/>
        <v/>
      </c>
      <c r="I39" s="317"/>
      <c r="J39" s="317"/>
      <c r="K39" s="315" t="str">
        <f t="shared" si="0"/>
        <v/>
      </c>
      <c r="L39" s="316"/>
      <c r="M39" s="314"/>
      <c r="N39" s="315" t="str">
        <f t="shared" si="4"/>
        <v/>
      </c>
      <c r="O39" s="317"/>
      <c r="P39" s="314"/>
      <c r="Q39" s="315" t="str">
        <f t="shared" si="5"/>
        <v/>
      </c>
      <c r="R39" s="317"/>
      <c r="S39" s="317"/>
      <c r="T39" s="315" t="str">
        <f t="shared" si="1"/>
        <v/>
      </c>
      <c r="U39" s="316"/>
    </row>
    <row r="40" spans="1:24" s="27" customFormat="1" ht="18" customHeight="1">
      <c r="A40" s="500"/>
      <c r="B40" s="33" t="s">
        <v>56</v>
      </c>
      <c r="C40" s="266"/>
      <c r="D40" s="314"/>
      <c r="E40" s="315" t="str">
        <f t="shared" si="2"/>
        <v/>
      </c>
      <c r="F40" s="316"/>
      <c r="G40" s="314"/>
      <c r="H40" s="315" t="str">
        <f t="shared" si="3"/>
        <v/>
      </c>
      <c r="I40" s="317"/>
      <c r="J40" s="317"/>
      <c r="K40" s="315" t="str">
        <f t="shared" si="0"/>
        <v/>
      </c>
      <c r="L40" s="316"/>
      <c r="M40" s="314"/>
      <c r="N40" s="315" t="str">
        <f t="shared" si="4"/>
        <v/>
      </c>
      <c r="O40" s="317"/>
      <c r="P40" s="314"/>
      <c r="Q40" s="315" t="str">
        <f t="shared" si="5"/>
        <v/>
      </c>
      <c r="R40" s="317"/>
      <c r="S40" s="317"/>
      <c r="T40" s="315" t="str">
        <f t="shared" si="1"/>
        <v/>
      </c>
      <c r="U40" s="316"/>
    </row>
    <row r="41" spans="1:24" s="27" customFormat="1" ht="18" customHeight="1">
      <c r="A41" s="500"/>
      <c r="B41" s="511" t="s">
        <v>61</v>
      </c>
      <c r="C41" s="512"/>
      <c r="D41" s="324"/>
      <c r="E41" s="315" t="str">
        <f t="shared" si="2"/>
        <v/>
      </c>
      <c r="F41" s="325"/>
      <c r="G41" s="324"/>
      <c r="H41" s="315" t="str">
        <f t="shared" si="3"/>
        <v/>
      </c>
      <c r="I41" s="315"/>
      <c r="J41" s="315"/>
      <c r="K41" s="315" t="str">
        <f t="shared" si="0"/>
        <v/>
      </c>
      <c r="L41" s="325"/>
      <c r="M41" s="324"/>
      <c r="N41" s="315" t="str">
        <f t="shared" si="4"/>
        <v/>
      </c>
      <c r="O41" s="315"/>
      <c r="P41" s="324"/>
      <c r="Q41" s="315" t="str">
        <f t="shared" si="5"/>
        <v/>
      </c>
      <c r="R41" s="315"/>
      <c r="S41" s="315"/>
      <c r="T41" s="315" t="str">
        <f t="shared" si="1"/>
        <v/>
      </c>
      <c r="U41" s="325"/>
    </row>
    <row r="42" spans="1:24" s="27" customFormat="1" ht="18" customHeight="1">
      <c r="A42" s="500"/>
      <c r="B42" s="511" t="str">
        <f>C20</f>
        <v>　（改築）</v>
      </c>
      <c r="C42" s="512"/>
      <c r="D42" s="324"/>
      <c r="E42" s="315" t="str">
        <f t="shared" si="2"/>
        <v/>
      </c>
      <c r="F42" s="325"/>
      <c r="G42" s="324"/>
      <c r="H42" s="315" t="str">
        <f t="shared" si="3"/>
        <v/>
      </c>
      <c r="I42" s="315"/>
      <c r="J42" s="315"/>
      <c r="K42" s="315" t="str">
        <f t="shared" si="0"/>
        <v/>
      </c>
      <c r="L42" s="325"/>
      <c r="M42" s="324"/>
      <c r="N42" s="315" t="str">
        <f t="shared" si="4"/>
        <v/>
      </c>
      <c r="O42" s="315"/>
      <c r="P42" s="324"/>
      <c r="Q42" s="315" t="str">
        <f t="shared" si="5"/>
        <v/>
      </c>
      <c r="R42" s="315"/>
      <c r="S42" s="315"/>
      <c r="T42" s="315" t="str">
        <f t="shared" si="1"/>
        <v/>
      </c>
      <c r="U42" s="325"/>
    </row>
    <row r="43" spans="1:24" s="27" customFormat="1" ht="18" customHeight="1">
      <c r="A43" s="500"/>
      <c r="B43" s="33" t="s">
        <v>56</v>
      </c>
      <c r="C43" s="266"/>
      <c r="D43" s="314"/>
      <c r="E43" s="315" t="str">
        <f t="shared" si="2"/>
        <v/>
      </c>
      <c r="F43" s="316"/>
      <c r="G43" s="314"/>
      <c r="H43" s="315" t="str">
        <f t="shared" si="3"/>
        <v/>
      </c>
      <c r="I43" s="317"/>
      <c r="J43" s="317"/>
      <c r="K43" s="315" t="str">
        <f t="shared" si="0"/>
        <v/>
      </c>
      <c r="L43" s="316"/>
      <c r="M43" s="314"/>
      <c r="N43" s="315" t="str">
        <f t="shared" si="4"/>
        <v/>
      </c>
      <c r="O43" s="317"/>
      <c r="P43" s="314"/>
      <c r="Q43" s="315" t="str">
        <f t="shared" si="5"/>
        <v/>
      </c>
      <c r="R43" s="317"/>
      <c r="S43" s="317"/>
      <c r="T43" s="315" t="str">
        <f t="shared" si="1"/>
        <v/>
      </c>
      <c r="U43" s="316"/>
    </row>
    <row r="44" spans="1:24" s="27" customFormat="1" ht="18" customHeight="1">
      <c r="A44" s="500"/>
      <c r="B44" s="32" t="s">
        <v>56</v>
      </c>
      <c r="C44" s="266"/>
      <c r="D44" s="314"/>
      <c r="E44" s="315" t="str">
        <f t="shared" si="2"/>
        <v/>
      </c>
      <c r="F44" s="316"/>
      <c r="G44" s="314"/>
      <c r="H44" s="315" t="str">
        <f t="shared" si="3"/>
        <v/>
      </c>
      <c r="I44" s="317"/>
      <c r="J44" s="317"/>
      <c r="K44" s="315" t="str">
        <f t="shared" si="0"/>
        <v/>
      </c>
      <c r="L44" s="316"/>
      <c r="M44" s="314"/>
      <c r="N44" s="315" t="str">
        <f t="shared" si="4"/>
        <v/>
      </c>
      <c r="O44" s="317"/>
      <c r="P44" s="314"/>
      <c r="Q44" s="315" t="str">
        <f t="shared" si="5"/>
        <v/>
      </c>
      <c r="R44" s="317"/>
      <c r="S44" s="317"/>
      <c r="T44" s="315" t="str">
        <f t="shared" si="1"/>
        <v/>
      </c>
      <c r="U44" s="316"/>
    </row>
    <row r="45" spans="1:24" s="27" customFormat="1" ht="18" customHeight="1">
      <c r="A45" s="500"/>
      <c r="B45" s="34" t="s">
        <v>57</v>
      </c>
      <c r="C45" s="271"/>
      <c r="D45" s="318"/>
      <c r="E45" s="319" t="str">
        <f t="shared" si="2"/>
        <v/>
      </c>
      <c r="F45" s="320"/>
      <c r="G45" s="318"/>
      <c r="H45" s="319" t="str">
        <f t="shared" si="3"/>
        <v/>
      </c>
      <c r="I45" s="321"/>
      <c r="J45" s="321"/>
      <c r="K45" s="319" t="str">
        <f t="shared" si="0"/>
        <v/>
      </c>
      <c r="L45" s="320"/>
      <c r="M45" s="318"/>
      <c r="N45" s="319" t="str">
        <f t="shared" si="4"/>
        <v/>
      </c>
      <c r="O45" s="321"/>
      <c r="P45" s="318"/>
      <c r="Q45" s="319" t="str">
        <f t="shared" si="5"/>
        <v/>
      </c>
      <c r="R45" s="321"/>
      <c r="S45" s="321"/>
      <c r="T45" s="319" t="str">
        <f t="shared" si="1"/>
        <v/>
      </c>
      <c r="U45" s="320"/>
    </row>
    <row r="46" spans="1:24" s="27" customFormat="1" ht="18" customHeight="1">
      <c r="A46" s="510"/>
      <c r="B46" s="513" t="s">
        <v>65</v>
      </c>
      <c r="C46" s="514"/>
      <c r="D46" s="308"/>
      <c r="E46" s="306" t="str">
        <f t="shared" si="2"/>
        <v/>
      </c>
      <c r="F46" s="307" t="str">
        <f>IF(SUM(F36:F45)=0,"",(SUM(F36:F45)))</f>
        <v/>
      </c>
      <c r="G46" s="308"/>
      <c r="H46" s="306" t="str">
        <f t="shared" si="3"/>
        <v/>
      </c>
      <c r="I46" s="306" t="str">
        <f>IF(SUM(I36:I45)=0,"",(SUM(I36:I45)))</f>
        <v/>
      </c>
      <c r="J46" s="309"/>
      <c r="K46" s="306" t="str">
        <f t="shared" si="0"/>
        <v/>
      </c>
      <c r="L46" s="307" t="str">
        <f>IF(SUM(L36:L45)=0,"",(SUM(L36:L45)))</f>
        <v/>
      </c>
      <c r="M46" s="308"/>
      <c r="N46" s="306" t="str">
        <f t="shared" si="4"/>
        <v/>
      </c>
      <c r="O46" s="306" t="str">
        <f>IF(SUM(O36:O45)=0,"",(SUM(O36:O45)))</f>
        <v/>
      </c>
      <c r="P46" s="308"/>
      <c r="Q46" s="306" t="str">
        <f t="shared" si="5"/>
        <v/>
      </c>
      <c r="R46" s="306" t="str">
        <f>IF(SUM(R36:R45)=0,"",(SUM(R36:R45)))</f>
        <v/>
      </c>
      <c r="S46" s="309"/>
      <c r="T46" s="306" t="str">
        <f t="shared" si="1"/>
        <v/>
      </c>
      <c r="U46" s="307" t="str">
        <f>IF(SUM(U36:U45)=0,"",(SUM(U36:U45)))</f>
        <v/>
      </c>
    </row>
    <row r="47" spans="1:24" s="27" customFormat="1" ht="18" customHeight="1" thickBot="1">
      <c r="A47" s="515" t="s">
        <v>66</v>
      </c>
      <c r="B47" s="516"/>
      <c r="C47" s="517"/>
      <c r="D47" s="326"/>
      <c r="E47" s="327" t="str">
        <f t="shared" si="2"/>
        <v/>
      </c>
      <c r="F47" s="328" t="str">
        <f>IF(F35="","",IF(F46="",F35,F35+F46))</f>
        <v/>
      </c>
      <c r="G47" s="326"/>
      <c r="H47" s="327" t="str">
        <f t="shared" si="3"/>
        <v/>
      </c>
      <c r="I47" s="327" t="str">
        <f>IF(I35="","",IF(I46="",I35,I35+I46))</f>
        <v/>
      </c>
      <c r="J47" s="329"/>
      <c r="K47" s="327" t="str">
        <f t="shared" si="0"/>
        <v/>
      </c>
      <c r="L47" s="328" t="str">
        <f>IF(L35="","",IF(L46="",L35,L35+L46))</f>
        <v/>
      </c>
      <c r="M47" s="326"/>
      <c r="N47" s="327" t="str">
        <f t="shared" si="4"/>
        <v/>
      </c>
      <c r="O47" s="327" t="str">
        <f>IF(O35="","",IF(O46="",O35,O35+O46))</f>
        <v/>
      </c>
      <c r="P47" s="326"/>
      <c r="Q47" s="327" t="str">
        <f t="shared" si="5"/>
        <v/>
      </c>
      <c r="R47" s="327" t="str">
        <f>IF(R35="","",IF(R46="",R35,R35+R46))</f>
        <v/>
      </c>
      <c r="S47" s="329"/>
      <c r="T47" s="327" t="str">
        <f t="shared" si="1"/>
        <v/>
      </c>
      <c r="U47" s="328" t="str">
        <f>IF(U35="","",IF(U46="",U35,U35+U46))</f>
        <v/>
      </c>
    </row>
    <row r="48" spans="1:24" s="27" customFormat="1" ht="18" customHeight="1">
      <c r="A48" s="499" t="s">
        <v>36</v>
      </c>
      <c r="B48" s="502" t="s">
        <v>37</v>
      </c>
      <c r="C48" s="503"/>
      <c r="D48" s="494" t="s">
        <v>32</v>
      </c>
      <c r="E48" s="484" t="s">
        <v>32</v>
      </c>
      <c r="F48" s="330"/>
      <c r="G48" s="494"/>
      <c r="H48" s="484"/>
      <c r="I48" s="331"/>
      <c r="J48" s="484"/>
      <c r="K48" s="484" t="s">
        <v>32</v>
      </c>
      <c r="L48" s="330"/>
      <c r="M48" s="494"/>
      <c r="N48" s="484"/>
      <c r="O48" s="331"/>
      <c r="P48" s="494"/>
      <c r="Q48" s="484"/>
      <c r="R48" s="331"/>
      <c r="S48" s="484"/>
      <c r="T48" s="484" t="s">
        <v>32</v>
      </c>
      <c r="U48" s="330" t="s">
        <v>32</v>
      </c>
    </row>
    <row r="49" spans="1:21" s="27" customFormat="1" ht="18" customHeight="1">
      <c r="A49" s="500"/>
      <c r="B49" s="497" t="s">
        <v>578</v>
      </c>
      <c r="C49" s="498"/>
      <c r="D49" s="495"/>
      <c r="E49" s="485"/>
      <c r="F49" s="316" t="s">
        <v>32</v>
      </c>
      <c r="G49" s="495"/>
      <c r="H49" s="485"/>
      <c r="I49" s="317"/>
      <c r="J49" s="485"/>
      <c r="K49" s="485"/>
      <c r="L49" s="316" t="s">
        <v>32</v>
      </c>
      <c r="M49" s="495"/>
      <c r="N49" s="485"/>
      <c r="O49" s="317"/>
      <c r="P49" s="495"/>
      <c r="Q49" s="485"/>
      <c r="R49" s="317"/>
      <c r="S49" s="485"/>
      <c r="T49" s="485"/>
      <c r="U49" s="316" t="s">
        <v>32</v>
      </c>
    </row>
    <row r="50" spans="1:21" s="27" customFormat="1" ht="18" customHeight="1">
      <c r="A50" s="500"/>
      <c r="B50" s="497" t="s">
        <v>38</v>
      </c>
      <c r="C50" s="498"/>
      <c r="D50" s="495"/>
      <c r="E50" s="485"/>
      <c r="F50" s="316" t="s">
        <v>32</v>
      </c>
      <c r="G50" s="495"/>
      <c r="H50" s="485"/>
      <c r="I50" s="317"/>
      <c r="J50" s="485"/>
      <c r="K50" s="485"/>
      <c r="L50" s="316" t="s">
        <v>32</v>
      </c>
      <c r="M50" s="495"/>
      <c r="N50" s="485"/>
      <c r="O50" s="317"/>
      <c r="P50" s="495"/>
      <c r="Q50" s="485"/>
      <c r="R50" s="317"/>
      <c r="S50" s="485"/>
      <c r="T50" s="485"/>
      <c r="U50" s="316" t="s">
        <v>32</v>
      </c>
    </row>
    <row r="51" spans="1:21" s="27" customFormat="1" ht="18" customHeight="1">
      <c r="A51" s="500"/>
      <c r="B51" s="497" t="s">
        <v>39</v>
      </c>
      <c r="C51" s="498"/>
      <c r="D51" s="495"/>
      <c r="E51" s="485"/>
      <c r="F51" s="316" t="s">
        <v>42</v>
      </c>
      <c r="G51" s="495"/>
      <c r="H51" s="485"/>
      <c r="I51" s="317"/>
      <c r="J51" s="485"/>
      <c r="K51" s="485"/>
      <c r="L51" s="316" t="s">
        <v>32</v>
      </c>
      <c r="M51" s="495"/>
      <c r="N51" s="485"/>
      <c r="O51" s="317"/>
      <c r="P51" s="495"/>
      <c r="Q51" s="485"/>
      <c r="R51" s="317"/>
      <c r="S51" s="485"/>
      <c r="T51" s="485"/>
      <c r="U51" s="316" t="s">
        <v>32</v>
      </c>
    </row>
    <row r="52" spans="1:21" s="27" customFormat="1" ht="18" customHeight="1">
      <c r="A52" s="500"/>
      <c r="B52" s="497" t="s">
        <v>650</v>
      </c>
      <c r="C52" s="498"/>
      <c r="D52" s="495"/>
      <c r="E52" s="485"/>
      <c r="F52" s="304"/>
      <c r="G52" s="495"/>
      <c r="H52" s="485"/>
      <c r="I52" s="317"/>
      <c r="J52" s="485"/>
      <c r="K52" s="485"/>
      <c r="L52" s="316" t="s">
        <v>32</v>
      </c>
      <c r="M52" s="495"/>
      <c r="N52" s="485"/>
      <c r="O52" s="317"/>
      <c r="P52" s="495"/>
      <c r="Q52" s="485"/>
      <c r="R52" s="317"/>
      <c r="S52" s="485"/>
      <c r="T52" s="485"/>
      <c r="U52" s="316" t="s">
        <v>32</v>
      </c>
    </row>
    <row r="53" spans="1:21" s="27" customFormat="1" ht="18" customHeight="1">
      <c r="A53" s="500"/>
      <c r="B53" s="497" t="s">
        <v>40</v>
      </c>
      <c r="C53" s="498"/>
      <c r="D53" s="495"/>
      <c r="E53" s="485"/>
      <c r="F53" s="304"/>
      <c r="G53" s="495"/>
      <c r="H53" s="485"/>
      <c r="I53" s="317"/>
      <c r="J53" s="485"/>
      <c r="K53" s="485"/>
      <c r="L53" s="316" t="s">
        <v>32</v>
      </c>
      <c r="M53" s="495"/>
      <c r="N53" s="485"/>
      <c r="O53" s="317"/>
      <c r="P53" s="495"/>
      <c r="Q53" s="485"/>
      <c r="R53" s="317"/>
      <c r="S53" s="485"/>
      <c r="T53" s="485"/>
      <c r="U53" s="316" t="s">
        <v>32</v>
      </c>
    </row>
    <row r="54" spans="1:21" s="27" customFormat="1" ht="18" customHeight="1">
      <c r="A54" s="500"/>
      <c r="B54" s="497" t="s">
        <v>41</v>
      </c>
      <c r="C54" s="498"/>
      <c r="D54" s="496"/>
      <c r="E54" s="486"/>
      <c r="F54" s="304"/>
      <c r="G54" s="496"/>
      <c r="H54" s="486"/>
      <c r="I54" s="321"/>
      <c r="J54" s="486"/>
      <c r="K54" s="486"/>
      <c r="L54" s="316"/>
      <c r="M54" s="496"/>
      <c r="N54" s="486"/>
      <c r="O54" s="321"/>
      <c r="P54" s="496"/>
      <c r="Q54" s="486"/>
      <c r="R54" s="321"/>
      <c r="S54" s="486"/>
      <c r="T54" s="486"/>
      <c r="U54" s="316" t="s">
        <v>32</v>
      </c>
    </row>
    <row r="55" spans="1:21" s="27" customFormat="1" ht="18" customHeight="1" thickBot="1">
      <c r="A55" s="501"/>
      <c r="B55" s="504" t="s">
        <v>63</v>
      </c>
      <c r="C55" s="505"/>
      <c r="D55" s="332" t="s">
        <v>30</v>
      </c>
      <c r="E55" s="333" t="s">
        <v>30</v>
      </c>
      <c r="F55" s="328" t="str">
        <f>IF(SUM(F48:F54)=0,"",SUM(F48:F54))</f>
        <v/>
      </c>
      <c r="G55" s="332" t="s">
        <v>43</v>
      </c>
      <c r="H55" s="333" t="s">
        <v>43</v>
      </c>
      <c r="I55" s="327" t="str">
        <f>IF(SUM(I48:I54)=0,"",SUM(I48:I54))</f>
        <v/>
      </c>
      <c r="J55" s="333" t="s">
        <v>43</v>
      </c>
      <c r="K55" s="333" t="s">
        <v>43</v>
      </c>
      <c r="L55" s="328" t="str">
        <f>IF(SUM(L48:L54)=0,"",SUM(L48:L54))</f>
        <v/>
      </c>
      <c r="M55" s="332" t="s">
        <v>43</v>
      </c>
      <c r="N55" s="333" t="s">
        <v>43</v>
      </c>
      <c r="O55" s="327" t="str">
        <f>IF(SUM(O48:O54)=0,"",SUM(O48:O54))</f>
        <v/>
      </c>
      <c r="P55" s="332" t="s">
        <v>43</v>
      </c>
      <c r="Q55" s="333" t="s">
        <v>43</v>
      </c>
      <c r="R55" s="327" t="str">
        <f>IF(SUM(R48:R54)=0,"",SUM(R48:R54))</f>
        <v/>
      </c>
      <c r="S55" s="333" t="s">
        <v>43</v>
      </c>
      <c r="T55" s="333" t="s">
        <v>43</v>
      </c>
      <c r="U55" s="328"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636</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637</v>
      </c>
      <c r="C66" s="272"/>
      <c r="D66" s="272"/>
      <c r="E66" s="272"/>
      <c r="F66" s="272"/>
      <c r="G66" s="272"/>
      <c r="H66" s="272"/>
      <c r="I66" s="272"/>
      <c r="J66" s="272"/>
      <c r="K66" s="272"/>
      <c r="L66" s="272"/>
    </row>
    <row r="67" spans="1:12">
      <c r="A67" s="36"/>
      <c r="B67" s="272" t="s">
        <v>638</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639</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A5:B5"/>
    <mergeCell ref="E5:I5"/>
    <mergeCell ref="A7:A9"/>
    <mergeCell ref="B7:C9"/>
    <mergeCell ref="D7:F7"/>
    <mergeCell ref="G7:L7"/>
    <mergeCell ref="D8:D9"/>
    <mergeCell ref="A47:C47"/>
    <mergeCell ref="E8:E9"/>
    <mergeCell ref="F8:F9"/>
    <mergeCell ref="G8:H8"/>
    <mergeCell ref="J8:K8"/>
    <mergeCell ref="A10:A35"/>
    <mergeCell ref="B10:B28"/>
    <mergeCell ref="B29:B34"/>
    <mergeCell ref="V32:X33"/>
    <mergeCell ref="B35:C35"/>
    <mergeCell ref="A36:A46"/>
    <mergeCell ref="B36:C36"/>
    <mergeCell ref="B37:C37"/>
    <mergeCell ref="B41:C41"/>
    <mergeCell ref="B42:C42"/>
    <mergeCell ref="B46:C46"/>
    <mergeCell ref="B54:C54"/>
    <mergeCell ref="A48:A55"/>
    <mergeCell ref="B48:C48"/>
    <mergeCell ref="D48:D54"/>
    <mergeCell ref="E48:E54"/>
    <mergeCell ref="B55:C55"/>
    <mergeCell ref="B49:C49"/>
    <mergeCell ref="B50:C50"/>
    <mergeCell ref="B51:C51"/>
    <mergeCell ref="B52:C52"/>
    <mergeCell ref="B53:C53"/>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s>
  <phoneticPr fontId="6"/>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topLeftCell="D1" zoomScale="80" zoomScaleNormal="100" zoomScaleSheetLayoutView="80" workbookViewId="0">
      <selection activeCell="B19" sqref="B19"/>
    </sheetView>
  </sheetViews>
  <sheetFormatPr defaultColWidth="9" defaultRowHeight="13.5"/>
  <cols>
    <col min="1" max="1" width="9" style="21"/>
    <col min="2" max="2" width="53.75" style="21" customWidth="1"/>
    <col min="3" max="3" width="10.875" style="21" customWidth="1"/>
    <col min="4" max="4" width="35.125" style="22" customWidth="1"/>
    <col min="5" max="5" width="9" style="22"/>
    <col min="6" max="6" width="40" style="22" customWidth="1"/>
    <col min="7" max="7" width="12.5" style="22" customWidth="1"/>
    <col min="8" max="8" width="57.625" style="22" customWidth="1"/>
    <col min="9" max="11" width="12.5" style="22" customWidth="1"/>
    <col min="12" max="16384" width="9" style="21"/>
  </cols>
  <sheetData>
    <row r="1" spans="2:21">
      <c r="B1" s="186" t="s">
        <v>67</v>
      </c>
      <c r="D1" s="187" t="s">
        <v>68</v>
      </c>
      <c r="F1" s="187" t="s">
        <v>69</v>
      </c>
      <c r="H1" s="279" t="s">
        <v>582</v>
      </c>
      <c r="I1" s="280"/>
      <c r="J1" s="280"/>
      <c r="K1" s="280"/>
      <c r="L1" s="280"/>
      <c r="M1" s="280"/>
      <c r="N1" s="280"/>
      <c r="O1" s="280"/>
      <c r="P1" s="280"/>
      <c r="Q1" s="280"/>
      <c r="R1" s="280"/>
      <c r="S1" s="280"/>
      <c r="T1" s="280"/>
      <c r="U1" s="280"/>
    </row>
    <row r="2" spans="2:21">
      <c r="H2" s="280"/>
      <c r="I2" s="280"/>
      <c r="J2" s="280"/>
      <c r="K2" s="280"/>
      <c r="L2" s="280"/>
      <c r="M2" s="280"/>
      <c r="N2" s="280"/>
      <c r="O2" s="280"/>
      <c r="P2" s="280"/>
      <c r="Q2" s="280"/>
      <c r="R2" s="280"/>
      <c r="S2" s="280"/>
      <c r="T2" s="280"/>
      <c r="U2" s="280"/>
    </row>
    <row r="3" spans="2:21" ht="135">
      <c r="B3" s="21" t="s">
        <v>665</v>
      </c>
      <c r="D3" s="22" t="s">
        <v>307</v>
      </c>
      <c r="F3" s="22" t="s">
        <v>70</v>
      </c>
      <c r="H3" s="286" t="s">
        <v>596</v>
      </c>
      <c r="I3" s="286" t="s">
        <v>597</v>
      </c>
      <c r="J3" s="286" t="s">
        <v>598</v>
      </c>
      <c r="K3" s="286" t="s">
        <v>599</v>
      </c>
      <c r="L3" s="286" t="s">
        <v>600</v>
      </c>
      <c r="M3" s="286" t="s">
        <v>601</v>
      </c>
      <c r="N3" s="286" t="s">
        <v>602</v>
      </c>
      <c r="O3" s="286" t="s">
        <v>603</v>
      </c>
      <c r="P3" s="286" t="s">
        <v>604</v>
      </c>
      <c r="Q3" s="286" t="s">
        <v>683</v>
      </c>
      <c r="R3" s="286" t="s">
        <v>605</v>
      </c>
      <c r="S3" s="286" t="s">
        <v>606</v>
      </c>
      <c r="T3" s="286" t="s">
        <v>662</v>
      </c>
      <c r="U3" s="286" t="s">
        <v>695</v>
      </c>
    </row>
    <row r="4" spans="2:21">
      <c r="B4" s="21" t="s">
        <v>666</v>
      </c>
      <c r="D4" s="22" t="s">
        <v>308</v>
      </c>
      <c r="F4" s="22" t="s">
        <v>71</v>
      </c>
      <c r="H4" s="280" t="s">
        <v>583</v>
      </c>
      <c r="I4" s="280" t="s">
        <v>583</v>
      </c>
      <c r="J4" s="280" t="s">
        <v>588</v>
      </c>
      <c r="K4" s="280" t="s">
        <v>593</v>
      </c>
      <c r="L4" s="280" t="s">
        <v>593</v>
      </c>
      <c r="M4" s="280" t="s">
        <v>684</v>
      </c>
      <c r="N4" s="280" t="s">
        <v>593</v>
      </c>
      <c r="O4" s="280" t="s">
        <v>593</v>
      </c>
      <c r="P4" s="280" t="s">
        <v>697</v>
      </c>
      <c r="Q4" s="280" t="s">
        <v>593</v>
      </c>
      <c r="R4" s="280" t="s">
        <v>594</v>
      </c>
      <c r="S4" s="280" t="s">
        <v>593</v>
      </c>
      <c r="T4" s="280" t="s">
        <v>591</v>
      </c>
      <c r="U4" s="280" t="s">
        <v>698</v>
      </c>
    </row>
    <row r="5" spans="2:21">
      <c r="B5" s="21" t="s">
        <v>667</v>
      </c>
      <c r="D5" s="22" t="s">
        <v>309</v>
      </c>
      <c r="F5" s="22" t="s">
        <v>72</v>
      </c>
      <c r="H5" s="280" t="s">
        <v>584</v>
      </c>
      <c r="I5" s="280" t="s">
        <v>584</v>
      </c>
      <c r="J5" s="280" t="s">
        <v>589</v>
      </c>
      <c r="K5" s="280"/>
      <c r="L5" s="280"/>
      <c r="M5" s="280" t="s">
        <v>685</v>
      </c>
      <c r="N5" s="280"/>
      <c r="O5" s="280"/>
      <c r="P5" s="280" t="s">
        <v>592</v>
      </c>
      <c r="Q5" s="280"/>
      <c r="R5" s="280" t="s">
        <v>595</v>
      </c>
      <c r="S5" s="280"/>
      <c r="T5" s="280" t="s">
        <v>584</v>
      </c>
      <c r="U5" s="280"/>
    </row>
    <row r="6" spans="2:21">
      <c r="B6" s="21" t="s">
        <v>668</v>
      </c>
      <c r="D6" s="22" t="s">
        <v>310</v>
      </c>
      <c r="F6" s="22" t="s">
        <v>73</v>
      </c>
      <c r="H6" s="280" t="s">
        <v>586</v>
      </c>
      <c r="I6" s="280" t="s">
        <v>586</v>
      </c>
      <c r="J6" s="280" t="s">
        <v>590</v>
      </c>
      <c r="K6" s="280"/>
      <c r="L6" s="280"/>
      <c r="M6" s="280" t="s">
        <v>686</v>
      </c>
      <c r="N6" s="280"/>
      <c r="O6" s="280"/>
      <c r="P6" s="280"/>
      <c r="Q6" s="280"/>
      <c r="R6" s="280"/>
      <c r="S6" s="280"/>
      <c r="T6" s="280" t="s">
        <v>240</v>
      </c>
      <c r="U6" s="280"/>
    </row>
    <row r="7" spans="2:21">
      <c r="B7" s="21" t="s">
        <v>669</v>
      </c>
      <c r="D7" s="22" t="s">
        <v>311</v>
      </c>
      <c r="F7" s="22" t="s">
        <v>74</v>
      </c>
      <c r="H7" s="280" t="s">
        <v>585</v>
      </c>
      <c r="I7" s="280" t="s">
        <v>585</v>
      </c>
      <c r="J7" s="280"/>
      <c r="K7" s="280"/>
      <c r="L7" s="280"/>
      <c r="M7" s="280" t="s">
        <v>687</v>
      </c>
      <c r="N7" s="280"/>
      <c r="O7" s="280"/>
      <c r="P7" s="280"/>
      <c r="Q7" s="280"/>
      <c r="R7" s="280"/>
      <c r="S7" s="280"/>
      <c r="T7" s="280"/>
      <c r="U7" s="280"/>
    </row>
    <row r="8" spans="2:21">
      <c r="B8" s="21" t="s">
        <v>670</v>
      </c>
      <c r="F8" s="22" t="s">
        <v>75</v>
      </c>
      <c r="H8" s="280" t="s">
        <v>587</v>
      </c>
      <c r="I8" s="280"/>
      <c r="J8" s="280"/>
      <c r="K8" s="280"/>
      <c r="L8" s="280"/>
      <c r="M8" s="280"/>
      <c r="N8" s="280"/>
      <c r="O8" s="280"/>
      <c r="P8" s="280"/>
      <c r="Q8" s="280"/>
      <c r="R8" s="280"/>
      <c r="S8" s="280"/>
      <c r="T8" s="280"/>
      <c r="U8" s="280"/>
    </row>
    <row r="9" spans="2:21">
      <c r="B9" s="21" t="s">
        <v>671</v>
      </c>
      <c r="F9" s="22" t="s">
        <v>76</v>
      </c>
      <c r="H9" s="21"/>
      <c r="I9" s="21"/>
      <c r="J9" s="21"/>
      <c r="K9" s="21"/>
    </row>
    <row r="10" spans="2:21">
      <c r="B10" s="21" t="s">
        <v>672</v>
      </c>
      <c r="F10" s="22" t="s">
        <v>552</v>
      </c>
      <c r="H10" s="21"/>
      <c r="I10" s="406"/>
      <c r="J10" s="21"/>
      <c r="K10" s="21"/>
    </row>
    <row r="11" spans="2:21">
      <c r="B11" s="21" t="s">
        <v>682</v>
      </c>
      <c r="H11" s="21"/>
      <c r="I11" s="406"/>
      <c r="J11" s="21"/>
      <c r="K11" s="21"/>
    </row>
    <row r="12" spans="2:21">
      <c r="B12" s="21" t="s">
        <v>673</v>
      </c>
      <c r="H12" s="21"/>
      <c r="I12" s="406"/>
      <c r="J12" s="21"/>
      <c r="K12" s="21"/>
      <c r="U12" s="21" t="s">
        <v>591</v>
      </c>
    </row>
    <row r="13" spans="2:21">
      <c r="B13" s="21" t="s">
        <v>674</v>
      </c>
      <c r="H13" s="274"/>
      <c r="I13" s="276"/>
      <c r="J13" s="277"/>
      <c r="K13" s="277"/>
      <c r="L13" s="277"/>
      <c r="M13" s="277"/>
      <c r="U13" s="21" t="s">
        <v>584</v>
      </c>
    </row>
    <row r="14" spans="2:21">
      <c r="B14" s="21" t="s">
        <v>675</v>
      </c>
      <c r="H14" s="274"/>
      <c r="I14" s="278"/>
      <c r="J14" s="275"/>
      <c r="K14" s="275"/>
      <c r="L14" s="275"/>
      <c r="M14" s="275"/>
      <c r="U14" s="21" t="s">
        <v>240</v>
      </c>
    </row>
    <row r="15" spans="2:21">
      <c r="B15" s="21" t="s">
        <v>676</v>
      </c>
      <c r="H15" s="274"/>
      <c r="I15" s="278"/>
      <c r="J15" s="275"/>
      <c r="K15" s="275"/>
      <c r="L15" s="275"/>
      <c r="M15" s="275"/>
      <c r="U15" s="21" t="s">
        <v>696</v>
      </c>
    </row>
    <row r="16" spans="2:21">
      <c r="B16" s="21" t="s">
        <v>677</v>
      </c>
      <c r="H16" s="274"/>
      <c r="I16" s="278"/>
      <c r="J16" s="275"/>
      <c r="K16" s="275"/>
      <c r="L16" s="275"/>
      <c r="M16" s="275"/>
    </row>
    <row r="17" spans="1:13">
      <c r="B17" s="21" t="s">
        <v>678</v>
      </c>
      <c r="H17" s="274"/>
      <c r="I17" s="278"/>
      <c r="J17" s="275"/>
      <c r="K17" s="275"/>
      <c r="L17" s="275"/>
      <c r="M17" s="275"/>
    </row>
    <row r="18" spans="1:13">
      <c r="B18" s="21" t="s">
        <v>679</v>
      </c>
      <c r="H18" s="274"/>
      <c r="I18" s="278"/>
      <c r="J18" s="275"/>
      <c r="K18" s="275"/>
      <c r="L18" s="275"/>
      <c r="M18" s="275"/>
    </row>
    <row r="19" spans="1:13">
      <c r="A19" s="21" t="s">
        <v>681</v>
      </c>
      <c r="B19" s="21" t="s">
        <v>680</v>
      </c>
      <c r="H19" s="274"/>
      <c r="I19" s="278"/>
      <c r="J19" s="275"/>
      <c r="K19" s="275"/>
      <c r="L19" s="275"/>
      <c r="M19" s="275"/>
    </row>
    <row r="20" spans="1:13">
      <c r="H20" s="274"/>
      <c r="I20" s="278"/>
      <c r="J20" s="275"/>
      <c r="K20" s="275"/>
      <c r="L20" s="275"/>
      <c r="M20" s="275"/>
    </row>
    <row r="21" spans="1:13">
      <c r="H21" s="274"/>
      <c r="I21" s="278"/>
      <c r="J21" s="275"/>
      <c r="K21" s="275"/>
      <c r="L21" s="275"/>
      <c r="M21" s="275"/>
    </row>
    <row r="22" spans="1:13">
      <c r="B22" s="186" t="s">
        <v>263</v>
      </c>
      <c r="D22" s="187" t="s">
        <v>425</v>
      </c>
      <c r="H22" s="279" t="s">
        <v>607</v>
      </c>
      <c r="I22" s="280"/>
      <c r="J22" s="280"/>
      <c r="K22" s="280"/>
      <c r="L22" s="280"/>
      <c r="M22" s="280"/>
    </row>
    <row r="23" spans="1:13">
      <c r="H23" s="280"/>
      <c r="I23" s="280"/>
      <c r="J23" s="280"/>
      <c r="K23" s="280"/>
      <c r="L23" s="280"/>
      <c r="M23" s="280"/>
    </row>
    <row r="24" spans="1:13" ht="42">
      <c r="B24" s="21" t="s">
        <v>646</v>
      </c>
      <c r="C24" s="21" t="s">
        <v>265</v>
      </c>
      <c r="D24" s="22" t="s">
        <v>426</v>
      </c>
      <c r="H24" s="281"/>
      <c r="I24" s="282" t="s">
        <v>608</v>
      </c>
      <c r="J24" s="283" t="s">
        <v>609</v>
      </c>
      <c r="K24" s="283" t="s">
        <v>610</v>
      </c>
      <c r="L24" s="283" t="s">
        <v>611</v>
      </c>
      <c r="M24" s="283" t="s">
        <v>612</v>
      </c>
    </row>
    <row r="25" spans="1:13">
      <c r="B25" s="21" t="s">
        <v>285</v>
      </c>
      <c r="C25" s="21" t="s">
        <v>269</v>
      </c>
      <c r="D25" s="22" t="s">
        <v>427</v>
      </c>
      <c r="H25" s="281" t="s">
        <v>613</v>
      </c>
      <c r="I25" s="284" t="s">
        <v>614</v>
      </c>
      <c r="J25" s="285">
        <v>0.5</v>
      </c>
      <c r="K25" s="285" t="s">
        <v>617</v>
      </c>
      <c r="L25" s="285">
        <v>0.5</v>
      </c>
      <c r="M25" s="285">
        <v>1</v>
      </c>
    </row>
    <row r="26" spans="1:13">
      <c r="B26" s="21" t="s">
        <v>286</v>
      </c>
      <c r="C26" s="21" t="s">
        <v>270</v>
      </c>
      <c r="D26" s="22" t="s">
        <v>428</v>
      </c>
      <c r="H26" s="281" t="s">
        <v>616</v>
      </c>
      <c r="I26" s="284" t="s">
        <v>614</v>
      </c>
      <c r="J26" s="285">
        <v>0.75</v>
      </c>
      <c r="K26" s="285" t="s">
        <v>617</v>
      </c>
      <c r="L26" s="285">
        <v>0.5</v>
      </c>
      <c r="M26" s="285">
        <v>0.66666666666666663</v>
      </c>
    </row>
    <row r="27" spans="1:13">
      <c r="B27" s="21" t="s">
        <v>278</v>
      </c>
      <c r="C27" s="21" t="s">
        <v>279</v>
      </c>
      <c r="D27" s="22" t="s">
        <v>429</v>
      </c>
      <c r="H27" s="281" t="s">
        <v>618</v>
      </c>
      <c r="I27" s="284" t="s">
        <v>614</v>
      </c>
      <c r="J27" s="285">
        <v>0.33333333333333331</v>
      </c>
      <c r="K27" s="285" t="s">
        <v>617</v>
      </c>
      <c r="L27" s="285">
        <v>0.33333333333333331</v>
      </c>
      <c r="M27" s="285">
        <v>1</v>
      </c>
    </row>
    <row r="28" spans="1:13">
      <c r="B28" s="21" t="s">
        <v>645</v>
      </c>
      <c r="C28" s="21" t="s">
        <v>264</v>
      </c>
      <c r="D28" s="22" t="s">
        <v>430</v>
      </c>
      <c r="H28" s="281" t="s">
        <v>619</v>
      </c>
      <c r="I28" s="284" t="s">
        <v>688</v>
      </c>
      <c r="J28" s="285" t="s">
        <v>158</v>
      </c>
      <c r="K28" s="285" t="s">
        <v>617</v>
      </c>
      <c r="L28" s="285">
        <v>0.5</v>
      </c>
      <c r="M28" s="285">
        <v>0.5</v>
      </c>
    </row>
    <row r="29" spans="1:13">
      <c r="B29" s="21" t="s">
        <v>280</v>
      </c>
      <c r="C29" s="21" t="s">
        <v>266</v>
      </c>
      <c r="D29" s="22" t="s">
        <v>431</v>
      </c>
      <c r="H29" s="281" t="s">
        <v>620</v>
      </c>
      <c r="I29" s="284" t="s">
        <v>688</v>
      </c>
      <c r="J29" s="285" t="s">
        <v>158</v>
      </c>
      <c r="K29" s="285" t="s">
        <v>617</v>
      </c>
      <c r="L29" s="285">
        <v>0.5</v>
      </c>
      <c r="M29" s="285">
        <v>0.5</v>
      </c>
    </row>
    <row r="30" spans="1:13">
      <c r="B30" s="21" t="s">
        <v>281</v>
      </c>
      <c r="C30" s="21" t="s">
        <v>267</v>
      </c>
      <c r="D30" s="22" t="s">
        <v>432</v>
      </c>
      <c r="H30" s="281" t="s">
        <v>621</v>
      </c>
      <c r="I30" s="284" t="s">
        <v>689</v>
      </c>
      <c r="J30" s="285" t="s">
        <v>158</v>
      </c>
      <c r="K30" s="285" t="s">
        <v>617</v>
      </c>
      <c r="L30" s="285">
        <v>0.5</v>
      </c>
      <c r="M30" s="285">
        <v>0.5</v>
      </c>
    </row>
    <row r="31" spans="1:13">
      <c r="B31" s="21" t="s">
        <v>282</v>
      </c>
      <c r="C31" s="21" t="s">
        <v>268</v>
      </c>
      <c r="D31" s="22" t="s">
        <v>433</v>
      </c>
      <c r="H31" s="281" t="s">
        <v>622</v>
      </c>
      <c r="I31" s="284" t="s">
        <v>614</v>
      </c>
      <c r="J31" s="285">
        <v>0.66666666666666663</v>
      </c>
      <c r="K31" s="285" t="s">
        <v>617</v>
      </c>
      <c r="L31" s="285">
        <v>0.33333333333333331</v>
      </c>
      <c r="M31" s="285">
        <v>0.5</v>
      </c>
    </row>
    <row r="32" spans="1:13">
      <c r="B32" s="21" t="s">
        <v>283</v>
      </c>
      <c r="C32" s="21" t="s">
        <v>271</v>
      </c>
      <c r="D32" s="22" t="s">
        <v>434</v>
      </c>
      <c r="H32" s="281" t="s">
        <v>624</v>
      </c>
      <c r="I32" s="284" t="s">
        <v>614</v>
      </c>
      <c r="J32" s="285">
        <v>0.66666666666666663</v>
      </c>
      <c r="K32" s="285" t="s">
        <v>617</v>
      </c>
      <c r="L32" s="285">
        <v>0.33333333333333331</v>
      </c>
      <c r="M32" s="285">
        <v>0.5</v>
      </c>
    </row>
    <row r="33" spans="1:13">
      <c r="B33" s="21" t="s">
        <v>284</v>
      </c>
      <c r="D33" s="22" t="s">
        <v>435</v>
      </c>
      <c r="H33" s="281" t="s">
        <v>625</v>
      </c>
      <c r="I33" s="284" t="s">
        <v>614</v>
      </c>
      <c r="J33" s="285">
        <v>0.5</v>
      </c>
      <c r="K33" s="285" t="s">
        <v>617</v>
      </c>
      <c r="L33" s="285">
        <v>0.5</v>
      </c>
      <c r="M33" s="285">
        <v>1</v>
      </c>
    </row>
    <row r="34" spans="1:13">
      <c r="D34" s="22" t="s">
        <v>436</v>
      </c>
      <c r="H34" s="281" t="s">
        <v>690</v>
      </c>
      <c r="I34" s="284" t="s">
        <v>614</v>
      </c>
      <c r="J34" s="285">
        <v>0.5</v>
      </c>
      <c r="K34" s="285" t="s">
        <v>617</v>
      </c>
      <c r="L34" s="285">
        <v>0.5</v>
      </c>
      <c r="M34" s="285">
        <v>1</v>
      </c>
    </row>
    <row r="35" spans="1:13">
      <c r="D35" s="22" t="s">
        <v>437</v>
      </c>
      <c r="H35" s="281" t="s">
        <v>691</v>
      </c>
      <c r="I35" s="284" t="s">
        <v>614</v>
      </c>
      <c r="J35" s="285">
        <v>0.5</v>
      </c>
      <c r="K35" s="285" t="s">
        <v>617</v>
      </c>
      <c r="L35" s="285">
        <v>0.5</v>
      </c>
      <c r="M35" s="285">
        <v>1</v>
      </c>
    </row>
    <row r="36" spans="1:13">
      <c r="D36" s="22" t="s">
        <v>438</v>
      </c>
      <c r="H36" s="281" t="s">
        <v>626</v>
      </c>
      <c r="I36" s="284" t="s">
        <v>614</v>
      </c>
      <c r="J36" s="285">
        <v>0.33333333333333331</v>
      </c>
      <c r="K36" s="285" t="s">
        <v>617</v>
      </c>
      <c r="L36" s="285">
        <v>0.33333333333333331</v>
      </c>
      <c r="M36" s="285">
        <v>1</v>
      </c>
    </row>
    <row r="37" spans="1:13">
      <c r="D37" s="22" t="s">
        <v>439</v>
      </c>
      <c r="H37" s="281" t="s">
        <v>692</v>
      </c>
      <c r="I37" s="284" t="s">
        <v>614</v>
      </c>
      <c r="J37" s="285">
        <v>0.33333333333333331</v>
      </c>
      <c r="K37" s="285" t="s">
        <v>617</v>
      </c>
      <c r="L37" s="285">
        <v>0.33333333333333331</v>
      </c>
      <c r="M37" s="285">
        <v>1</v>
      </c>
    </row>
    <row r="38" spans="1:13">
      <c r="D38" s="22" t="s">
        <v>440</v>
      </c>
      <c r="H38" s="281" t="s">
        <v>693</v>
      </c>
      <c r="I38" s="284" t="s">
        <v>614</v>
      </c>
      <c r="J38" s="285">
        <v>0.66666666666666663</v>
      </c>
      <c r="K38" s="285" t="s">
        <v>617</v>
      </c>
      <c r="L38" s="285">
        <v>0.33333333333333331</v>
      </c>
      <c r="M38" s="285">
        <v>0.5</v>
      </c>
    </row>
    <row r="39" spans="1:13">
      <c r="D39" s="22" t="s">
        <v>441</v>
      </c>
      <c r="H39" s="281" t="s">
        <v>694</v>
      </c>
      <c r="I39" s="284" t="s">
        <v>689</v>
      </c>
      <c r="J39" s="285" t="s">
        <v>158</v>
      </c>
      <c r="K39" s="285" t="s">
        <v>617</v>
      </c>
      <c r="L39" s="285">
        <v>0.5</v>
      </c>
      <c r="M39" s="285">
        <v>0.5</v>
      </c>
    </row>
    <row r="40" spans="1:13">
      <c r="D40" s="22" t="s">
        <v>442</v>
      </c>
      <c r="H40" s="280" t="s">
        <v>662</v>
      </c>
      <c r="I40" s="402" t="s">
        <v>623</v>
      </c>
      <c r="J40" s="403">
        <v>0.5</v>
      </c>
      <c r="K40" s="403" t="s">
        <v>615</v>
      </c>
      <c r="L40" s="403">
        <v>0.33333333333333331</v>
      </c>
      <c r="M40" s="403">
        <v>0.66666666666666663</v>
      </c>
    </row>
    <row r="41" spans="1:13">
      <c r="D41" s="22" t="s">
        <v>443</v>
      </c>
      <c r="H41" s="280" t="s">
        <v>695</v>
      </c>
      <c r="I41" s="402" t="s">
        <v>623</v>
      </c>
      <c r="J41" s="403">
        <v>0.5</v>
      </c>
      <c r="K41" s="403" t="s">
        <v>615</v>
      </c>
      <c r="L41" s="403">
        <v>0.33333333333333331</v>
      </c>
      <c r="M41" s="403">
        <v>0.66666666666666663</v>
      </c>
    </row>
    <row r="42" spans="1:13">
      <c r="D42" s="22" t="s">
        <v>444</v>
      </c>
      <c r="H42" s="21"/>
      <c r="I42" s="21"/>
      <c r="J42" s="21"/>
      <c r="K42" s="21"/>
    </row>
    <row r="43" spans="1:13">
      <c r="D43" s="22" t="s">
        <v>445</v>
      </c>
      <c r="H43" s="21"/>
      <c r="I43" s="21"/>
      <c r="J43" s="21"/>
      <c r="K43" s="21"/>
    </row>
    <row r="44" spans="1:13">
      <c r="D44" s="22" t="s">
        <v>446</v>
      </c>
      <c r="H44" s="21"/>
      <c r="I44" s="21"/>
      <c r="J44" s="21"/>
      <c r="K44" s="21"/>
    </row>
    <row r="45" spans="1:13">
      <c r="D45" s="22" t="s">
        <v>447</v>
      </c>
      <c r="H45" s="21"/>
      <c r="I45" s="21"/>
      <c r="J45" s="21"/>
      <c r="K45" s="21"/>
    </row>
    <row r="46" spans="1:13">
      <c r="H46" s="21"/>
      <c r="I46" s="21"/>
      <c r="J46" s="21"/>
      <c r="K46" s="21"/>
    </row>
    <row r="47" spans="1:13">
      <c r="A47" s="21">
        <v>8</v>
      </c>
      <c r="B47" s="186" t="s">
        <v>476</v>
      </c>
      <c r="H47" s="21"/>
      <c r="I47" s="21"/>
      <c r="J47" s="21"/>
      <c r="K47" s="21"/>
    </row>
    <row r="48" spans="1:13">
      <c r="H48" s="21"/>
      <c r="I48" s="21"/>
      <c r="J48" s="21"/>
      <c r="K48" s="21"/>
    </row>
    <row r="49" spans="2:11" ht="27">
      <c r="B49" s="188" t="s">
        <v>495</v>
      </c>
      <c r="H49" s="21"/>
      <c r="I49" s="21"/>
      <c r="J49" s="21"/>
      <c r="K49" s="21"/>
    </row>
    <row r="50" spans="2:11">
      <c r="B50" s="188" t="s">
        <v>496</v>
      </c>
      <c r="H50" s="21"/>
      <c r="I50" s="21"/>
      <c r="J50" s="21"/>
      <c r="K50" s="21"/>
    </row>
    <row r="51" spans="2:11">
      <c r="B51" s="188" t="s">
        <v>477</v>
      </c>
      <c r="H51" s="21"/>
      <c r="I51" s="21"/>
      <c r="J51" s="21"/>
      <c r="K51" s="21"/>
    </row>
    <row r="52" spans="2:11">
      <c r="B52" s="188" t="s">
        <v>478</v>
      </c>
      <c r="H52" s="21"/>
      <c r="I52" s="21"/>
      <c r="J52" s="21"/>
      <c r="K52" s="21"/>
    </row>
    <row r="53" spans="2:11">
      <c r="B53" s="188" t="s">
        <v>479</v>
      </c>
      <c r="H53" s="21"/>
      <c r="I53" s="21"/>
      <c r="J53" s="21"/>
      <c r="K53" s="21"/>
    </row>
    <row r="54" spans="2:11">
      <c r="B54" s="188" t="s">
        <v>480</v>
      </c>
      <c r="H54" s="21"/>
      <c r="I54" s="21"/>
      <c r="J54" s="21"/>
      <c r="K54" s="21"/>
    </row>
    <row r="55" spans="2:11">
      <c r="B55" s="188"/>
      <c r="H55" s="21"/>
      <c r="I55" s="21"/>
      <c r="J55" s="21"/>
      <c r="K55" s="21"/>
    </row>
    <row r="56" spans="2:11">
      <c r="B56" s="188"/>
      <c r="H56" s="21"/>
      <c r="I56" s="21"/>
      <c r="J56" s="21"/>
      <c r="K56" s="21"/>
    </row>
    <row r="57" spans="2:11">
      <c r="H57" s="21"/>
      <c r="I57" s="21"/>
      <c r="J57" s="21"/>
      <c r="K57" s="21"/>
    </row>
    <row r="58" spans="2:11">
      <c r="H58" s="21"/>
      <c r="I58" s="21"/>
      <c r="J58" s="21"/>
      <c r="K58" s="21"/>
    </row>
    <row r="59" spans="2:11">
      <c r="H59" s="21"/>
      <c r="I59" s="21"/>
      <c r="J59" s="21"/>
      <c r="K59" s="21"/>
    </row>
    <row r="60" spans="2:11">
      <c r="H60" s="21"/>
      <c r="I60" s="21"/>
      <c r="J60" s="21"/>
      <c r="K60" s="21"/>
    </row>
    <row r="61" spans="2:11">
      <c r="H61" s="21"/>
      <c r="I61" s="21"/>
      <c r="J61" s="21"/>
      <c r="K61" s="21"/>
    </row>
    <row r="62" spans="2:11">
      <c r="H62" s="21"/>
      <c r="I62" s="21"/>
      <c r="J62" s="21"/>
      <c r="K62" s="21"/>
    </row>
    <row r="63" spans="2:11">
      <c r="H63" s="21"/>
      <c r="I63" s="21"/>
      <c r="J63" s="21"/>
      <c r="K63" s="21"/>
    </row>
    <row r="64" spans="2:11">
      <c r="H64" s="21"/>
      <c r="I64" s="21"/>
      <c r="J64" s="21"/>
      <c r="K64" s="21"/>
    </row>
    <row r="65" spans="8:11">
      <c r="H65" s="21"/>
      <c r="I65" s="21"/>
      <c r="J65" s="21"/>
      <c r="K65" s="21"/>
    </row>
    <row r="66" spans="8:11">
      <c r="H66" s="21"/>
      <c r="I66" s="21"/>
      <c r="J66" s="21"/>
      <c r="K66" s="21"/>
    </row>
  </sheetData>
  <phoneticPr fontId="6"/>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229</v>
      </c>
    </row>
    <row r="2" spans="1:11" ht="18" customHeight="1">
      <c r="A2" s="526" t="s">
        <v>245</v>
      </c>
      <c r="B2" s="526"/>
      <c r="C2" s="526"/>
      <c r="D2" s="526"/>
      <c r="E2" s="526"/>
      <c r="F2" s="526"/>
      <c r="G2" s="526"/>
      <c r="H2" s="526"/>
      <c r="I2" s="526"/>
      <c r="J2" s="526"/>
      <c r="K2" s="526"/>
    </row>
    <row r="5" spans="1:11" ht="18.75" customHeight="1">
      <c r="A5" s="113" t="s">
        <v>67</v>
      </c>
      <c r="B5" s="530" t="s">
        <v>230</v>
      </c>
      <c r="C5" s="530"/>
      <c r="D5" s="530"/>
      <c r="E5" s="530"/>
      <c r="F5" s="530"/>
    </row>
    <row r="6" spans="1:11" ht="12" customHeight="1">
      <c r="A6" s="119"/>
      <c r="B6" s="120"/>
      <c r="C6" s="120"/>
      <c r="D6" s="120"/>
      <c r="E6" s="120"/>
      <c r="F6" s="120"/>
    </row>
    <row r="8" spans="1:11">
      <c r="A8" s="530" t="s">
        <v>231</v>
      </c>
      <c r="B8" s="530"/>
      <c r="C8" s="530"/>
      <c r="D8" s="530" t="s">
        <v>272</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557</v>
      </c>
      <c r="D15" s="208" t="s">
        <v>558</v>
      </c>
      <c r="E15" s="208" t="s">
        <v>559</v>
      </c>
      <c r="F15" s="223" t="s">
        <v>560</v>
      </c>
      <c r="G15" s="207" t="s">
        <v>556</v>
      </c>
      <c r="H15" s="222" t="s">
        <v>557</v>
      </c>
      <c r="I15" s="208" t="s">
        <v>558</v>
      </c>
      <c r="J15" s="208" t="s">
        <v>559</v>
      </c>
      <c r="K15" s="223" t="s">
        <v>557</v>
      </c>
    </row>
    <row r="16" spans="1:11" ht="18.75" customHeight="1">
      <c r="A16" s="113" t="s">
        <v>262</v>
      </c>
      <c r="B16" s="532"/>
      <c r="C16" s="532"/>
      <c r="D16" s="532"/>
      <c r="E16" s="532"/>
      <c r="F16" s="532"/>
      <c r="G16" s="559"/>
      <c r="H16" s="578"/>
      <c r="I16" s="578"/>
      <c r="J16" s="578"/>
      <c r="K16" s="560"/>
    </row>
    <row r="17" spans="1:11">
      <c r="A17" s="527" t="s">
        <v>341</v>
      </c>
      <c r="B17" s="527" t="s">
        <v>243</v>
      </c>
      <c r="C17" s="527"/>
      <c r="D17" s="527"/>
      <c r="E17" s="527"/>
      <c r="F17" s="527"/>
      <c r="G17" s="527" t="s">
        <v>244</v>
      </c>
      <c r="H17" s="527"/>
      <c r="I17" s="527"/>
      <c r="J17" s="527"/>
      <c r="K17" s="527"/>
    </row>
    <row r="18" spans="1:11" ht="18.75" customHeight="1">
      <c r="A18" s="527"/>
      <c r="B18" s="532"/>
      <c r="C18" s="532"/>
      <c r="D18" s="542" t="s">
        <v>274</v>
      </c>
      <c r="E18" s="543"/>
      <c r="F18" s="224"/>
      <c r="G18" s="532"/>
      <c r="H18" s="532"/>
      <c r="I18" s="542" t="s">
        <v>274</v>
      </c>
      <c r="J18" s="543"/>
      <c r="K18" s="224"/>
    </row>
    <row r="19" spans="1:11">
      <c r="A19" s="556" t="s">
        <v>252</v>
      </c>
      <c r="B19" s="527" t="s">
        <v>250</v>
      </c>
      <c r="C19" s="527"/>
      <c r="D19" s="527"/>
      <c r="E19" s="527"/>
      <c r="F19" s="527"/>
      <c r="G19" s="527" t="s">
        <v>251</v>
      </c>
      <c r="H19" s="527"/>
      <c r="I19" s="527"/>
      <c r="J19" s="527"/>
      <c r="K19" s="527"/>
    </row>
    <row r="20" spans="1:11" ht="18.75" customHeight="1">
      <c r="A20" s="529"/>
      <c r="B20" s="532"/>
      <c r="C20" s="532"/>
      <c r="D20" s="532"/>
      <c r="E20" s="532"/>
      <c r="F20" s="532"/>
      <c r="G20" s="532"/>
      <c r="H20" s="532"/>
      <c r="I20" s="532"/>
      <c r="J20" s="532"/>
      <c r="K20" s="532"/>
    </row>
    <row r="21" spans="1:11" ht="12" customHeight="1">
      <c r="A21" s="555" t="s">
        <v>253</v>
      </c>
      <c r="B21" s="113" t="s">
        <v>254</v>
      </c>
      <c r="C21" s="530" t="s">
        <v>255</v>
      </c>
      <c r="D21" s="530"/>
      <c r="E21" s="530"/>
      <c r="F21" s="530"/>
      <c r="G21" s="530"/>
      <c r="H21" s="530"/>
      <c r="I21" s="530"/>
      <c r="J21" s="530"/>
      <c r="K21" s="530"/>
    </row>
    <row r="22" spans="1:11">
      <c r="A22" s="555"/>
      <c r="B22" s="532"/>
      <c r="C22" s="113" t="s">
        <v>256</v>
      </c>
      <c r="D22" s="113" t="s">
        <v>257</v>
      </c>
      <c r="E22" s="113" t="s">
        <v>258</v>
      </c>
      <c r="F22" s="540" t="s">
        <v>251</v>
      </c>
      <c r="G22" s="541"/>
      <c r="H22" s="527" t="s">
        <v>259</v>
      </c>
      <c r="I22" s="527"/>
      <c r="J22" s="527"/>
      <c r="K22" s="527"/>
    </row>
    <row r="23" spans="1:11" ht="18.75" customHeight="1">
      <c r="A23" s="555"/>
      <c r="B23" s="532"/>
      <c r="C23" s="225"/>
      <c r="D23" s="226"/>
      <c r="E23" s="227"/>
      <c r="F23" s="539"/>
      <c r="G23" s="539"/>
      <c r="H23" s="117" t="s">
        <v>260</v>
      </c>
      <c r="I23" s="228"/>
      <c r="J23" s="117" t="s">
        <v>261</v>
      </c>
      <c r="K23" s="229"/>
    </row>
    <row r="24" spans="1:11" ht="18.75" customHeight="1">
      <c r="A24" s="555"/>
      <c r="B24" s="532"/>
      <c r="C24" s="225"/>
      <c r="D24" s="226"/>
      <c r="E24" s="227"/>
      <c r="F24" s="539"/>
      <c r="G24" s="539"/>
      <c r="H24" s="117" t="s">
        <v>260</v>
      </c>
      <c r="I24" s="228"/>
      <c r="J24" s="117" t="s">
        <v>261</v>
      </c>
      <c r="K24" s="229"/>
    </row>
    <row r="27" spans="1:11">
      <c r="A27" s="111" t="s">
        <v>276</v>
      </c>
    </row>
    <row r="28" spans="1:11" ht="3.75" customHeight="1"/>
    <row r="29" spans="1:11">
      <c r="A29" s="535" t="s">
        <v>46</v>
      </c>
      <c r="B29" s="536" t="s">
        <v>320</v>
      </c>
      <c r="C29" s="537"/>
      <c r="D29" s="537"/>
      <c r="E29" s="537"/>
      <c r="F29" s="537"/>
      <c r="G29" s="538"/>
      <c r="H29" s="536" t="s">
        <v>321</v>
      </c>
      <c r="I29" s="538"/>
      <c r="J29" s="533" t="s">
        <v>575</v>
      </c>
      <c r="K29" s="535" t="s">
        <v>242</v>
      </c>
    </row>
    <row r="30" spans="1:11" ht="24">
      <c r="A30" s="534"/>
      <c r="B30" s="112" t="s">
        <v>234</v>
      </c>
      <c r="C30" s="112" t="s">
        <v>235</v>
      </c>
      <c r="D30" s="112" t="s">
        <v>237</v>
      </c>
      <c r="E30" s="112" t="s">
        <v>238</v>
      </c>
      <c r="F30" s="112" t="s">
        <v>236</v>
      </c>
      <c r="G30" s="112" t="s">
        <v>239</v>
      </c>
      <c r="H30" s="116" t="s">
        <v>249</v>
      </c>
      <c r="I30" s="114" t="s">
        <v>240</v>
      </c>
      <c r="J30" s="534"/>
      <c r="K30" s="534"/>
    </row>
    <row r="31" spans="1:11" ht="18.75" customHeight="1">
      <c r="A31" s="113" t="s">
        <v>573</v>
      </c>
      <c r="B31" s="226"/>
      <c r="C31" s="226"/>
      <c r="D31" s="226"/>
      <c r="E31" s="226"/>
      <c r="F31" s="226"/>
      <c r="G31" s="226"/>
      <c r="H31" s="226"/>
      <c r="I31" s="226"/>
      <c r="J31" s="226"/>
      <c r="K31" s="121" t="str">
        <f>IF(SUM(B31:J31)=0,"",SUM(B31:J31))</f>
        <v/>
      </c>
    </row>
    <row r="32" spans="1:11" ht="15" customHeight="1">
      <c r="A32" s="527" t="s">
        <v>574</v>
      </c>
      <c r="B32" s="292"/>
      <c r="C32" s="292"/>
      <c r="D32" s="292"/>
      <c r="E32" s="292"/>
      <c r="F32" s="292"/>
      <c r="G32" s="292"/>
      <c r="H32" s="292"/>
      <c r="I32" s="292"/>
      <c r="J32" s="292"/>
      <c r="K32" s="122" t="str">
        <f t="shared" ref="K32:K33" si="0">IF(SUM(B32:J32)=0,"",SUM(B32:J32))</f>
        <v/>
      </c>
    </row>
    <row r="33" spans="1:11" ht="15" customHeight="1">
      <c r="A33" s="527"/>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46"/>
      <c r="B38" s="547"/>
      <c r="C38" s="547"/>
      <c r="D38" s="547"/>
      <c r="E38" s="547"/>
      <c r="F38" s="547"/>
      <c r="G38" s="547"/>
      <c r="H38" s="547"/>
      <c r="I38" s="547"/>
      <c r="J38" s="547"/>
      <c r="K38" s="548"/>
    </row>
    <row r="39" spans="1:11" ht="18.75" customHeight="1">
      <c r="A39" s="549"/>
      <c r="B39" s="550"/>
      <c r="C39" s="550"/>
      <c r="D39" s="550"/>
      <c r="E39" s="550"/>
      <c r="F39" s="550"/>
      <c r="G39" s="550"/>
      <c r="H39" s="550"/>
      <c r="I39" s="550"/>
      <c r="J39" s="550"/>
      <c r="K39" s="551"/>
    </row>
    <row r="40" spans="1:11" ht="18.75" customHeight="1">
      <c r="A40" s="549"/>
      <c r="B40" s="550"/>
      <c r="C40" s="550"/>
      <c r="D40" s="550"/>
      <c r="E40" s="550"/>
      <c r="F40" s="550"/>
      <c r="G40" s="550"/>
      <c r="H40" s="550"/>
      <c r="I40" s="550"/>
      <c r="J40" s="550"/>
      <c r="K40" s="551"/>
    </row>
    <row r="41" spans="1:11" ht="18.75" customHeight="1">
      <c r="A41" s="552"/>
      <c r="B41" s="553"/>
      <c r="C41" s="553"/>
      <c r="D41" s="553"/>
      <c r="E41" s="553"/>
      <c r="F41" s="553"/>
      <c r="G41" s="553"/>
      <c r="H41" s="553"/>
      <c r="I41" s="553"/>
      <c r="J41" s="553"/>
      <c r="K41" s="554"/>
    </row>
    <row r="44" spans="1:11">
      <c r="A44" s="111" t="s">
        <v>287</v>
      </c>
    </row>
    <row r="45" spans="1:11" ht="3.75" customHeight="1"/>
    <row r="46" spans="1:11" ht="18.75" customHeight="1">
      <c r="A46" s="544" t="s">
        <v>273</v>
      </c>
      <c r="B46" s="545"/>
      <c r="C46" s="561"/>
      <c r="D46" s="562"/>
      <c r="E46" s="562"/>
      <c r="F46" s="562"/>
      <c r="G46" s="562"/>
      <c r="H46" s="563"/>
      <c r="I46" s="118"/>
      <c r="J46" s="118"/>
      <c r="K46" s="118"/>
    </row>
    <row r="47" spans="1:11" ht="18.75" customHeight="1">
      <c r="A47" s="593" t="s">
        <v>304</v>
      </c>
      <c r="B47" s="594"/>
      <c r="C47" s="590"/>
      <c r="D47" s="591"/>
      <c r="E47" s="591"/>
      <c r="F47" s="591"/>
      <c r="G47" s="591"/>
      <c r="H47" s="592"/>
    </row>
    <row r="48" spans="1:11" ht="18.75" customHeight="1">
      <c r="A48" s="138"/>
      <c r="B48" s="557" t="s">
        <v>288</v>
      </c>
      <c r="C48" s="558"/>
      <c r="D48" s="564" t="s">
        <v>302</v>
      </c>
      <c r="E48" s="564"/>
      <c r="F48" s="564"/>
      <c r="G48" s="559"/>
      <c r="H48" s="560"/>
    </row>
    <row r="49" spans="1:11" ht="18.75" customHeight="1">
      <c r="A49" s="132"/>
      <c r="B49" s="581"/>
      <c r="C49" s="582"/>
      <c r="D49" s="564" t="s">
        <v>306</v>
      </c>
      <c r="E49" s="564"/>
      <c r="F49" s="564"/>
      <c r="G49" s="587"/>
      <c r="H49" s="588"/>
    </row>
    <row r="50" spans="1:11" ht="18.75" customHeight="1">
      <c r="A50" s="132"/>
      <c r="B50" s="557" t="s">
        <v>289</v>
      </c>
      <c r="C50" s="558"/>
      <c r="D50" s="589" t="s">
        <v>305</v>
      </c>
      <c r="E50" s="589"/>
      <c r="F50" s="589"/>
      <c r="G50" s="587"/>
      <c r="H50" s="588"/>
      <c r="I50" s="136"/>
      <c r="J50" s="137"/>
      <c r="K50" s="137"/>
    </row>
    <row r="51" spans="1:11" ht="18.75" customHeight="1">
      <c r="A51" s="132"/>
      <c r="B51" s="583" t="s">
        <v>335</v>
      </c>
      <c r="C51" s="584"/>
      <c r="D51" s="589" t="s">
        <v>290</v>
      </c>
      <c r="E51" s="589"/>
      <c r="F51" s="589"/>
      <c r="G51" s="113" t="s">
        <v>298</v>
      </c>
      <c r="H51" s="579"/>
      <c r="I51" s="585"/>
      <c r="J51" s="585"/>
      <c r="K51" s="586"/>
    </row>
    <row r="52" spans="1:11" ht="18.75" customHeight="1">
      <c r="A52" s="132"/>
      <c r="B52" s="583"/>
      <c r="C52" s="584"/>
      <c r="D52" s="138"/>
      <c r="E52" s="127" t="s">
        <v>296</v>
      </c>
      <c r="F52" s="539"/>
      <c r="G52" s="539"/>
      <c r="H52" s="113" t="s">
        <v>303</v>
      </c>
      <c r="I52" s="539"/>
      <c r="J52" s="539"/>
      <c r="K52" s="539"/>
    </row>
    <row r="53" spans="1:11" ht="18.75" customHeight="1">
      <c r="A53" s="132"/>
      <c r="B53" s="132"/>
      <c r="D53" s="132"/>
      <c r="E53" s="127" t="s">
        <v>297</v>
      </c>
      <c r="F53" s="232"/>
      <c r="G53" s="115" t="s">
        <v>301</v>
      </c>
      <c r="H53" s="113" t="s">
        <v>299</v>
      </c>
      <c r="I53" s="579"/>
      <c r="J53" s="580"/>
      <c r="K53" s="115" t="s">
        <v>300</v>
      </c>
    </row>
    <row r="54" spans="1:11" ht="18.75" customHeight="1">
      <c r="A54" s="132"/>
      <c r="B54" s="132"/>
      <c r="D54" s="132"/>
      <c r="E54" s="564" t="s">
        <v>295</v>
      </c>
      <c r="F54" s="564"/>
      <c r="G54" s="564"/>
      <c r="H54" s="564"/>
      <c r="I54" s="575"/>
      <c r="J54" s="575"/>
      <c r="K54" s="575"/>
    </row>
    <row r="55" spans="1:11" ht="18.75" customHeight="1">
      <c r="A55" s="132"/>
      <c r="B55" s="132"/>
      <c r="D55" s="132"/>
      <c r="E55" s="565" t="s">
        <v>291</v>
      </c>
      <c r="F55" s="566"/>
      <c r="G55" s="565" t="s">
        <v>293</v>
      </c>
      <c r="H55" s="567"/>
      <c r="I55" s="570"/>
      <c r="J55" s="571"/>
      <c r="K55" s="572"/>
    </row>
    <row r="56" spans="1:11" ht="18.75" customHeight="1">
      <c r="A56" s="132"/>
      <c r="B56" s="132"/>
      <c r="D56" s="132"/>
      <c r="E56" s="288"/>
      <c r="F56" s="134"/>
      <c r="G56" s="182"/>
      <c r="H56" s="556" t="s">
        <v>632</v>
      </c>
      <c r="I56" s="130"/>
      <c r="J56" s="289" t="s">
        <v>630</v>
      </c>
      <c r="K56" s="128" t="s">
        <v>631</v>
      </c>
    </row>
    <row r="57" spans="1:11" ht="18.75" customHeight="1">
      <c r="A57" s="132"/>
      <c r="B57" s="132"/>
      <c r="D57" s="132"/>
      <c r="E57" s="288"/>
      <c r="F57" s="134"/>
      <c r="G57" s="288"/>
      <c r="H57" s="576"/>
      <c r="I57" s="128" t="s">
        <v>629</v>
      </c>
      <c r="J57" s="290"/>
      <c r="K57" s="291"/>
    </row>
    <row r="58" spans="1:11" ht="18.75" customHeight="1">
      <c r="A58" s="132"/>
      <c r="B58" s="132"/>
      <c r="D58" s="132"/>
      <c r="E58" s="288"/>
      <c r="F58" s="134"/>
      <c r="G58" s="288"/>
      <c r="H58" s="576"/>
      <c r="I58" s="129" t="s">
        <v>627</v>
      </c>
      <c r="J58" s="291"/>
      <c r="K58" s="291"/>
    </row>
    <row r="59" spans="1:11" ht="18.75" customHeight="1">
      <c r="A59" s="132"/>
      <c r="B59" s="132"/>
      <c r="D59" s="132"/>
      <c r="E59" s="288"/>
      <c r="F59" s="134"/>
      <c r="G59" s="150"/>
      <c r="H59" s="577"/>
      <c r="I59" s="129" t="s">
        <v>628</v>
      </c>
      <c r="J59" s="291"/>
      <c r="K59" s="291"/>
    </row>
    <row r="60" spans="1:11" ht="18.75" customHeight="1">
      <c r="A60" s="136"/>
      <c r="B60" s="136"/>
      <c r="C60" s="137"/>
      <c r="D60" s="136"/>
      <c r="E60" s="133"/>
      <c r="F60" s="139"/>
      <c r="G60" s="568" t="s">
        <v>292</v>
      </c>
      <c r="H60" s="569"/>
      <c r="I60" s="573"/>
      <c r="J60" s="573"/>
      <c r="K60" s="574"/>
    </row>
    <row r="61" spans="1:11" ht="18.75" customHeight="1"/>
    <row r="62" spans="1:11" ht="18.75" customHeight="1"/>
    <row r="63" spans="1:11" ht="18.75" customHeight="1"/>
  </sheetData>
  <mergeCells count="66">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 ref="E54:H54"/>
    <mergeCell ref="E55:F55"/>
    <mergeCell ref="G55:H55"/>
    <mergeCell ref="G60:H60"/>
    <mergeCell ref="I55:K55"/>
    <mergeCell ref="I60:K60"/>
    <mergeCell ref="I54:K54"/>
    <mergeCell ref="H56:H59"/>
    <mergeCell ref="B48:C48"/>
    <mergeCell ref="G48:H48"/>
    <mergeCell ref="C46:H46"/>
    <mergeCell ref="B18:C18"/>
    <mergeCell ref="G18:H18"/>
    <mergeCell ref="D18:E18"/>
    <mergeCell ref="I18:J18"/>
    <mergeCell ref="A46:B46"/>
    <mergeCell ref="B20:F20"/>
    <mergeCell ref="A29:A30"/>
    <mergeCell ref="A38:K41"/>
    <mergeCell ref="A21:A24"/>
    <mergeCell ref="A17:A18"/>
    <mergeCell ref="A19:A20"/>
    <mergeCell ref="A32:A33"/>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A2:K2"/>
    <mergeCell ref="B14:F14"/>
    <mergeCell ref="G14:K14"/>
    <mergeCell ref="A14:A15"/>
    <mergeCell ref="B5:F5"/>
    <mergeCell ref="A8:C8"/>
    <mergeCell ref="D8:F8"/>
    <mergeCell ref="G8:K8"/>
    <mergeCell ref="A9:C9"/>
    <mergeCell ref="D9:F9"/>
    <mergeCell ref="G9:K9"/>
  </mergeCells>
  <phoneticPr fontId="6"/>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317</v>
      </c>
    </row>
    <row r="2" spans="1:11" ht="18" customHeight="1">
      <c r="A2" s="526" t="s">
        <v>245</v>
      </c>
      <c r="B2" s="526"/>
      <c r="C2" s="526"/>
      <c r="D2" s="526"/>
      <c r="E2" s="526"/>
      <c r="F2" s="526"/>
      <c r="G2" s="526"/>
      <c r="H2" s="526"/>
      <c r="I2" s="526"/>
      <c r="J2" s="526"/>
      <c r="K2" s="526"/>
    </row>
    <row r="5" spans="1:11" ht="18.75" customHeight="1">
      <c r="A5" s="113" t="s">
        <v>67</v>
      </c>
      <c r="B5" s="530" t="s">
        <v>312</v>
      </c>
      <c r="C5" s="530"/>
      <c r="D5" s="530"/>
      <c r="E5" s="530"/>
      <c r="F5" s="530"/>
    </row>
    <row r="6" spans="1:11" ht="18.75" customHeight="1">
      <c r="A6" s="113" t="s">
        <v>318</v>
      </c>
      <c r="B6" s="539"/>
      <c r="C6" s="539"/>
      <c r="D6" s="539"/>
      <c r="E6" s="539"/>
      <c r="F6" s="539"/>
    </row>
    <row r="7" spans="1:11" ht="12" customHeight="1">
      <c r="A7" s="119"/>
      <c r="B7" s="120"/>
      <c r="C7" s="120"/>
      <c r="D7" s="120"/>
      <c r="E7" s="120"/>
      <c r="F7" s="120"/>
    </row>
    <row r="9" spans="1:11">
      <c r="A9" s="530" t="s">
        <v>231</v>
      </c>
      <c r="B9" s="530"/>
      <c r="C9" s="530"/>
      <c r="D9" s="530" t="s">
        <v>272</v>
      </c>
      <c r="E9" s="530"/>
      <c r="F9" s="530"/>
      <c r="G9" s="530" t="s">
        <v>232</v>
      </c>
      <c r="H9" s="530"/>
      <c r="I9" s="530"/>
      <c r="J9" s="530"/>
      <c r="K9" s="530"/>
    </row>
    <row r="10" spans="1:11" ht="18.75" customHeight="1">
      <c r="A10" s="531"/>
      <c r="B10" s="531"/>
      <c r="C10" s="531"/>
      <c r="D10" s="531"/>
      <c r="E10" s="531"/>
      <c r="F10" s="531"/>
      <c r="G10" s="531"/>
      <c r="H10" s="531"/>
      <c r="I10" s="531"/>
      <c r="J10" s="531"/>
      <c r="K10" s="531"/>
    </row>
    <row r="11" spans="1:11" ht="12" customHeight="1">
      <c r="A11" s="118"/>
      <c r="B11" s="118"/>
      <c r="C11" s="118"/>
      <c r="D11" s="118"/>
      <c r="E11" s="118"/>
      <c r="F11" s="118"/>
      <c r="G11" s="118"/>
      <c r="H11" s="118"/>
      <c r="I11" s="118"/>
      <c r="J11" s="118"/>
      <c r="K11" s="118"/>
    </row>
    <row r="12" spans="1:11" ht="12" customHeight="1">
      <c r="A12" s="118"/>
      <c r="B12" s="118"/>
      <c r="C12" s="118"/>
      <c r="D12" s="118"/>
      <c r="E12" s="118"/>
      <c r="F12" s="118"/>
      <c r="G12" s="118"/>
      <c r="H12" s="118"/>
      <c r="I12" s="118"/>
      <c r="J12" s="118"/>
      <c r="K12" s="118"/>
    </row>
    <row r="13" spans="1:11">
      <c r="A13" s="111" t="s">
        <v>275</v>
      </c>
    </row>
    <row r="14" spans="1:11" ht="3.75" customHeight="1"/>
    <row r="15" spans="1:11">
      <c r="A15" s="528" t="s">
        <v>233</v>
      </c>
      <c r="B15" s="527" t="s">
        <v>246</v>
      </c>
      <c r="C15" s="527"/>
      <c r="D15" s="527"/>
      <c r="E15" s="527"/>
      <c r="F15" s="527"/>
      <c r="G15" s="527" t="s">
        <v>247</v>
      </c>
      <c r="H15" s="527"/>
      <c r="I15" s="527"/>
      <c r="J15" s="527"/>
      <c r="K15" s="527"/>
    </row>
    <row r="16" spans="1:11" ht="18.75" customHeight="1">
      <c r="A16" s="529"/>
      <c r="B16" s="207" t="s">
        <v>556</v>
      </c>
      <c r="C16" s="222" t="s">
        <v>557</v>
      </c>
      <c r="D16" s="208" t="s">
        <v>558</v>
      </c>
      <c r="E16" s="208" t="s">
        <v>559</v>
      </c>
      <c r="F16" s="223" t="s">
        <v>557</v>
      </c>
      <c r="G16" s="207" t="s">
        <v>556</v>
      </c>
      <c r="H16" s="222" t="s">
        <v>557</v>
      </c>
      <c r="I16" s="208" t="s">
        <v>558</v>
      </c>
      <c r="J16" s="208" t="s">
        <v>559</v>
      </c>
      <c r="K16" s="223" t="s">
        <v>557</v>
      </c>
    </row>
    <row r="17" spans="1:11" ht="18.75" customHeight="1">
      <c r="A17" s="113" t="s">
        <v>262</v>
      </c>
      <c r="B17" s="532"/>
      <c r="C17" s="532"/>
      <c r="D17" s="532"/>
      <c r="E17" s="532"/>
      <c r="F17" s="532"/>
      <c r="G17" s="559"/>
      <c r="H17" s="578"/>
      <c r="I17" s="578"/>
      <c r="J17" s="578"/>
      <c r="K17" s="560"/>
    </row>
    <row r="18" spans="1:11">
      <c r="A18" s="527" t="s">
        <v>341</v>
      </c>
      <c r="B18" s="527" t="s">
        <v>243</v>
      </c>
      <c r="C18" s="527"/>
      <c r="D18" s="527"/>
      <c r="E18" s="527"/>
      <c r="F18" s="527"/>
      <c r="G18" s="527" t="s">
        <v>244</v>
      </c>
      <c r="H18" s="527"/>
      <c r="I18" s="527"/>
      <c r="J18" s="527"/>
      <c r="K18" s="527"/>
    </row>
    <row r="19" spans="1:11" ht="18.75" customHeight="1">
      <c r="A19" s="527"/>
      <c r="B19" s="532"/>
      <c r="C19" s="532"/>
      <c r="D19" s="542" t="s">
        <v>274</v>
      </c>
      <c r="E19" s="543"/>
      <c r="F19" s="224"/>
      <c r="G19" s="532"/>
      <c r="H19" s="532"/>
      <c r="I19" s="542" t="s">
        <v>274</v>
      </c>
      <c r="J19" s="543"/>
      <c r="K19" s="224"/>
    </row>
    <row r="20" spans="1:11">
      <c r="A20" s="556" t="s">
        <v>252</v>
      </c>
      <c r="B20" s="527" t="s">
        <v>250</v>
      </c>
      <c r="C20" s="527"/>
      <c r="D20" s="527"/>
      <c r="E20" s="527"/>
      <c r="F20" s="527"/>
      <c r="G20" s="527" t="s">
        <v>251</v>
      </c>
      <c r="H20" s="527"/>
      <c r="I20" s="527"/>
      <c r="J20" s="527"/>
      <c r="K20" s="527"/>
    </row>
    <row r="21" spans="1:11" ht="18.75" customHeight="1">
      <c r="A21" s="529"/>
      <c r="B21" s="532"/>
      <c r="C21" s="532"/>
      <c r="D21" s="532"/>
      <c r="E21" s="532"/>
      <c r="F21" s="532"/>
      <c r="G21" s="532"/>
      <c r="H21" s="532"/>
      <c r="I21" s="532"/>
      <c r="J21" s="532"/>
      <c r="K21" s="532"/>
    </row>
    <row r="22" spans="1:11" ht="12" customHeight="1">
      <c r="A22" s="555" t="s">
        <v>253</v>
      </c>
      <c r="B22" s="113" t="s">
        <v>254</v>
      </c>
      <c r="C22" s="530" t="s">
        <v>255</v>
      </c>
      <c r="D22" s="530"/>
      <c r="E22" s="530"/>
      <c r="F22" s="530"/>
      <c r="G22" s="530"/>
      <c r="H22" s="530"/>
      <c r="I22" s="530"/>
      <c r="J22" s="530"/>
      <c r="K22" s="530"/>
    </row>
    <row r="23" spans="1:11">
      <c r="A23" s="555"/>
      <c r="B23" s="532"/>
      <c r="C23" s="113" t="s">
        <v>256</v>
      </c>
      <c r="D23" s="113" t="s">
        <v>257</v>
      </c>
      <c r="E23" s="113" t="s">
        <v>258</v>
      </c>
      <c r="F23" s="540" t="s">
        <v>251</v>
      </c>
      <c r="G23" s="541"/>
      <c r="H23" s="527" t="s">
        <v>259</v>
      </c>
      <c r="I23" s="527"/>
      <c r="J23" s="527"/>
      <c r="K23" s="527"/>
    </row>
    <row r="24" spans="1:11" ht="18.75" customHeight="1">
      <c r="A24" s="555"/>
      <c r="B24" s="532"/>
      <c r="C24" s="225"/>
      <c r="D24" s="226"/>
      <c r="E24" s="227"/>
      <c r="F24" s="539"/>
      <c r="G24" s="539"/>
      <c r="H24" s="117" t="s">
        <v>260</v>
      </c>
      <c r="I24" s="228"/>
      <c r="J24" s="117" t="s">
        <v>261</v>
      </c>
      <c r="K24" s="229"/>
    </row>
    <row r="25" spans="1:11" ht="18.75" customHeight="1">
      <c r="A25" s="555"/>
      <c r="B25" s="532"/>
      <c r="C25" s="225"/>
      <c r="D25" s="226"/>
      <c r="E25" s="227"/>
      <c r="F25" s="539"/>
      <c r="G25" s="539"/>
      <c r="H25" s="117" t="s">
        <v>260</v>
      </c>
      <c r="I25" s="228"/>
      <c r="J25" s="117" t="s">
        <v>261</v>
      </c>
      <c r="K25" s="229"/>
    </row>
    <row r="28" spans="1:11">
      <c r="A28" s="111" t="s">
        <v>276</v>
      </c>
    </row>
    <row r="29" spans="1:11" ht="3.75" customHeight="1"/>
    <row r="30" spans="1:11" ht="13.5" customHeight="1">
      <c r="A30" s="535" t="s">
        <v>46</v>
      </c>
      <c r="B30" s="536" t="s">
        <v>320</v>
      </c>
      <c r="C30" s="537"/>
      <c r="D30" s="537"/>
      <c r="E30" s="537"/>
      <c r="F30" s="537"/>
      <c r="G30" s="538"/>
      <c r="H30" s="536" t="s">
        <v>321</v>
      </c>
      <c r="I30" s="538"/>
      <c r="J30" s="593" t="s">
        <v>242</v>
      </c>
      <c r="K30" s="594"/>
    </row>
    <row r="31" spans="1:11" ht="24">
      <c r="A31" s="534"/>
      <c r="B31" s="112" t="s">
        <v>234</v>
      </c>
      <c r="C31" s="112" t="s">
        <v>235</v>
      </c>
      <c r="D31" s="112" t="s">
        <v>237</v>
      </c>
      <c r="E31" s="112" t="s">
        <v>238</v>
      </c>
      <c r="F31" s="112" t="s">
        <v>236</v>
      </c>
      <c r="G31" s="112" t="s">
        <v>239</v>
      </c>
      <c r="H31" s="116" t="s">
        <v>249</v>
      </c>
      <c r="I31" s="114" t="s">
        <v>240</v>
      </c>
      <c r="J31" s="595"/>
      <c r="K31" s="596"/>
    </row>
    <row r="32" spans="1:11" ht="18.75" customHeight="1">
      <c r="A32" s="113" t="s">
        <v>573</v>
      </c>
      <c r="B32" s="226"/>
      <c r="C32" s="226"/>
      <c r="D32" s="226"/>
      <c r="E32" s="226"/>
      <c r="F32" s="226"/>
      <c r="G32" s="226"/>
      <c r="H32" s="226"/>
      <c r="I32" s="226"/>
      <c r="J32" s="597" t="str">
        <f>IF(SUM(B32:I32)=0,"",SUM(B32:I32))</f>
        <v/>
      </c>
      <c r="K32" s="598"/>
    </row>
    <row r="33" spans="1:11" ht="15" customHeight="1">
      <c r="A33" s="527" t="s">
        <v>574</v>
      </c>
      <c r="B33" s="292"/>
      <c r="C33" s="292"/>
      <c r="D33" s="292"/>
      <c r="E33" s="292"/>
      <c r="F33" s="292"/>
      <c r="G33" s="292"/>
      <c r="H33" s="292"/>
      <c r="I33" s="292"/>
      <c r="J33" s="603" t="str">
        <f>IF(SUM(B33:I33)=0,"",SUM(B33:I33))</f>
        <v/>
      </c>
      <c r="K33" s="604"/>
    </row>
    <row r="34" spans="1:11" ht="15" customHeight="1">
      <c r="A34" s="527"/>
      <c r="B34" s="231"/>
      <c r="C34" s="231"/>
      <c r="D34" s="231"/>
      <c r="E34" s="231"/>
      <c r="F34" s="231"/>
      <c r="G34" s="231"/>
      <c r="H34" s="231"/>
      <c r="I34" s="231"/>
      <c r="J34" s="605" t="str">
        <f>IF(SUM(B34:I34)=0,"",SUM(B34:I34))</f>
        <v/>
      </c>
      <c r="K34" s="606"/>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546"/>
      <c r="B39" s="547"/>
      <c r="C39" s="547"/>
      <c r="D39" s="547"/>
      <c r="E39" s="547"/>
      <c r="F39" s="547"/>
      <c r="G39" s="547"/>
      <c r="H39" s="547"/>
      <c r="I39" s="547"/>
      <c r="J39" s="547"/>
      <c r="K39" s="548"/>
    </row>
    <row r="40" spans="1:11" ht="18.75" customHeight="1">
      <c r="A40" s="549"/>
      <c r="B40" s="550"/>
      <c r="C40" s="550"/>
      <c r="D40" s="550"/>
      <c r="E40" s="550"/>
      <c r="F40" s="550"/>
      <c r="G40" s="550"/>
      <c r="H40" s="550"/>
      <c r="I40" s="550"/>
      <c r="J40" s="550"/>
      <c r="K40" s="551"/>
    </row>
    <row r="41" spans="1:11" ht="18.75" customHeight="1">
      <c r="A41" s="549"/>
      <c r="B41" s="550"/>
      <c r="C41" s="550"/>
      <c r="D41" s="550"/>
      <c r="E41" s="550"/>
      <c r="F41" s="550"/>
      <c r="G41" s="550"/>
      <c r="H41" s="550"/>
      <c r="I41" s="550"/>
      <c r="J41" s="550"/>
      <c r="K41" s="551"/>
    </row>
    <row r="42" spans="1:11" ht="18.75" customHeight="1">
      <c r="A42" s="552"/>
      <c r="B42" s="553"/>
      <c r="C42" s="553"/>
      <c r="D42" s="553"/>
      <c r="E42" s="553"/>
      <c r="F42" s="553"/>
      <c r="G42" s="553"/>
      <c r="H42" s="553"/>
      <c r="I42" s="553"/>
      <c r="J42" s="553"/>
      <c r="K42" s="554"/>
    </row>
    <row r="45" spans="1:11">
      <c r="A45" s="111" t="s">
        <v>313</v>
      </c>
    </row>
    <row r="46" spans="1:11" ht="3.75" customHeight="1"/>
    <row r="47" spans="1:11" ht="18.75" customHeight="1">
      <c r="A47" s="544" t="s">
        <v>314</v>
      </c>
      <c r="B47" s="545"/>
      <c r="C47" s="559"/>
      <c r="D47" s="578"/>
      <c r="E47" s="578"/>
      <c r="F47" s="578"/>
      <c r="G47" s="578"/>
      <c r="H47" s="560"/>
    </row>
    <row r="48" spans="1:11" ht="18.75" customHeight="1">
      <c r="A48" s="599" t="s">
        <v>319</v>
      </c>
      <c r="B48" s="600"/>
      <c r="C48" s="600"/>
      <c r="D48" s="600"/>
      <c r="E48" s="567"/>
      <c r="F48" s="559"/>
      <c r="G48" s="578"/>
      <c r="H48" s="560"/>
    </row>
    <row r="49" spans="1:11" ht="18.75" customHeight="1">
      <c r="A49" s="601" t="s">
        <v>315</v>
      </c>
      <c r="B49" s="602"/>
      <c r="C49" s="560"/>
      <c r="D49" s="532"/>
      <c r="E49" s="532"/>
      <c r="F49" s="607"/>
      <c r="G49" s="607"/>
      <c r="H49" s="607"/>
    </row>
    <row r="50" spans="1:11" ht="7.5" customHeight="1"/>
    <row r="51" spans="1:11">
      <c r="A51" s="111" t="s">
        <v>316</v>
      </c>
    </row>
    <row r="52" spans="1:11" ht="18.75" customHeight="1">
      <c r="A52" s="546"/>
      <c r="B52" s="547"/>
      <c r="C52" s="547"/>
      <c r="D52" s="547"/>
      <c r="E52" s="547"/>
      <c r="F52" s="547"/>
      <c r="G52" s="547"/>
      <c r="H52" s="547"/>
      <c r="I52" s="547"/>
      <c r="J52" s="547"/>
      <c r="K52" s="548"/>
    </row>
    <row r="53" spans="1:11" ht="18.75" customHeight="1">
      <c r="A53" s="549"/>
      <c r="B53" s="550"/>
      <c r="C53" s="550"/>
      <c r="D53" s="550"/>
      <c r="E53" s="550"/>
      <c r="F53" s="550"/>
      <c r="G53" s="550"/>
      <c r="H53" s="550"/>
      <c r="I53" s="550"/>
      <c r="J53" s="550"/>
      <c r="K53" s="551"/>
    </row>
    <row r="54" spans="1:11" ht="18.75" customHeight="1">
      <c r="A54" s="549"/>
      <c r="B54" s="550"/>
      <c r="C54" s="550"/>
      <c r="D54" s="550"/>
      <c r="E54" s="550"/>
      <c r="F54" s="550"/>
      <c r="G54" s="550"/>
      <c r="H54" s="550"/>
      <c r="I54" s="550"/>
      <c r="J54" s="550"/>
      <c r="K54" s="551"/>
    </row>
    <row r="55" spans="1:11" ht="18.75" customHeight="1">
      <c r="A55" s="552"/>
      <c r="B55" s="553"/>
      <c r="C55" s="553"/>
      <c r="D55" s="553"/>
      <c r="E55" s="553"/>
      <c r="F55" s="553"/>
      <c r="G55" s="553"/>
      <c r="H55" s="553"/>
      <c r="I55" s="553"/>
      <c r="J55" s="553"/>
      <c r="K55" s="554"/>
    </row>
  </sheetData>
  <mergeCells count="50">
    <mergeCell ref="J32:K32"/>
    <mergeCell ref="A52:K55"/>
    <mergeCell ref="C49:E49"/>
    <mergeCell ref="A48:E48"/>
    <mergeCell ref="A49:B49"/>
    <mergeCell ref="J33:K33"/>
    <mergeCell ref="J34:K34"/>
    <mergeCell ref="F49:H49"/>
    <mergeCell ref="F48:H48"/>
    <mergeCell ref="A33:A34"/>
    <mergeCell ref="A39:K42"/>
    <mergeCell ref="A47:B47"/>
    <mergeCell ref="C47:H47"/>
    <mergeCell ref="A20:A21"/>
    <mergeCell ref="B20:F20"/>
    <mergeCell ref="G20:K20"/>
    <mergeCell ref="B21:F21"/>
    <mergeCell ref="G21:K21"/>
    <mergeCell ref="F24:G24"/>
    <mergeCell ref="F25:G25"/>
    <mergeCell ref="A30:A31"/>
    <mergeCell ref="B30:G30"/>
    <mergeCell ref="H30:I30"/>
    <mergeCell ref="A22:A25"/>
    <mergeCell ref="C22:K22"/>
    <mergeCell ref="B23:B25"/>
    <mergeCell ref="F23:G23"/>
    <mergeCell ref="H23:K23"/>
    <mergeCell ref="J30:K31"/>
    <mergeCell ref="A18:A19"/>
    <mergeCell ref="B18:F18"/>
    <mergeCell ref="G18:K18"/>
    <mergeCell ref="B19:C19"/>
    <mergeCell ref="D19:E19"/>
    <mergeCell ref="G19:H19"/>
    <mergeCell ref="I19:J19"/>
    <mergeCell ref="B17:F17"/>
    <mergeCell ref="G17:K17"/>
    <mergeCell ref="A2:K2"/>
    <mergeCell ref="B5:F5"/>
    <mergeCell ref="A9:C9"/>
    <mergeCell ref="D9:F9"/>
    <mergeCell ref="G9:K9"/>
    <mergeCell ref="A10:C10"/>
    <mergeCell ref="D10:F10"/>
    <mergeCell ref="G10:K10"/>
    <mergeCell ref="B6:F6"/>
    <mergeCell ref="A15:A16"/>
    <mergeCell ref="B15:F15"/>
    <mergeCell ref="G15:K15"/>
  </mergeCells>
  <phoneticPr fontId="6"/>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338</v>
      </c>
    </row>
    <row r="2" spans="1:11" ht="18" customHeight="1">
      <c r="A2" s="526" t="s">
        <v>245</v>
      </c>
      <c r="B2" s="526"/>
      <c r="C2" s="526"/>
      <c r="D2" s="526"/>
      <c r="E2" s="526"/>
      <c r="F2" s="526"/>
      <c r="G2" s="526"/>
      <c r="H2" s="526"/>
      <c r="I2" s="526"/>
      <c r="J2" s="526"/>
      <c r="K2" s="526"/>
    </row>
    <row r="5" spans="1:11" ht="18.75" customHeight="1">
      <c r="A5" s="113" t="s">
        <v>67</v>
      </c>
      <c r="B5" s="530" t="s">
        <v>322</v>
      </c>
      <c r="C5" s="530"/>
      <c r="D5" s="530"/>
      <c r="E5" s="530"/>
      <c r="F5" s="530"/>
    </row>
    <row r="6" spans="1:11" ht="12" customHeight="1">
      <c r="A6" s="119"/>
      <c r="B6" s="120"/>
      <c r="C6" s="120"/>
      <c r="D6" s="120"/>
      <c r="E6" s="120"/>
      <c r="F6" s="120"/>
    </row>
    <row r="8" spans="1:11">
      <c r="A8" s="530" t="s">
        <v>323</v>
      </c>
      <c r="B8" s="530"/>
      <c r="C8" s="530"/>
      <c r="D8" s="530" t="s">
        <v>324</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32"/>
      <c r="C16" s="532"/>
      <c r="D16" s="532"/>
      <c r="E16" s="532"/>
      <c r="F16" s="532"/>
      <c r="G16" s="559"/>
      <c r="H16" s="578"/>
      <c r="I16" s="578"/>
      <c r="J16" s="578"/>
      <c r="K16" s="560"/>
    </row>
    <row r="17" spans="1:11">
      <c r="A17" s="556" t="s">
        <v>252</v>
      </c>
      <c r="B17" s="527" t="s">
        <v>250</v>
      </c>
      <c r="C17" s="527"/>
      <c r="D17" s="527"/>
      <c r="E17" s="527"/>
      <c r="F17" s="527"/>
      <c r="G17" s="527" t="s">
        <v>251</v>
      </c>
      <c r="H17" s="527"/>
      <c r="I17" s="527"/>
      <c r="J17" s="527"/>
      <c r="K17" s="527"/>
    </row>
    <row r="18" spans="1:11" ht="18.75" customHeight="1">
      <c r="A18" s="529"/>
      <c r="B18" s="532"/>
      <c r="C18" s="532"/>
      <c r="D18" s="532"/>
      <c r="E18" s="532"/>
      <c r="F18" s="532"/>
      <c r="G18" s="532"/>
      <c r="H18" s="532"/>
      <c r="I18" s="532"/>
      <c r="J18" s="532"/>
      <c r="K18" s="532"/>
    </row>
    <row r="21" spans="1:11">
      <c r="A21" s="111" t="s">
        <v>276</v>
      </c>
    </row>
    <row r="22" spans="1:11" ht="3.75" customHeight="1"/>
    <row r="23" spans="1:11">
      <c r="A23" s="535" t="s">
        <v>46</v>
      </c>
      <c r="B23" s="536" t="s">
        <v>325</v>
      </c>
      <c r="C23" s="537"/>
      <c r="D23" s="537"/>
      <c r="E23" s="537"/>
      <c r="F23" s="537"/>
      <c r="G23" s="537"/>
      <c r="H23" s="537"/>
      <c r="I23" s="538"/>
      <c r="J23" s="533" t="s">
        <v>326</v>
      </c>
      <c r="K23" s="535" t="s">
        <v>242</v>
      </c>
    </row>
    <row r="24" spans="1:11">
      <c r="A24" s="534"/>
      <c r="B24" s="112" t="s">
        <v>327</v>
      </c>
      <c r="C24" s="112" t="s">
        <v>234</v>
      </c>
      <c r="D24" s="112" t="s">
        <v>328</v>
      </c>
      <c r="E24" s="112" t="s">
        <v>329</v>
      </c>
      <c r="F24" s="112" t="s">
        <v>330</v>
      </c>
      <c r="G24" s="112" t="s">
        <v>332</v>
      </c>
      <c r="H24" s="116" t="s">
        <v>331</v>
      </c>
      <c r="I24" s="114" t="s">
        <v>236</v>
      </c>
      <c r="J24" s="534"/>
      <c r="K24" s="534"/>
    </row>
    <row r="25" spans="1:11" ht="15" customHeight="1">
      <c r="A25" s="527" t="s">
        <v>574</v>
      </c>
      <c r="B25" s="292"/>
      <c r="C25" s="292"/>
      <c r="D25" s="292"/>
      <c r="E25" s="292"/>
      <c r="F25" s="292"/>
      <c r="G25" s="292"/>
      <c r="H25" s="292"/>
      <c r="I25" s="292"/>
      <c r="J25" s="292"/>
      <c r="K25" s="122" t="str">
        <f t="shared" ref="K25:K26" si="0">IF(SUM(B25:J25)=0,"",SUM(B25:J25))</f>
        <v/>
      </c>
    </row>
    <row r="26" spans="1:11" ht="15" customHeight="1">
      <c r="A26" s="527"/>
      <c r="B26" s="231"/>
      <c r="C26" s="231"/>
      <c r="D26" s="231"/>
      <c r="E26" s="231"/>
      <c r="F26" s="231"/>
      <c r="G26" s="231"/>
      <c r="H26" s="231"/>
      <c r="I26" s="231"/>
      <c r="J26" s="231"/>
      <c r="K26" s="123" t="str">
        <f t="shared" si="0"/>
        <v/>
      </c>
    </row>
    <row r="27" spans="1:11" ht="12" customHeight="1">
      <c r="A27" s="119"/>
      <c r="B27" s="126"/>
      <c r="C27" s="126"/>
      <c r="D27" s="126"/>
      <c r="E27" s="126"/>
      <c r="F27" s="126"/>
      <c r="G27" s="126"/>
      <c r="H27" s="126"/>
      <c r="I27" s="126"/>
      <c r="J27" s="126"/>
      <c r="K27" s="126"/>
    </row>
    <row r="29" spans="1:11">
      <c r="A29" s="111" t="s">
        <v>277</v>
      </c>
    </row>
    <row r="30" spans="1:11" ht="3.75" customHeight="1"/>
    <row r="31" spans="1:11" ht="18.75" customHeight="1">
      <c r="A31" s="546"/>
      <c r="B31" s="547"/>
      <c r="C31" s="547"/>
      <c r="D31" s="547"/>
      <c r="E31" s="547"/>
      <c r="F31" s="547"/>
      <c r="G31" s="547"/>
      <c r="H31" s="547"/>
      <c r="I31" s="547"/>
      <c r="J31" s="547"/>
      <c r="K31" s="548"/>
    </row>
    <row r="32" spans="1:11" ht="18.75" customHeight="1">
      <c r="A32" s="549"/>
      <c r="B32" s="550"/>
      <c r="C32" s="550"/>
      <c r="D32" s="550"/>
      <c r="E32" s="550"/>
      <c r="F32" s="550"/>
      <c r="G32" s="550"/>
      <c r="H32" s="550"/>
      <c r="I32" s="550"/>
      <c r="J32" s="550"/>
      <c r="K32" s="551"/>
    </row>
    <row r="33" spans="1:11" ht="18.75" customHeight="1">
      <c r="A33" s="552"/>
      <c r="B33" s="553"/>
      <c r="C33" s="553"/>
      <c r="D33" s="553"/>
      <c r="E33" s="553"/>
      <c r="F33" s="553"/>
      <c r="G33" s="553"/>
      <c r="H33" s="553"/>
      <c r="I33" s="553"/>
      <c r="J33" s="553"/>
      <c r="K33" s="554"/>
    </row>
    <row r="36" spans="1:11">
      <c r="A36" s="111" t="s">
        <v>287</v>
      </c>
    </row>
    <row r="37" spans="1:11" ht="3.75" customHeight="1"/>
    <row r="38" spans="1:11" ht="18.75" customHeight="1">
      <c r="A38" s="544" t="s">
        <v>273</v>
      </c>
      <c r="B38" s="545"/>
      <c r="C38" s="561"/>
      <c r="D38" s="562"/>
      <c r="E38" s="562"/>
      <c r="F38" s="562"/>
      <c r="G38" s="562"/>
      <c r="H38" s="563"/>
      <c r="I38" s="118"/>
      <c r="J38" s="118"/>
      <c r="K38" s="118"/>
    </row>
    <row r="39" spans="1:11" ht="18.75" customHeight="1">
      <c r="A39" s="593" t="s">
        <v>304</v>
      </c>
      <c r="B39" s="594"/>
      <c r="C39" s="590"/>
      <c r="D39" s="591"/>
      <c r="E39" s="591"/>
      <c r="F39" s="591"/>
      <c r="G39" s="591"/>
      <c r="H39" s="592"/>
    </row>
    <row r="40" spans="1:11" ht="18.75" customHeight="1">
      <c r="A40" s="138"/>
      <c r="B40" s="557" t="s">
        <v>288</v>
      </c>
      <c r="C40" s="558"/>
      <c r="D40" s="564" t="s">
        <v>302</v>
      </c>
      <c r="E40" s="564"/>
      <c r="F40" s="564"/>
      <c r="G40" s="559"/>
      <c r="H40" s="560"/>
    </row>
    <row r="41" spans="1:11" ht="18.75" customHeight="1">
      <c r="A41" s="132"/>
      <c r="B41" s="581"/>
      <c r="C41" s="582"/>
      <c r="D41" s="564" t="s">
        <v>306</v>
      </c>
      <c r="E41" s="564"/>
      <c r="F41" s="564"/>
      <c r="G41" s="587"/>
      <c r="H41" s="588"/>
    </row>
    <row r="42" spans="1:11" ht="18.75" customHeight="1">
      <c r="A42" s="132"/>
      <c r="B42" s="557" t="s">
        <v>289</v>
      </c>
      <c r="C42" s="558"/>
      <c r="D42" s="589" t="s">
        <v>305</v>
      </c>
      <c r="E42" s="589"/>
      <c r="F42" s="589"/>
      <c r="G42" s="587"/>
      <c r="H42" s="588"/>
      <c r="I42" s="136"/>
      <c r="J42" s="137"/>
      <c r="K42" s="137"/>
    </row>
    <row r="43" spans="1:11" ht="18.75" customHeight="1">
      <c r="A43" s="132"/>
      <c r="B43" s="583" t="s">
        <v>335</v>
      </c>
      <c r="C43" s="584"/>
      <c r="D43" s="589" t="s">
        <v>290</v>
      </c>
      <c r="E43" s="589"/>
      <c r="F43" s="589"/>
      <c r="G43" s="113" t="s">
        <v>298</v>
      </c>
      <c r="H43" s="579"/>
      <c r="I43" s="585"/>
      <c r="J43" s="585"/>
      <c r="K43" s="586"/>
    </row>
    <row r="44" spans="1:11" ht="18.75" customHeight="1">
      <c r="A44" s="132"/>
      <c r="B44" s="583"/>
      <c r="C44" s="584"/>
      <c r="D44" s="138"/>
      <c r="E44" s="127" t="s">
        <v>296</v>
      </c>
      <c r="F44" s="539"/>
      <c r="G44" s="539"/>
      <c r="H44" s="113" t="s">
        <v>303</v>
      </c>
      <c r="I44" s="539"/>
      <c r="J44" s="539"/>
      <c r="K44" s="539"/>
    </row>
    <row r="45" spans="1:11" ht="18.75" customHeight="1">
      <c r="A45" s="132"/>
      <c r="B45" s="132"/>
      <c r="D45" s="132"/>
      <c r="E45" s="127" t="s">
        <v>248</v>
      </c>
      <c r="F45" s="232"/>
      <c r="G45" s="115" t="s">
        <v>301</v>
      </c>
      <c r="H45" s="113" t="s">
        <v>299</v>
      </c>
      <c r="I45" s="579"/>
      <c r="J45" s="580"/>
      <c r="K45" s="115" t="s">
        <v>300</v>
      </c>
    </row>
    <row r="46" spans="1:11" ht="18.75" customHeight="1">
      <c r="A46" s="132"/>
      <c r="B46" s="132"/>
      <c r="D46" s="132"/>
      <c r="E46" s="564" t="s">
        <v>333</v>
      </c>
      <c r="F46" s="564"/>
      <c r="G46" s="564"/>
      <c r="H46" s="564"/>
      <c r="I46" s="575"/>
      <c r="J46" s="575"/>
      <c r="K46" s="575"/>
    </row>
    <row r="47" spans="1:11" ht="18.75" customHeight="1">
      <c r="A47" s="132"/>
      <c r="B47" s="132"/>
      <c r="D47" s="132"/>
      <c r="E47" s="565" t="s">
        <v>334</v>
      </c>
      <c r="F47" s="566"/>
      <c r="G47" s="565" t="s">
        <v>293</v>
      </c>
      <c r="H47" s="567"/>
      <c r="I47" s="570"/>
      <c r="J47" s="571"/>
      <c r="K47" s="572"/>
    </row>
    <row r="48" spans="1:11" ht="18.75" customHeight="1">
      <c r="A48" s="132"/>
      <c r="B48" s="132"/>
      <c r="D48" s="132"/>
      <c r="E48" s="288"/>
      <c r="F48" s="134"/>
      <c r="G48" s="182"/>
      <c r="H48" s="556" t="s">
        <v>632</v>
      </c>
      <c r="I48" s="130"/>
      <c r="J48" s="289" t="s">
        <v>630</v>
      </c>
      <c r="K48" s="128" t="s">
        <v>631</v>
      </c>
    </row>
    <row r="49" spans="1:11" ht="18.75" customHeight="1">
      <c r="A49" s="132"/>
      <c r="B49" s="132"/>
      <c r="D49" s="132"/>
      <c r="E49" s="288"/>
      <c r="F49" s="134"/>
      <c r="G49" s="288"/>
      <c r="H49" s="576"/>
      <c r="I49" s="128" t="s">
        <v>629</v>
      </c>
      <c r="J49" s="290"/>
      <c r="K49" s="291"/>
    </row>
    <row r="50" spans="1:11" ht="18.75" customHeight="1">
      <c r="A50" s="132"/>
      <c r="B50" s="132"/>
      <c r="D50" s="132"/>
      <c r="E50" s="288"/>
      <c r="F50" s="134"/>
      <c r="G50" s="288"/>
      <c r="H50" s="576"/>
      <c r="I50" s="129" t="s">
        <v>627</v>
      </c>
      <c r="J50" s="291"/>
      <c r="K50" s="291"/>
    </row>
    <row r="51" spans="1:11" ht="18.75" customHeight="1">
      <c r="A51" s="132"/>
      <c r="B51" s="132"/>
      <c r="D51" s="132"/>
      <c r="E51" s="288"/>
      <c r="F51" s="134"/>
      <c r="G51" s="150"/>
      <c r="H51" s="577"/>
      <c r="I51" s="129" t="s">
        <v>628</v>
      </c>
      <c r="J51" s="291"/>
      <c r="K51" s="291"/>
    </row>
    <row r="52" spans="1:11" ht="18.75" customHeight="1">
      <c r="A52" s="136"/>
      <c r="B52" s="136"/>
      <c r="C52" s="137"/>
      <c r="D52" s="136"/>
      <c r="E52" s="133"/>
      <c r="F52" s="139"/>
      <c r="G52" s="568" t="s">
        <v>292</v>
      </c>
      <c r="H52" s="569"/>
      <c r="I52" s="573"/>
      <c r="J52" s="573"/>
      <c r="K52" s="574"/>
    </row>
    <row r="53" spans="1:11" ht="6.75" customHeight="1"/>
    <row r="54" spans="1:11">
      <c r="A54" s="111" t="s">
        <v>336</v>
      </c>
    </row>
    <row r="55" spans="1:11" ht="18.75" customHeight="1">
      <c r="A55" s="546"/>
      <c r="B55" s="547"/>
      <c r="C55" s="547"/>
      <c r="D55" s="547"/>
      <c r="E55" s="547"/>
      <c r="F55" s="547"/>
      <c r="G55" s="547"/>
      <c r="H55" s="547"/>
      <c r="I55" s="547"/>
      <c r="J55" s="547"/>
      <c r="K55" s="548"/>
    </row>
    <row r="56" spans="1:11" ht="18.75" customHeight="1">
      <c r="A56" s="549"/>
      <c r="B56" s="550"/>
      <c r="C56" s="550"/>
      <c r="D56" s="550"/>
      <c r="E56" s="550"/>
      <c r="F56" s="550"/>
      <c r="G56" s="550"/>
      <c r="H56" s="550"/>
      <c r="I56" s="550"/>
      <c r="J56" s="550"/>
      <c r="K56" s="551"/>
    </row>
    <row r="57" spans="1:11" ht="18.75" customHeight="1">
      <c r="A57" s="552"/>
      <c r="B57" s="553"/>
      <c r="C57" s="553"/>
      <c r="D57" s="553"/>
      <c r="E57" s="553"/>
      <c r="F57" s="553"/>
      <c r="G57" s="553"/>
      <c r="H57" s="553"/>
      <c r="I57" s="553"/>
      <c r="J57" s="553"/>
      <c r="K57" s="554"/>
    </row>
    <row r="59" spans="1:11">
      <c r="A59" s="111" t="s">
        <v>337</v>
      </c>
    </row>
    <row r="60" spans="1:11" ht="18.75" customHeight="1">
      <c r="A60" s="546"/>
      <c r="B60" s="547"/>
      <c r="C60" s="547"/>
      <c r="D60" s="547"/>
      <c r="E60" s="547"/>
      <c r="F60" s="547"/>
      <c r="G60" s="547"/>
      <c r="H60" s="547"/>
      <c r="I60" s="547"/>
      <c r="J60" s="547"/>
      <c r="K60" s="548"/>
    </row>
    <row r="61" spans="1:11" ht="18.75" customHeight="1">
      <c r="A61" s="549"/>
      <c r="B61" s="550"/>
      <c r="C61" s="550"/>
      <c r="D61" s="550"/>
      <c r="E61" s="550"/>
      <c r="F61" s="550"/>
      <c r="G61" s="550"/>
      <c r="H61" s="550"/>
      <c r="I61" s="550"/>
      <c r="J61" s="550"/>
      <c r="K61" s="551"/>
    </row>
    <row r="62" spans="1:11" ht="18.75" customHeight="1">
      <c r="A62" s="552"/>
      <c r="B62" s="553"/>
      <c r="C62" s="553"/>
      <c r="D62" s="553"/>
      <c r="E62" s="553"/>
      <c r="F62" s="553"/>
      <c r="G62" s="553"/>
      <c r="H62" s="553"/>
      <c r="I62" s="553"/>
      <c r="J62" s="553"/>
      <c r="K62" s="554"/>
    </row>
  </sheetData>
  <mergeCells count="53">
    <mergeCell ref="A9:C9"/>
    <mergeCell ref="D9:F9"/>
    <mergeCell ref="G9:K9"/>
    <mergeCell ref="A14:A15"/>
    <mergeCell ref="B14:F14"/>
    <mergeCell ref="G14:K14"/>
    <mergeCell ref="A2:K2"/>
    <mergeCell ref="B5:F5"/>
    <mergeCell ref="A8:C8"/>
    <mergeCell ref="D8:F8"/>
    <mergeCell ref="G8:K8"/>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B41:C41"/>
    <mergeCell ref="D41:F41"/>
    <mergeCell ref="G41:H41"/>
    <mergeCell ref="A39:B39"/>
    <mergeCell ref="C39:H39"/>
    <mergeCell ref="B40:C40"/>
    <mergeCell ref="D40:F40"/>
    <mergeCell ref="G40:H40"/>
    <mergeCell ref="A60:K62"/>
    <mergeCell ref="I45:J45"/>
    <mergeCell ref="E46:H46"/>
    <mergeCell ref="I46:K46"/>
    <mergeCell ref="E47:F47"/>
    <mergeCell ref="G47:H47"/>
    <mergeCell ref="I47:K47"/>
    <mergeCell ref="H48:H51"/>
    <mergeCell ref="G52:H52"/>
    <mergeCell ref="I52:K52"/>
    <mergeCell ref="A55:K57"/>
    <mergeCell ref="B42:C42"/>
    <mergeCell ref="D42:F42"/>
    <mergeCell ref="G42:H42"/>
    <mergeCell ref="B43:C44"/>
    <mergeCell ref="D43:F43"/>
    <mergeCell ref="H43:K43"/>
    <mergeCell ref="F44:G44"/>
    <mergeCell ref="I44:K44"/>
  </mergeCells>
  <phoneticPr fontId="6"/>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339</v>
      </c>
    </row>
    <row r="2" spans="1:11" ht="18" customHeight="1">
      <c r="A2" s="526" t="s">
        <v>245</v>
      </c>
      <c r="B2" s="526"/>
      <c r="C2" s="526"/>
      <c r="D2" s="526"/>
      <c r="E2" s="526"/>
      <c r="F2" s="526"/>
      <c r="G2" s="526"/>
      <c r="H2" s="526"/>
      <c r="I2" s="526"/>
      <c r="J2" s="526"/>
      <c r="K2" s="526"/>
    </row>
    <row r="5" spans="1:11" ht="18.75" customHeight="1">
      <c r="A5" s="113" t="s">
        <v>67</v>
      </c>
      <c r="B5" s="530" t="s">
        <v>340</v>
      </c>
      <c r="C5" s="530"/>
      <c r="D5" s="530"/>
      <c r="E5" s="530"/>
      <c r="F5" s="530"/>
    </row>
    <row r="6" spans="1:11" ht="12" customHeight="1">
      <c r="A6" s="119"/>
      <c r="B6" s="120"/>
      <c r="C6" s="120"/>
      <c r="D6" s="120"/>
      <c r="E6" s="120"/>
      <c r="F6" s="120"/>
    </row>
    <row r="8" spans="1:11">
      <c r="A8" s="530" t="s">
        <v>231</v>
      </c>
      <c r="B8" s="530"/>
      <c r="C8" s="530"/>
      <c r="D8" s="530" t="s">
        <v>272</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657</v>
      </c>
      <c r="D15" s="208" t="s">
        <v>558</v>
      </c>
      <c r="E15" s="208" t="s">
        <v>559</v>
      </c>
      <c r="F15" s="223" t="s">
        <v>657</v>
      </c>
      <c r="G15" s="207" t="s">
        <v>556</v>
      </c>
      <c r="H15" s="222" t="s">
        <v>657</v>
      </c>
      <c r="I15" s="208" t="s">
        <v>558</v>
      </c>
      <c r="J15" s="208" t="s">
        <v>559</v>
      </c>
      <c r="K15" s="223" t="s">
        <v>657</v>
      </c>
    </row>
    <row r="16" spans="1:11" ht="18.75" customHeight="1">
      <c r="A16" s="113" t="s">
        <v>262</v>
      </c>
      <c r="B16" s="532" t="s">
        <v>642</v>
      </c>
      <c r="C16" s="532"/>
      <c r="D16" s="532"/>
      <c r="E16" s="532"/>
      <c r="F16" s="532"/>
      <c r="G16" s="559"/>
      <c r="H16" s="578"/>
      <c r="I16" s="578"/>
      <c r="J16" s="578"/>
      <c r="K16" s="560"/>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556" t="s">
        <v>252</v>
      </c>
      <c r="B18" s="527" t="s">
        <v>342</v>
      </c>
      <c r="C18" s="527"/>
      <c r="D18" s="527"/>
      <c r="E18" s="527"/>
      <c r="F18" s="527"/>
      <c r="G18" s="527" t="s">
        <v>343</v>
      </c>
      <c r="H18" s="527"/>
      <c r="I18" s="527"/>
      <c r="J18" s="527"/>
      <c r="K18" s="527"/>
    </row>
    <row r="19" spans="1:11" ht="18.75" customHeight="1">
      <c r="A19" s="529"/>
      <c r="B19" s="532"/>
      <c r="C19" s="532"/>
      <c r="D19" s="532"/>
      <c r="E19" s="532"/>
      <c r="F19" s="532"/>
      <c r="G19" s="532"/>
      <c r="H19" s="532"/>
      <c r="I19" s="532"/>
      <c r="J19" s="532"/>
      <c r="K19" s="532"/>
    </row>
    <row r="20" spans="1:11" ht="12" customHeight="1">
      <c r="A20" s="555" t="s">
        <v>253</v>
      </c>
      <c r="B20" s="113" t="s">
        <v>254</v>
      </c>
      <c r="C20" s="530" t="s">
        <v>255</v>
      </c>
      <c r="D20" s="530"/>
      <c r="E20" s="530"/>
      <c r="F20" s="530"/>
      <c r="G20" s="530"/>
      <c r="H20" s="530"/>
      <c r="I20" s="530"/>
      <c r="J20" s="530"/>
      <c r="K20" s="530"/>
    </row>
    <row r="21" spans="1:11">
      <c r="A21" s="555"/>
      <c r="B21" s="532" t="s">
        <v>103</v>
      </c>
      <c r="C21" s="113" t="s">
        <v>256</v>
      </c>
      <c r="D21" s="113" t="s">
        <v>257</v>
      </c>
      <c r="E21" s="113" t="s">
        <v>258</v>
      </c>
      <c r="F21" s="540" t="s">
        <v>251</v>
      </c>
      <c r="G21" s="541"/>
      <c r="H21" s="527" t="s">
        <v>259</v>
      </c>
      <c r="I21" s="527"/>
      <c r="J21" s="527"/>
      <c r="K21" s="527"/>
    </row>
    <row r="22" spans="1:11" ht="18.75" customHeight="1">
      <c r="A22" s="555"/>
      <c r="B22" s="532"/>
      <c r="C22" s="225"/>
      <c r="D22" s="226"/>
      <c r="E22" s="361"/>
      <c r="F22" s="539"/>
      <c r="G22" s="539"/>
      <c r="H22" s="117" t="s">
        <v>260</v>
      </c>
      <c r="I22" s="228" t="s">
        <v>643</v>
      </c>
      <c r="J22" s="117" t="s">
        <v>261</v>
      </c>
      <c r="K22" s="229"/>
    </row>
    <row r="23" spans="1:11" ht="18.75" customHeight="1">
      <c r="A23" s="555"/>
      <c r="B23" s="532"/>
      <c r="C23" s="225"/>
      <c r="D23" s="226"/>
      <c r="E23" s="227"/>
      <c r="F23" s="539"/>
      <c r="G23" s="539"/>
      <c r="H23" s="117" t="s">
        <v>260</v>
      </c>
      <c r="I23" s="228"/>
      <c r="J23" s="117" t="s">
        <v>261</v>
      </c>
      <c r="K23" s="229"/>
    </row>
    <row r="24" spans="1:11" ht="7.5" customHeight="1"/>
    <row r="25" spans="1:11" ht="7.5" customHeight="1"/>
    <row r="26" spans="1:11">
      <c r="A26" s="111" t="s">
        <v>276</v>
      </c>
    </row>
    <row r="27" spans="1:11" ht="3.75" customHeight="1"/>
    <row r="28" spans="1:11">
      <c r="A28" s="535" t="s">
        <v>46</v>
      </c>
      <c r="B28" s="544" t="s">
        <v>462</v>
      </c>
      <c r="C28" s="545"/>
      <c r="D28" s="544" t="s">
        <v>463</v>
      </c>
      <c r="E28" s="632"/>
      <c r="F28" s="545"/>
      <c r="G28" s="544" t="s">
        <v>464</v>
      </c>
      <c r="H28" s="632"/>
      <c r="I28" s="632"/>
      <c r="J28" s="632"/>
      <c r="K28" s="545"/>
    </row>
    <row r="29" spans="1:11">
      <c r="A29" s="534"/>
      <c r="B29" s="112" t="s">
        <v>344</v>
      </c>
      <c r="C29" s="112" t="s">
        <v>345</v>
      </c>
      <c r="D29" s="112" t="s">
        <v>349</v>
      </c>
      <c r="E29" s="112" t="s">
        <v>553</v>
      </c>
      <c r="F29" s="112" t="s">
        <v>346</v>
      </c>
      <c r="G29" s="156" t="s">
        <v>350</v>
      </c>
      <c r="H29" s="154" t="s">
        <v>351</v>
      </c>
      <c r="I29" s="155" t="s">
        <v>352</v>
      </c>
      <c r="J29" s="129" t="s">
        <v>353</v>
      </c>
      <c r="K29" s="129" t="s">
        <v>239</v>
      </c>
    </row>
    <row r="30" spans="1:11" ht="18.75" customHeight="1">
      <c r="A30" s="113" t="s">
        <v>573</v>
      </c>
      <c r="B30" s="226"/>
      <c r="C30" s="226"/>
      <c r="D30" s="226"/>
      <c r="E30" s="226"/>
      <c r="F30" s="226"/>
      <c r="G30" s="234"/>
      <c r="H30" s="226"/>
      <c r="I30" s="226"/>
      <c r="J30" s="226"/>
      <c r="K30" s="226"/>
    </row>
    <row r="31" spans="1:11" ht="15" customHeight="1">
      <c r="A31" s="527" t="s">
        <v>574</v>
      </c>
      <c r="B31" s="292"/>
      <c r="C31" s="292"/>
      <c r="D31" s="292"/>
      <c r="E31" s="292"/>
      <c r="F31" s="292"/>
      <c r="G31" s="292"/>
      <c r="H31" s="292"/>
      <c r="I31" s="292"/>
      <c r="J31" s="292"/>
      <c r="K31" s="292"/>
    </row>
    <row r="32" spans="1:11" ht="15" customHeight="1">
      <c r="A32" s="527"/>
      <c r="B32" s="231"/>
      <c r="C32" s="231"/>
      <c r="D32" s="231"/>
      <c r="E32" s="235"/>
      <c r="F32" s="235"/>
      <c r="G32" s="235"/>
      <c r="H32" s="235"/>
      <c r="I32" s="235"/>
      <c r="J32" s="235"/>
      <c r="K32" s="235"/>
    </row>
    <row r="33" spans="1:13">
      <c r="A33" s="535" t="s">
        <v>46</v>
      </c>
      <c r="B33" s="535" t="s">
        <v>347</v>
      </c>
      <c r="C33" s="535" t="s">
        <v>354</v>
      </c>
      <c r="D33" s="535" t="s">
        <v>239</v>
      </c>
      <c r="E33" s="535" t="s">
        <v>242</v>
      </c>
      <c r="F33" s="629" t="s">
        <v>355</v>
      </c>
      <c r="G33" s="629"/>
      <c r="H33" s="629"/>
      <c r="I33" s="629"/>
      <c r="J33" s="629"/>
      <c r="K33" s="629"/>
    </row>
    <row r="34" spans="1:13">
      <c r="A34" s="534"/>
      <c r="B34" s="534"/>
      <c r="C34" s="534"/>
      <c r="D34" s="534"/>
      <c r="E34" s="534"/>
      <c r="F34" s="629" t="s">
        <v>348</v>
      </c>
      <c r="G34" s="629"/>
      <c r="H34" s="629"/>
      <c r="I34" s="629" t="s">
        <v>239</v>
      </c>
      <c r="J34" s="629"/>
      <c r="K34" s="629"/>
    </row>
    <row r="35" spans="1:13" ht="18.75" customHeight="1">
      <c r="A35" s="113" t="s">
        <v>573</v>
      </c>
      <c r="B35" s="226"/>
      <c r="C35" s="226"/>
      <c r="D35" s="236"/>
      <c r="E35" s="143" t="str">
        <f>IF(SUM(B30:K30)+SUM(B35:D35)=0,"",SUM(B30:K30)+SUM(B35:D35))</f>
        <v/>
      </c>
      <c r="F35" s="630"/>
      <c r="G35" s="630"/>
      <c r="H35" s="630"/>
      <c r="I35" s="631"/>
      <c r="J35" s="631"/>
      <c r="K35" s="631"/>
    </row>
    <row r="36" spans="1:13" ht="15" customHeight="1">
      <c r="A36" s="527" t="s">
        <v>574</v>
      </c>
      <c r="B36" s="292"/>
      <c r="C36" s="292"/>
      <c r="D36" s="292"/>
      <c r="E36" s="144" t="str">
        <f>IF(SUM(B31:K31)+SUM(B36:D36)=0,"",SUM(B31:K31)+SUM(B36:D36))</f>
        <v/>
      </c>
      <c r="F36" s="630"/>
      <c r="G36" s="630"/>
      <c r="H36" s="630"/>
      <c r="I36" s="631"/>
      <c r="J36" s="631"/>
      <c r="K36" s="631"/>
    </row>
    <row r="37" spans="1:13" ht="15" customHeight="1">
      <c r="A37" s="527"/>
      <c r="B37" s="231"/>
      <c r="C37" s="231"/>
      <c r="D37" s="237"/>
      <c r="E37" s="145" t="str">
        <f>IF(SUM(B32:K32)+SUM(B37:D37)=0,"",SUM(B32:K32)+SUM(B37:D37))</f>
        <v/>
      </c>
      <c r="F37" s="630"/>
      <c r="G37" s="630"/>
      <c r="H37" s="630"/>
      <c r="I37" s="631"/>
      <c r="J37" s="631"/>
      <c r="K37" s="631"/>
    </row>
    <row r="38" spans="1:13" ht="7.5" customHeight="1">
      <c r="A38" s="119"/>
      <c r="B38" s="126"/>
      <c r="C38" s="126"/>
      <c r="D38" s="126"/>
      <c r="E38" s="126"/>
      <c r="F38" s="126"/>
      <c r="G38" s="126"/>
      <c r="H38" s="126"/>
      <c r="I38" s="126"/>
      <c r="J38" s="126"/>
      <c r="K38" s="126"/>
    </row>
    <row r="39" spans="1:13" ht="7.5" customHeight="1">
      <c r="A39" s="119"/>
      <c r="B39" s="126"/>
      <c r="C39" s="126"/>
      <c r="D39" s="126"/>
      <c r="E39" s="126"/>
      <c r="F39" s="126"/>
      <c r="G39" s="126"/>
      <c r="H39" s="126"/>
      <c r="I39" s="126"/>
      <c r="J39" s="126"/>
      <c r="K39" s="126"/>
    </row>
    <row r="40" spans="1:13">
      <c r="A40" s="111" t="s">
        <v>356</v>
      </c>
    </row>
    <row r="41" spans="1:13" ht="3.75" customHeight="1"/>
    <row r="42" spans="1:13" ht="15" customHeight="1">
      <c r="A42" s="617" t="s">
        <v>357</v>
      </c>
      <c r="B42" s="618"/>
      <c r="C42" s="618"/>
      <c r="D42" s="619"/>
      <c r="E42" s="609" t="s">
        <v>361</v>
      </c>
      <c r="F42" s="610"/>
      <c r="G42" s="610"/>
      <c r="H42" s="611"/>
      <c r="I42" s="624" t="s">
        <v>242</v>
      </c>
      <c r="J42" s="160"/>
    </row>
    <row r="43" spans="1:13" ht="15" customHeight="1">
      <c r="A43" s="620"/>
      <c r="B43" s="621"/>
      <c r="C43" s="621"/>
      <c r="D43" s="622"/>
      <c r="E43" s="627" t="s">
        <v>358</v>
      </c>
      <c r="F43" s="159"/>
      <c r="G43" s="627" t="s">
        <v>359</v>
      </c>
      <c r="H43" s="163"/>
      <c r="I43" s="625"/>
      <c r="J43" s="160"/>
    </row>
    <row r="44" spans="1:13" ht="27" customHeight="1">
      <c r="A44" s="581"/>
      <c r="B44" s="623"/>
      <c r="C44" s="623"/>
      <c r="D44" s="582"/>
      <c r="E44" s="628"/>
      <c r="F44" s="165" t="s">
        <v>362</v>
      </c>
      <c r="G44" s="628"/>
      <c r="H44" s="173" t="s">
        <v>362</v>
      </c>
      <c r="I44" s="626"/>
      <c r="J44" s="160"/>
    </row>
    <row r="45" spans="1:13" ht="15" customHeight="1">
      <c r="A45" s="612"/>
      <c r="B45" s="612"/>
      <c r="C45" s="612"/>
      <c r="D45" s="612"/>
      <c r="E45" s="238"/>
      <c r="F45" s="210" t="str">
        <f>L45</f>
        <v/>
      </c>
      <c r="G45" s="345"/>
      <c r="H45" s="211" t="str">
        <f>M45</f>
        <v/>
      </c>
      <c r="I45" s="172" t="str">
        <f>IF(E45+G45=0,"",F45+H45)</f>
        <v/>
      </c>
      <c r="L45" s="111" t="str">
        <f>IF(E45="","",ROUND(E45/12,2))</f>
        <v/>
      </c>
      <c r="M45" s="111" t="str">
        <f>IF(G45="","",ROUND(G45/12,2))</f>
        <v/>
      </c>
    </row>
    <row r="46" spans="1:13" ht="15" customHeight="1">
      <c r="A46" s="612"/>
      <c r="B46" s="612"/>
      <c r="C46" s="612"/>
      <c r="D46" s="612"/>
      <c r="E46" s="238"/>
      <c r="F46" s="210" t="str">
        <f t="shared" ref="F46:F56" si="0">L46</f>
        <v/>
      </c>
      <c r="G46" s="345"/>
      <c r="H46" s="211" t="str">
        <f t="shared" ref="H46:H56" si="1">M46</f>
        <v/>
      </c>
      <c r="I46" s="172" t="str">
        <f t="shared" ref="I46:I56" si="2">IF(E46+G46=0,"",F46+H46)</f>
        <v/>
      </c>
      <c r="L46" s="111" t="str">
        <f t="shared" ref="L46:L56" si="3">IF(E46="","",ROUND(E46/12,2))</f>
        <v/>
      </c>
      <c r="M46" s="111" t="str">
        <f t="shared" ref="M46:M56" si="4">IF(G46="","",ROUND(G46/12,2))</f>
        <v/>
      </c>
    </row>
    <row r="47" spans="1:13" ht="15" customHeight="1">
      <c r="A47" s="612"/>
      <c r="B47" s="612"/>
      <c r="C47" s="612"/>
      <c r="D47" s="612"/>
      <c r="E47" s="238"/>
      <c r="F47" s="210" t="str">
        <f t="shared" si="0"/>
        <v/>
      </c>
      <c r="G47" s="345"/>
      <c r="H47" s="211" t="str">
        <f t="shared" si="1"/>
        <v/>
      </c>
      <c r="I47" s="172" t="str">
        <f t="shared" si="2"/>
        <v/>
      </c>
      <c r="L47" s="111" t="str">
        <f t="shared" si="3"/>
        <v/>
      </c>
      <c r="M47" s="111" t="str">
        <f t="shared" si="4"/>
        <v/>
      </c>
    </row>
    <row r="48" spans="1:13" ht="15" customHeight="1">
      <c r="A48" s="612"/>
      <c r="B48" s="612"/>
      <c r="C48" s="612"/>
      <c r="D48" s="612"/>
      <c r="E48" s="238"/>
      <c r="F48" s="210" t="str">
        <f t="shared" si="0"/>
        <v/>
      </c>
      <c r="G48" s="345"/>
      <c r="H48" s="211" t="str">
        <f t="shared" si="1"/>
        <v/>
      </c>
      <c r="I48" s="172" t="str">
        <f t="shared" si="2"/>
        <v/>
      </c>
      <c r="L48" s="111" t="str">
        <f t="shared" si="3"/>
        <v/>
      </c>
      <c r="M48" s="111" t="str">
        <f t="shared" si="4"/>
        <v/>
      </c>
    </row>
    <row r="49" spans="1:13" ht="15" customHeight="1">
      <c r="A49" s="612"/>
      <c r="B49" s="612"/>
      <c r="C49" s="612"/>
      <c r="D49" s="612"/>
      <c r="E49" s="238"/>
      <c r="F49" s="210" t="str">
        <f t="shared" si="0"/>
        <v/>
      </c>
      <c r="G49" s="345"/>
      <c r="H49" s="211" t="str">
        <f t="shared" si="1"/>
        <v/>
      </c>
      <c r="I49" s="172" t="str">
        <f t="shared" si="2"/>
        <v/>
      </c>
      <c r="L49" s="111" t="str">
        <f t="shared" si="3"/>
        <v/>
      </c>
      <c r="M49" s="111" t="str">
        <f t="shared" si="4"/>
        <v/>
      </c>
    </row>
    <row r="50" spans="1:13" ht="15" customHeight="1">
      <c r="A50" s="612"/>
      <c r="B50" s="612"/>
      <c r="C50" s="612"/>
      <c r="D50" s="612"/>
      <c r="E50" s="238"/>
      <c r="F50" s="210" t="str">
        <f t="shared" si="0"/>
        <v/>
      </c>
      <c r="G50" s="345"/>
      <c r="H50" s="211" t="str">
        <f t="shared" si="1"/>
        <v/>
      </c>
      <c r="I50" s="172" t="str">
        <f t="shared" si="2"/>
        <v/>
      </c>
      <c r="L50" s="111" t="str">
        <f t="shared" si="3"/>
        <v/>
      </c>
      <c r="M50" s="111" t="str">
        <f t="shared" si="4"/>
        <v/>
      </c>
    </row>
    <row r="51" spans="1:13" ht="15" customHeight="1">
      <c r="A51" s="612"/>
      <c r="B51" s="612"/>
      <c r="C51" s="612"/>
      <c r="D51" s="612"/>
      <c r="E51" s="238"/>
      <c r="F51" s="210" t="str">
        <f t="shared" si="0"/>
        <v/>
      </c>
      <c r="G51" s="345"/>
      <c r="H51" s="211" t="str">
        <f t="shared" si="1"/>
        <v/>
      </c>
      <c r="I51" s="172" t="str">
        <f t="shared" si="2"/>
        <v/>
      </c>
      <c r="L51" s="111" t="str">
        <f t="shared" si="3"/>
        <v/>
      </c>
      <c r="M51" s="111" t="str">
        <f t="shared" si="4"/>
        <v/>
      </c>
    </row>
    <row r="52" spans="1:13" ht="15" customHeight="1">
      <c r="A52" s="612"/>
      <c r="B52" s="612"/>
      <c r="C52" s="612"/>
      <c r="D52" s="612"/>
      <c r="E52" s="238"/>
      <c r="F52" s="210" t="str">
        <f t="shared" si="0"/>
        <v/>
      </c>
      <c r="G52" s="345"/>
      <c r="H52" s="211" t="str">
        <f t="shared" si="1"/>
        <v/>
      </c>
      <c r="I52" s="172" t="str">
        <f t="shared" si="2"/>
        <v/>
      </c>
      <c r="L52" s="111" t="str">
        <f t="shared" si="3"/>
        <v/>
      </c>
      <c r="M52" s="111" t="str">
        <f t="shared" si="4"/>
        <v/>
      </c>
    </row>
    <row r="53" spans="1:13" ht="15" customHeight="1">
      <c r="A53" s="612"/>
      <c r="B53" s="612"/>
      <c r="C53" s="612"/>
      <c r="D53" s="612"/>
      <c r="E53" s="238"/>
      <c r="F53" s="210" t="str">
        <f t="shared" si="0"/>
        <v/>
      </c>
      <c r="G53" s="345"/>
      <c r="H53" s="211" t="str">
        <f t="shared" si="1"/>
        <v/>
      </c>
      <c r="I53" s="172" t="str">
        <f t="shared" si="2"/>
        <v/>
      </c>
      <c r="L53" s="111" t="str">
        <f t="shared" si="3"/>
        <v/>
      </c>
      <c r="M53" s="111" t="str">
        <f t="shared" si="4"/>
        <v/>
      </c>
    </row>
    <row r="54" spans="1:13" ht="15" customHeight="1">
      <c r="A54" s="612"/>
      <c r="B54" s="612"/>
      <c r="C54" s="612"/>
      <c r="D54" s="612"/>
      <c r="E54" s="238"/>
      <c r="F54" s="210" t="str">
        <f t="shared" si="0"/>
        <v/>
      </c>
      <c r="G54" s="345"/>
      <c r="H54" s="211" t="str">
        <f t="shared" si="1"/>
        <v/>
      </c>
      <c r="I54" s="172" t="str">
        <f t="shared" si="2"/>
        <v/>
      </c>
      <c r="L54" s="111" t="str">
        <f t="shared" si="3"/>
        <v/>
      </c>
      <c r="M54" s="111" t="str">
        <f t="shared" si="4"/>
        <v/>
      </c>
    </row>
    <row r="55" spans="1:13" ht="15" customHeight="1">
      <c r="A55" s="612"/>
      <c r="B55" s="612"/>
      <c r="C55" s="612"/>
      <c r="D55" s="612"/>
      <c r="E55" s="238"/>
      <c r="F55" s="210" t="str">
        <f t="shared" si="0"/>
        <v/>
      </c>
      <c r="G55" s="345"/>
      <c r="H55" s="211" t="str">
        <f t="shared" si="1"/>
        <v/>
      </c>
      <c r="I55" s="172" t="str">
        <f t="shared" si="2"/>
        <v/>
      </c>
      <c r="L55" s="111" t="str">
        <f t="shared" si="3"/>
        <v/>
      </c>
      <c r="M55" s="111" t="str">
        <f t="shared" si="4"/>
        <v/>
      </c>
    </row>
    <row r="56" spans="1:13" ht="15" customHeight="1" thickBot="1">
      <c r="A56" s="613"/>
      <c r="B56" s="613"/>
      <c r="C56" s="613"/>
      <c r="D56" s="613"/>
      <c r="E56" s="239"/>
      <c r="F56" s="212" t="str">
        <f t="shared" si="0"/>
        <v/>
      </c>
      <c r="G56" s="346"/>
      <c r="H56" s="213" t="str">
        <f t="shared" si="1"/>
        <v/>
      </c>
      <c r="I56" s="171" t="str">
        <f t="shared" si="2"/>
        <v/>
      </c>
      <c r="L56" s="111" t="str">
        <f t="shared" si="3"/>
        <v/>
      </c>
      <c r="M56" s="111" t="str">
        <f t="shared" si="4"/>
        <v/>
      </c>
    </row>
    <row r="57" spans="1:13" ht="15" customHeight="1" thickTop="1" thickBot="1">
      <c r="A57" s="614" t="s">
        <v>242</v>
      </c>
      <c r="B57" s="615"/>
      <c r="C57" s="615"/>
      <c r="D57" s="616"/>
      <c r="E57" s="164" t="str">
        <f>IF(E45="","",SUM(E45:E56))</f>
        <v/>
      </c>
      <c r="F57" s="168" t="str">
        <f t="shared" ref="F57" si="5">IF(F45="","",SUM(F45:F56))</f>
        <v/>
      </c>
      <c r="G57" s="347" t="str">
        <f t="shared" ref="G57" si="6">IF(G45="","",SUM(G45:G56))</f>
        <v/>
      </c>
      <c r="H57" s="174" t="str">
        <f t="shared" ref="H57:I57" si="7">IF(H45="","",SUM(H45:H56))</f>
        <v/>
      </c>
      <c r="I57" s="256" t="str">
        <f t="shared" si="7"/>
        <v/>
      </c>
    </row>
    <row r="58" spans="1:13" ht="15" customHeight="1" thickBot="1">
      <c r="A58" s="119"/>
      <c r="B58" s="126"/>
      <c r="C58" s="126"/>
      <c r="D58" s="126"/>
      <c r="E58" s="126"/>
      <c r="F58" s="608" t="s">
        <v>363</v>
      </c>
      <c r="G58" s="608"/>
      <c r="H58" s="608"/>
      <c r="I58" s="257" t="str">
        <f>IF(I57="","",ROUNDDOWN(I57,0))</f>
        <v/>
      </c>
    </row>
    <row r="59" spans="1:13" ht="7.5" customHeight="1">
      <c r="A59" s="119"/>
      <c r="B59" s="126"/>
      <c r="C59" s="126"/>
      <c r="D59" s="126"/>
      <c r="E59" s="126"/>
      <c r="F59" s="126"/>
      <c r="G59" s="126"/>
      <c r="H59" s="126"/>
      <c r="I59" s="126"/>
    </row>
    <row r="60" spans="1:13" ht="7.5" customHeight="1">
      <c r="A60" s="119"/>
      <c r="B60" s="126"/>
      <c r="C60" s="126"/>
      <c r="D60" s="126"/>
      <c r="E60" s="126"/>
      <c r="F60" s="126"/>
      <c r="G60" s="126"/>
      <c r="H60" s="126"/>
      <c r="I60" s="126"/>
    </row>
    <row r="61" spans="1:13">
      <c r="A61" s="111" t="s">
        <v>360</v>
      </c>
    </row>
    <row r="62" spans="1:13" ht="3.75" customHeight="1"/>
    <row r="63" spans="1:13" ht="18.75" customHeight="1">
      <c r="A63" s="546"/>
      <c r="B63" s="547"/>
      <c r="C63" s="547"/>
      <c r="D63" s="547"/>
      <c r="E63" s="547"/>
      <c r="F63" s="547"/>
      <c r="G63" s="547"/>
      <c r="H63" s="547"/>
      <c r="I63" s="547"/>
      <c r="J63" s="547"/>
      <c r="K63" s="548"/>
    </row>
    <row r="64" spans="1:13" ht="18.75" customHeight="1">
      <c r="A64" s="549"/>
      <c r="B64" s="550"/>
      <c r="C64" s="550"/>
      <c r="D64" s="550"/>
      <c r="E64" s="550"/>
      <c r="F64" s="550"/>
      <c r="G64" s="550"/>
      <c r="H64" s="550"/>
      <c r="I64" s="550"/>
      <c r="J64" s="550"/>
      <c r="K64" s="551"/>
    </row>
    <row r="65" spans="1:11" ht="18.75" customHeight="1">
      <c r="A65" s="549"/>
      <c r="B65" s="550"/>
      <c r="C65" s="550"/>
      <c r="D65" s="550"/>
      <c r="E65" s="550"/>
      <c r="F65" s="550"/>
      <c r="G65" s="550"/>
      <c r="H65" s="550"/>
      <c r="I65" s="550"/>
      <c r="J65" s="550"/>
      <c r="K65" s="551"/>
    </row>
    <row r="66" spans="1:11" ht="18.75" customHeight="1">
      <c r="A66" s="552"/>
      <c r="B66" s="553"/>
      <c r="C66" s="553"/>
      <c r="D66" s="553"/>
      <c r="E66" s="553"/>
      <c r="F66" s="553"/>
      <c r="G66" s="553"/>
      <c r="H66" s="553"/>
      <c r="I66" s="553"/>
      <c r="J66" s="553"/>
      <c r="K66" s="554"/>
    </row>
  </sheetData>
  <mergeCells count="61">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29"/>
    <mergeCell ref="A20:A23"/>
    <mergeCell ref="C20:K20"/>
    <mergeCell ref="B21:B23"/>
    <mergeCell ref="F21:G21"/>
    <mergeCell ref="H21:K21"/>
    <mergeCell ref="G28:K28"/>
    <mergeCell ref="D28:F28"/>
    <mergeCell ref="B28:C28"/>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s>
  <phoneticPr fontId="6"/>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364</v>
      </c>
    </row>
    <row r="2" spans="1:11" ht="18" customHeight="1">
      <c r="A2" s="526" t="s">
        <v>245</v>
      </c>
      <c r="B2" s="526"/>
      <c r="C2" s="526"/>
      <c r="D2" s="526"/>
      <c r="E2" s="526"/>
      <c r="F2" s="526"/>
      <c r="G2" s="526"/>
      <c r="H2" s="526"/>
      <c r="I2" s="526"/>
      <c r="J2" s="526"/>
      <c r="K2" s="526"/>
    </row>
    <row r="5" spans="1:11" ht="18.75" customHeight="1">
      <c r="A5" s="113" t="s">
        <v>67</v>
      </c>
      <c r="B5" s="530" t="s">
        <v>365</v>
      </c>
      <c r="C5" s="530"/>
      <c r="D5" s="530"/>
      <c r="E5" s="530"/>
      <c r="F5" s="530"/>
    </row>
    <row r="6" spans="1:11" ht="12" customHeight="1">
      <c r="A6" s="119"/>
      <c r="B6" s="120"/>
      <c r="C6" s="120"/>
      <c r="D6" s="120"/>
      <c r="E6" s="120"/>
      <c r="F6" s="120"/>
    </row>
    <row r="8" spans="1:11">
      <c r="A8" s="530" t="s">
        <v>231</v>
      </c>
      <c r="B8" s="530"/>
      <c r="C8" s="530"/>
      <c r="D8" s="530" t="s">
        <v>272</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32"/>
      <c r="C16" s="532"/>
      <c r="D16" s="532"/>
      <c r="E16" s="532"/>
      <c r="F16" s="532"/>
      <c r="G16" s="559"/>
      <c r="H16" s="578"/>
      <c r="I16" s="578"/>
      <c r="J16" s="578"/>
      <c r="K16" s="560"/>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556" t="s">
        <v>252</v>
      </c>
      <c r="B18" s="527" t="s">
        <v>366</v>
      </c>
      <c r="C18" s="527"/>
      <c r="D18" s="527"/>
      <c r="E18" s="527"/>
      <c r="F18" s="527"/>
      <c r="G18" s="527" t="s">
        <v>367</v>
      </c>
      <c r="H18" s="527"/>
      <c r="I18" s="527"/>
      <c r="J18" s="527"/>
      <c r="K18" s="527"/>
    </row>
    <row r="19" spans="1:11" ht="18.75" customHeight="1">
      <c r="A19" s="529"/>
      <c r="B19" s="532"/>
      <c r="C19" s="532"/>
      <c r="D19" s="532"/>
      <c r="E19" s="532"/>
      <c r="F19" s="532"/>
      <c r="G19" s="532"/>
      <c r="H19" s="532"/>
      <c r="I19" s="532"/>
      <c r="J19" s="532"/>
      <c r="K19" s="532"/>
    </row>
    <row r="20" spans="1:11" ht="12" customHeight="1">
      <c r="A20" s="555" t="s">
        <v>253</v>
      </c>
      <c r="B20" s="113" t="s">
        <v>254</v>
      </c>
      <c r="C20" s="530" t="s">
        <v>255</v>
      </c>
      <c r="D20" s="530"/>
      <c r="E20" s="530"/>
      <c r="F20" s="530"/>
      <c r="G20" s="530"/>
      <c r="H20" s="530"/>
      <c r="I20" s="530"/>
      <c r="J20" s="530"/>
      <c r="K20" s="530"/>
    </row>
    <row r="21" spans="1:11">
      <c r="A21" s="555"/>
      <c r="B21" s="532"/>
      <c r="C21" s="113" t="s">
        <v>256</v>
      </c>
      <c r="D21" s="113" t="s">
        <v>257</v>
      </c>
      <c r="E21" s="113" t="s">
        <v>258</v>
      </c>
      <c r="F21" s="540" t="s">
        <v>251</v>
      </c>
      <c r="G21" s="541"/>
      <c r="H21" s="527" t="s">
        <v>259</v>
      </c>
      <c r="I21" s="527"/>
      <c r="J21" s="527"/>
      <c r="K21" s="527"/>
    </row>
    <row r="22" spans="1:11" ht="18.75" customHeight="1">
      <c r="A22" s="555"/>
      <c r="B22" s="532"/>
      <c r="C22" s="225"/>
      <c r="D22" s="226"/>
      <c r="E22" s="227"/>
      <c r="F22" s="539"/>
      <c r="G22" s="539"/>
      <c r="H22" s="117" t="s">
        <v>260</v>
      </c>
      <c r="I22" s="228"/>
      <c r="J22" s="117" t="s">
        <v>261</v>
      </c>
      <c r="K22" s="229"/>
    </row>
    <row r="23" spans="1:11" ht="18.75" customHeight="1">
      <c r="A23" s="555"/>
      <c r="B23" s="532"/>
      <c r="C23" s="225"/>
      <c r="D23" s="226"/>
      <c r="E23" s="227"/>
      <c r="F23" s="539"/>
      <c r="G23" s="539"/>
      <c r="H23" s="117" t="s">
        <v>260</v>
      </c>
      <c r="I23" s="228"/>
      <c r="J23" s="117" t="s">
        <v>261</v>
      </c>
      <c r="K23" s="229"/>
    </row>
    <row r="24" spans="1:11" ht="12" customHeight="1"/>
    <row r="25" spans="1:11" ht="12" customHeight="1"/>
    <row r="26" spans="1:11">
      <c r="A26" s="111" t="s">
        <v>276</v>
      </c>
    </row>
    <row r="27" spans="1:11" ht="3.75" customHeight="1"/>
    <row r="28" spans="1:11">
      <c r="A28" s="593" t="s">
        <v>46</v>
      </c>
      <c r="B28" s="536" t="s">
        <v>465</v>
      </c>
      <c r="C28" s="537"/>
      <c r="D28" s="537"/>
      <c r="E28" s="537"/>
      <c r="F28" s="537"/>
      <c r="G28" s="537"/>
      <c r="H28" s="537"/>
      <c r="I28" s="537"/>
      <c r="J28" s="537"/>
      <c r="K28" s="538"/>
    </row>
    <row r="29" spans="1:11">
      <c r="A29" s="595"/>
      <c r="B29" s="128" t="s">
        <v>368</v>
      </c>
      <c r="C29" s="128" t="s">
        <v>369</v>
      </c>
      <c r="D29" s="128" t="s">
        <v>370</v>
      </c>
      <c r="E29" s="128" t="s">
        <v>371</v>
      </c>
      <c r="F29" s="128" t="s">
        <v>372</v>
      </c>
      <c r="G29" s="128" t="s">
        <v>373</v>
      </c>
      <c r="H29" s="128" t="s">
        <v>374</v>
      </c>
      <c r="I29" s="158" t="s">
        <v>375</v>
      </c>
      <c r="J29" s="129" t="s">
        <v>376</v>
      </c>
      <c r="K29" s="129" t="s">
        <v>377</v>
      </c>
    </row>
    <row r="30" spans="1:11" ht="18.75" customHeight="1">
      <c r="A30" s="113" t="s">
        <v>573</v>
      </c>
      <c r="B30" s="231"/>
      <c r="C30" s="231"/>
      <c r="D30" s="231"/>
      <c r="E30" s="231"/>
      <c r="F30" s="231"/>
      <c r="G30" s="240"/>
      <c r="H30" s="231"/>
      <c r="I30" s="226"/>
      <c r="J30" s="226"/>
      <c r="K30" s="226"/>
    </row>
    <row r="31" spans="1:11" ht="15" customHeight="1">
      <c r="A31" s="527" t="s">
        <v>574</v>
      </c>
      <c r="B31" s="230"/>
      <c r="C31" s="230"/>
      <c r="D31" s="230"/>
      <c r="E31" s="230"/>
      <c r="F31" s="230"/>
      <c r="G31" s="230"/>
      <c r="H31" s="230"/>
      <c r="I31" s="230"/>
      <c r="J31" s="230"/>
      <c r="K31" s="230"/>
    </row>
    <row r="32" spans="1:11" ht="15" customHeight="1">
      <c r="A32" s="527"/>
      <c r="B32" s="231"/>
      <c r="C32" s="231"/>
      <c r="D32" s="231"/>
      <c r="E32" s="235"/>
      <c r="F32" s="235"/>
      <c r="G32" s="235"/>
      <c r="H32" s="235"/>
      <c r="I32" s="235"/>
      <c r="J32" s="235"/>
      <c r="K32" s="235"/>
    </row>
    <row r="33" spans="1:11">
      <c r="A33" s="593" t="s">
        <v>46</v>
      </c>
      <c r="B33" s="130"/>
      <c r="C33" s="130" t="s">
        <v>379</v>
      </c>
      <c r="D33" s="130" t="s">
        <v>380</v>
      </c>
      <c r="E33" s="130" t="s">
        <v>381</v>
      </c>
      <c r="F33" s="535" t="s">
        <v>382</v>
      </c>
      <c r="G33" s="535" t="s">
        <v>239</v>
      </c>
      <c r="H33" s="535" t="s">
        <v>242</v>
      </c>
      <c r="I33" s="593" t="s">
        <v>355</v>
      </c>
      <c r="J33" s="642"/>
      <c r="K33" s="594"/>
    </row>
    <row r="34" spans="1:11" ht="24">
      <c r="A34" s="595"/>
      <c r="B34" s="175" t="s">
        <v>378</v>
      </c>
      <c r="C34" s="175" t="s">
        <v>383</v>
      </c>
      <c r="D34" s="175" t="s">
        <v>384</v>
      </c>
      <c r="E34" s="175" t="s">
        <v>385</v>
      </c>
      <c r="F34" s="534"/>
      <c r="G34" s="534"/>
      <c r="H34" s="534"/>
      <c r="I34" s="595"/>
      <c r="J34" s="643"/>
      <c r="K34" s="596"/>
    </row>
    <row r="35" spans="1:11" ht="18.75" customHeight="1">
      <c r="A35" s="113" t="s">
        <v>573</v>
      </c>
      <c r="B35" s="231"/>
      <c r="C35" s="231"/>
      <c r="D35" s="231"/>
      <c r="E35" s="231"/>
      <c r="F35" s="231"/>
      <c r="G35" s="240"/>
      <c r="H35" s="123" t="str">
        <f>IF(SUM(B30:K30)+SUM(B35:G35)=0,"",SUM((B30:K30)+SUM(B35:G35)))</f>
        <v/>
      </c>
      <c r="I35" s="633"/>
      <c r="J35" s="634"/>
      <c r="K35" s="635"/>
    </row>
    <row r="36" spans="1:11" ht="15" customHeight="1">
      <c r="A36" s="527" t="s">
        <v>574</v>
      </c>
      <c r="B36" s="292"/>
      <c r="C36" s="292"/>
      <c r="D36" s="292"/>
      <c r="E36" s="292"/>
      <c r="F36" s="292"/>
      <c r="G36" s="292"/>
      <c r="H36" s="122" t="str">
        <f t="shared" ref="H36:H37" si="0">IF(SUM(B31:K31)+SUM(B36:G36)=0,"",SUM((B31:K31)+SUM(B36:G36)))</f>
        <v/>
      </c>
      <c r="I36" s="636"/>
      <c r="J36" s="637"/>
      <c r="K36" s="638"/>
    </row>
    <row r="37" spans="1:11" ht="15" customHeight="1">
      <c r="A37" s="527"/>
      <c r="B37" s="231"/>
      <c r="C37" s="231"/>
      <c r="D37" s="231"/>
      <c r="E37" s="231"/>
      <c r="F37" s="231"/>
      <c r="G37" s="231"/>
      <c r="H37" s="123" t="str">
        <f t="shared" si="0"/>
        <v/>
      </c>
      <c r="I37" s="639"/>
      <c r="J37" s="640"/>
      <c r="K37" s="641"/>
    </row>
    <row r="38" spans="1:11" ht="12" customHeight="1">
      <c r="A38" s="119"/>
      <c r="B38" s="126"/>
      <c r="C38" s="126"/>
      <c r="D38" s="126"/>
      <c r="E38" s="126"/>
      <c r="F38" s="160"/>
      <c r="G38" s="160"/>
      <c r="H38" s="160"/>
      <c r="I38" s="161"/>
      <c r="J38" s="161"/>
      <c r="K38" s="161"/>
    </row>
    <row r="39" spans="1:11" ht="12" customHeight="1">
      <c r="A39" s="119"/>
      <c r="B39" s="126"/>
      <c r="C39" s="126"/>
      <c r="D39" s="126"/>
      <c r="E39" s="126"/>
      <c r="F39" s="160"/>
      <c r="G39" s="160"/>
      <c r="H39" s="160"/>
      <c r="I39" s="161"/>
      <c r="J39" s="161"/>
      <c r="K39" s="161"/>
    </row>
    <row r="40" spans="1:11">
      <c r="A40" s="111" t="s">
        <v>386</v>
      </c>
    </row>
    <row r="41" spans="1:11" ht="3.75" customHeight="1"/>
    <row r="42" spans="1:11" ht="15" customHeight="1">
      <c r="A42" s="645" t="s">
        <v>387</v>
      </c>
      <c r="B42" s="646"/>
      <c r="C42" s="646"/>
      <c r="D42" s="646"/>
      <c r="E42" s="646"/>
      <c r="F42" s="646"/>
      <c r="G42" s="646"/>
      <c r="H42" s="646"/>
      <c r="I42" s="647"/>
      <c r="J42" s="160"/>
    </row>
    <row r="43" spans="1:11" ht="15" customHeight="1">
      <c r="A43" s="645" t="s">
        <v>389</v>
      </c>
      <c r="B43" s="646"/>
      <c r="C43" s="646"/>
      <c r="D43" s="646"/>
      <c r="E43" s="646"/>
      <c r="F43" s="646"/>
      <c r="G43" s="646"/>
      <c r="H43" s="646"/>
      <c r="I43" s="647"/>
    </row>
    <row r="44" spans="1:11" ht="15" customHeight="1">
      <c r="A44" s="542" t="s">
        <v>388</v>
      </c>
      <c r="B44" s="644"/>
      <c r="C44" s="241"/>
      <c r="D44" s="542" t="s">
        <v>369</v>
      </c>
      <c r="E44" s="644"/>
      <c r="F44" s="242"/>
      <c r="G44" s="542" t="s">
        <v>370</v>
      </c>
      <c r="H44" s="543"/>
      <c r="I44" s="242"/>
    </row>
    <row r="45" spans="1:11" ht="15" customHeight="1">
      <c r="A45" s="542" t="s">
        <v>371</v>
      </c>
      <c r="B45" s="644"/>
      <c r="C45" s="241"/>
      <c r="D45" s="542" t="s">
        <v>372</v>
      </c>
      <c r="E45" s="644"/>
      <c r="F45" s="242"/>
      <c r="G45" s="542" t="s">
        <v>373</v>
      </c>
      <c r="H45" s="543"/>
      <c r="I45" s="242"/>
    </row>
    <row r="46" spans="1:11" ht="15" customHeight="1">
      <c r="A46" s="542" t="s">
        <v>374</v>
      </c>
      <c r="B46" s="644"/>
      <c r="C46" s="241"/>
      <c r="D46" s="648" t="s">
        <v>375</v>
      </c>
      <c r="E46" s="648"/>
      <c r="F46" s="242"/>
      <c r="G46" s="644" t="s">
        <v>376</v>
      </c>
      <c r="H46" s="648"/>
      <c r="I46" s="242"/>
    </row>
    <row r="47" spans="1:11" ht="15" customHeight="1">
      <c r="A47" s="542" t="s">
        <v>377</v>
      </c>
      <c r="B47" s="644"/>
      <c r="C47" s="241"/>
      <c r="D47" s="648" t="s">
        <v>378</v>
      </c>
      <c r="E47" s="648"/>
      <c r="F47" s="242"/>
      <c r="G47" s="650"/>
      <c r="H47" s="650"/>
      <c r="I47" s="168"/>
    </row>
    <row r="48" spans="1:11" ht="15" customHeight="1">
      <c r="A48" s="601" t="s">
        <v>390</v>
      </c>
      <c r="B48" s="649"/>
      <c r="C48" s="229"/>
      <c r="I48" s="176"/>
    </row>
    <row r="49" spans="1:11" ht="15" customHeight="1">
      <c r="A49" s="601" t="s">
        <v>391</v>
      </c>
      <c r="B49" s="649"/>
      <c r="C49" s="229"/>
      <c r="I49" s="176"/>
    </row>
    <row r="50" spans="1:11" ht="15" customHeight="1">
      <c r="A50" s="601" t="s">
        <v>392</v>
      </c>
      <c r="B50" s="649"/>
      <c r="C50" s="229"/>
      <c r="D50" s="137"/>
      <c r="E50" s="137"/>
      <c r="F50" s="137"/>
      <c r="G50" s="137"/>
      <c r="H50" s="137"/>
      <c r="I50" s="142"/>
    </row>
    <row r="51" spans="1:11" ht="12" customHeight="1"/>
    <row r="52" spans="1:11" ht="12" customHeight="1"/>
    <row r="53" spans="1:11">
      <c r="A53" s="111" t="s">
        <v>360</v>
      </c>
    </row>
    <row r="54" spans="1:11" ht="3.75" customHeight="1"/>
    <row r="55" spans="1:11" ht="18.75" customHeight="1">
      <c r="A55" s="546"/>
      <c r="B55" s="547"/>
      <c r="C55" s="547"/>
      <c r="D55" s="547"/>
      <c r="E55" s="547"/>
      <c r="F55" s="547"/>
      <c r="G55" s="547"/>
      <c r="H55" s="547"/>
      <c r="I55" s="547"/>
      <c r="J55" s="547"/>
      <c r="K55" s="548"/>
    </row>
    <row r="56" spans="1:11" ht="18.75" customHeight="1">
      <c r="A56" s="549"/>
      <c r="B56" s="550"/>
      <c r="C56" s="550"/>
      <c r="D56" s="550"/>
      <c r="E56" s="550"/>
      <c r="F56" s="550"/>
      <c r="G56" s="550"/>
      <c r="H56" s="550"/>
      <c r="I56" s="550"/>
      <c r="J56" s="550"/>
      <c r="K56" s="551"/>
    </row>
    <row r="57" spans="1:11" ht="18.75" customHeight="1">
      <c r="A57" s="549"/>
      <c r="B57" s="550"/>
      <c r="C57" s="550"/>
      <c r="D57" s="550"/>
      <c r="E57" s="550"/>
      <c r="F57" s="550"/>
      <c r="G57" s="550"/>
      <c r="H57" s="550"/>
      <c r="I57" s="550"/>
      <c r="J57" s="550"/>
      <c r="K57" s="551"/>
    </row>
    <row r="58" spans="1:11" ht="18.75" customHeight="1">
      <c r="A58" s="552"/>
      <c r="B58" s="553"/>
      <c r="C58" s="553"/>
      <c r="D58" s="553"/>
      <c r="E58" s="553"/>
      <c r="F58" s="553"/>
      <c r="G58" s="553"/>
      <c r="H58" s="553"/>
      <c r="I58" s="553"/>
      <c r="J58" s="553"/>
      <c r="K58" s="554"/>
    </row>
    <row r="61" spans="1:11" ht="18.75" customHeight="1"/>
    <row r="62" spans="1:11" ht="18.75" customHeight="1"/>
  </sheetData>
  <mergeCells count="5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A45:B45"/>
    <mergeCell ref="D44:E44"/>
    <mergeCell ref="D45:E45"/>
    <mergeCell ref="G44:H44"/>
    <mergeCell ref="G45:H45"/>
    <mergeCell ref="I35:K37"/>
    <mergeCell ref="A36:A37"/>
    <mergeCell ref="I33:K34"/>
    <mergeCell ref="F33:F34"/>
    <mergeCell ref="G33:G34"/>
  </mergeCells>
  <phoneticPr fontId="6"/>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393</v>
      </c>
    </row>
    <row r="2" spans="1:11" ht="18" customHeight="1">
      <c r="A2" s="526" t="s">
        <v>245</v>
      </c>
      <c r="B2" s="526"/>
      <c r="C2" s="526"/>
      <c r="D2" s="526"/>
      <c r="E2" s="526"/>
      <c r="F2" s="526"/>
      <c r="G2" s="526"/>
      <c r="H2" s="526"/>
      <c r="I2" s="526"/>
      <c r="J2" s="526"/>
      <c r="K2" s="526"/>
    </row>
    <row r="5" spans="1:11" ht="18.75" customHeight="1">
      <c r="A5" s="113" t="s">
        <v>67</v>
      </c>
      <c r="B5" s="530" t="s">
        <v>394</v>
      </c>
      <c r="C5" s="530"/>
      <c r="D5" s="530"/>
      <c r="E5" s="530"/>
      <c r="F5" s="530"/>
    </row>
    <row r="6" spans="1:11" ht="12" customHeight="1">
      <c r="A6" s="119"/>
      <c r="B6" s="120"/>
      <c r="C6" s="120"/>
      <c r="D6" s="120"/>
      <c r="E6" s="120"/>
      <c r="F6" s="120"/>
    </row>
    <row r="8" spans="1:11">
      <c r="A8" s="530" t="s">
        <v>231</v>
      </c>
      <c r="B8" s="530"/>
      <c r="C8" s="530"/>
      <c r="D8" s="530" t="s">
        <v>272</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32"/>
      <c r="C16" s="532"/>
      <c r="D16" s="532"/>
      <c r="E16" s="532"/>
      <c r="F16" s="532"/>
      <c r="G16" s="540"/>
      <c r="H16" s="656"/>
      <c r="I16" s="656"/>
      <c r="J16" s="656"/>
      <c r="K16" s="541"/>
    </row>
    <row r="17" spans="1:11" ht="18.75" customHeight="1">
      <c r="A17" s="220" t="s">
        <v>341</v>
      </c>
      <c r="B17" s="214" t="s">
        <v>561</v>
      </c>
      <c r="C17" s="252"/>
      <c r="D17" s="215" t="s">
        <v>562</v>
      </c>
      <c r="E17" s="253"/>
      <c r="F17" s="217" t="s">
        <v>563</v>
      </c>
      <c r="G17" s="253"/>
      <c r="H17" s="216" t="s">
        <v>564</v>
      </c>
      <c r="I17" s="253"/>
      <c r="J17" s="216" t="s">
        <v>565</v>
      </c>
      <c r="K17" s="348">
        <f>C17+E17+G17+I17</f>
        <v>0</v>
      </c>
    </row>
    <row r="18" spans="1:11">
      <c r="A18" s="556" t="s">
        <v>252</v>
      </c>
      <c r="B18" s="527" t="s">
        <v>250</v>
      </c>
      <c r="C18" s="527"/>
      <c r="D18" s="527"/>
      <c r="E18" s="527"/>
      <c r="F18" s="527"/>
      <c r="G18" s="527" t="s">
        <v>251</v>
      </c>
      <c r="H18" s="527"/>
      <c r="I18" s="527"/>
      <c r="J18" s="527"/>
      <c r="K18" s="527"/>
    </row>
    <row r="19" spans="1:11" ht="18.75" customHeight="1">
      <c r="A19" s="529"/>
      <c r="B19" s="532"/>
      <c r="C19" s="532"/>
      <c r="D19" s="532"/>
      <c r="E19" s="532"/>
      <c r="F19" s="532"/>
      <c r="G19" s="532"/>
      <c r="H19" s="532"/>
      <c r="I19" s="532"/>
      <c r="J19" s="532"/>
      <c r="K19" s="532"/>
    </row>
    <row r="20" spans="1:11" ht="12" customHeight="1">
      <c r="A20" s="555" t="s">
        <v>253</v>
      </c>
      <c r="B20" s="113" t="s">
        <v>254</v>
      </c>
      <c r="C20" s="530" t="s">
        <v>255</v>
      </c>
      <c r="D20" s="530"/>
      <c r="E20" s="530"/>
      <c r="F20" s="530"/>
      <c r="G20" s="530"/>
      <c r="H20" s="530"/>
      <c r="I20" s="530"/>
      <c r="J20" s="530"/>
      <c r="K20" s="530"/>
    </row>
    <row r="21" spans="1:11">
      <c r="A21" s="555"/>
      <c r="B21" s="532"/>
      <c r="C21" s="113" t="s">
        <v>256</v>
      </c>
      <c r="D21" s="113" t="s">
        <v>257</v>
      </c>
      <c r="E21" s="113" t="s">
        <v>258</v>
      </c>
      <c r="F21" s="540" t="s">
        <v>251</v>
      </c>
      <c r="G21" s="541"/>
      <c r="H21" s="527" t="s">
        <v>259</v>
      </c>
      <c r="I21" s="527"/>
      <c r="J21" s="527"/>
      <c r="K21" s="527"/>
    </row>
    <row r="22" spans="1:11" ht="18.75" customHeight="1">
      <c r="A22" s="555"/>
      <c r="B22" s="532"/>
      <c r="C22" s="225"/>
      <c r="D22" s="226"/>
      <c r="E22" s="227"/>
      <c r="F22" s="539"/>
      <c r="G22" s="539"/>
      <c r="H22" s="117" t="s">
        <v>260</v>
      </c>
      <c r="I22" s="228"/>
      <c r="J22" s="117" t="s">
        <v>261</v>
      </c>
      <c r="K22" s="229"/>
    </row>
    <row r="23" spans="1:11" ht="18.75" customHeight="1">
      <c r="A23" s="555"/>
      <c r="B23" s="532"/>
      <c r="C23" s="225"/>
      <c r="D23" s="226"/>
      <c r="E23" s="227"/>
      <c r="F23" s="539"/>
      <c r="G23" s="539"/>
      <c r="H23" s="117" t="s">
        <v>260</v>
      </c>
      <c r="I23" s="228"/>
      <c r="J23" s="117" t="s">
        <v>261</v>
      </c>
      <c r="K23" s="229"/>
    </row>
    <row r="26" spans="1:11">
      <c r="A26" s="111" t="s">
        <v>276</v>
      </c>
    </row>
    <row r="27" spans="1:11" ht="3.75" customHeight="1"/>
    <row r="28" spans="1:11" ht="15" customHeight="1">
      <c r="A28" s="535" t="s">
        <v>46</v>
      </c>
      <c r="B28" s="536" t="s">
        <v>466</v>
      </c>
      <c r="C28" s="537"/>
      <c r="D28" s="537"/>
      <c r="E28" s="538"/>
      <c r="F28" s="537" t="s">
        <v>467</v>
      </c>
      <c r="G28" s="537"/>
      <c r="H28" s="537"/>
      <c r="I28" s="538"/>
      <c r="J28" s="654" t="s">
        <v>395</v>
      </c>
      <c r="K28" s="535" t="s">
        <v>242</v>
      </c>
    </row>
    <row r="29" spans="1:11" ht="58.5" customHeight="1">
      <c r="A29" s="534"/>
      <c r="B29" s="112"/>
      <c r="C29" s="112" t="s">
        <v>397</v>
      </c>
      <c r="D29" s="112" t="s">
        <v>398</v>
      </c>
      <c r="E29" s="206" t="s">
        <v>554</v>
      </c>
      <c r="F29" s="112" t="s">
        <v>399</v>
      </c>
      <c r="G29" s="112" t="s">
        <v>400</v>
      </c>
      <c r="H29" s="116" t="s">
        <v>401</v>
      </c>
      <c r="I29" s="114" t="s">
        <v>239</v>
      </c>
      <c r="J29" s="655"/>
      <c r="K29" s="534"/>
    </row>
    <row r="30" spans="1:11" ht="18.75" customHeight="1">
      <c r="A30" s="113" t="s">
        <v>573</v>
      </c>
      <c r="B30" s="226"/>
      <c r="C30" s="226"/>
      <c r="D30" s="226"/>
      <c r="E30" s="234"/>
      <c r="F30" s="226"/>
      <c r="G30" s="226"/>
      <c r="H30" s="226"/>
      <c r="I30" s="226"/>
      <c r="J30" s="226"/>
      <c r="K30" s="121" t="str">
        <f>IF(SUM(B30:J30)=0,"",SUM(B30:J30))</f>
        <v/>
      </c>
    </row>
    <row r="31" spans="1:11" ht="15" customHeight="1">
      <c r="A31" s="527" t="s">
        <v>574</v>
      </c>
      <c r="B31" s="292"/>
      <c r="C31" s="292"/>
      <c r="D31" s="292"/>
      <c r="E31" s="293"/>
      <c r="F31" s="292"/>
      <c r="G31" s="292"/>
      <c r="H31" s="292"/>
      <c r="I31" s="292"/>
      <c r="J31" s="292"/>
      <c r="K31" s="122" t="str">
        <f t="shared" ref="K31:K32" si="0">IF(SUM(B31:J31)=0,"",SUM(B31:J31))</f>
        <v/>
      </c>
    </row>
    <row r="32" spans="1:11" ht="15" customHeight="1">
      <c r="A32" s="527"/>
      <c r="B32" s="231"/>
      <c r="C32" s="231"/>
      <c r="D32" s="231"/>
      <c r="E32" s="240"/>
      <c r="F32" s="231"/>
      <c r="G32" s="231"/>
      <c r="H32" s="231"/>
      <c r="I32" s="231"/>
      <c r="J32" s="231"/>
      <c r="K32" s="123" t="str">
        <f t="shared" si="0"/>
        <v/>
      </c>
    </row>
    <row r="33" spans="1:11" ht="12" customHeight="1">
      <c r="A33" s="119"/>
      <c r="B33" s="126"/>
      <c r="C33" s="126"/>
      <c r="D33" s="126"/>
      <c r="E33" s="126"/>
      <c r="F33" s="126"/>
      <c r="G33" s="126"/>
      <c r="H33" s="126"/>
      <c r="I33" s="126"/>
      <c r="J33" s="126"/>
      <c r="K33" s="126"/>
    </row>
    <row r="35" spans="1:11">
      <c r="A35" s="111" t="s">
        <v>277</v>
      </c>
    </row>
    <row r="36" spans="1:11" ht="3.75" customHeight="1"/>
    <row r="37" spans="1:11" ht="18.75" customHeight="1">
      <c r="A37" s="546"/>
      <c r="B37" s="547"/>
      <c r="C37" s="547"/>
      <c r="D37" s="547"/>
      <c r="E37" s="547"/>
      <c r="F37" s="547"/>
      <c r="G37" s="547"/>
      <c r="H37" s="547"/>
      <c r="I37" s="547"/>
      <c r="J37" s="547"/>
      <c r="K37" s="548"/>
    </row>
    <row r="38" spans="1:11" ht="18.75" customHeight="1">
      <c r="A38" s="549"/>
      <c r="B38" s="550"/>
      <c r="C38" s="550"/>
      <c r="D38" s="550"/>
      <c r="E38" s="550"/>
      <c r="F38" s="550"/>
      <c r="G38" s="550"/>
      <c r="H38" s="550"/>
      <c r="I38" s="550"/>
      <c r="J38" s="550"/>
      <c r="K38" s="551"/>
    </row>
    <row r="39" spans="1:11" ht="18.75" customHeight="1">
      <c r="A39" s="549"/>
      <c r="B39" s="550"/>
      <c r="C39" s="550"/>
      <c r="D39" s="550"/>
      <c r="E39" s="550"/>
      <c r="F39" s="550"/>
      <c r="G39" s="550"/>
      <c r="H39" s="550"/>
      <c r="I39" s="550"/>
      <c r="J39" s="550"/>
      <c r="K39" s="551"/>
    </row>
    <row r="40" spans="1:11" ht="18.75" customHeight="1">
      <c r="A40" s="552"/>
      <c r="B40" s="553"/>
      <c r="C40" s="553"/>
      <c r="D40" s="553"/>
      <c r="E40" s="553"/>
      <c r="F40" s="553"/>
      <c r="G40" s="553"/>
      <c r="H40" s="553"/>
      <c r="I40" s="553"/>
      <c r="J40" s="553"/>
      <c r="K40" s="554"/>
    </row>
    <row r="43" spans="1:11">
      <c r="A43" s="111" t="s">
        <v>402</v>
      </c>
    </row>
    <row r="44" spans="1:11" ht="3.75" customHeight="1"/>
    <row r="45" spans="1:11" ht="18.75" customHeight="1">
      <c r="A45" s="137" t="s">
        <v>403</v>
      </c>
    </row>
    <row r="46" spans="1:11" ht="18.75" customHeight="1">
      <c r="A46" s="645" t="s">
        <v>404</v>
      </c>
      <c r="B46" s="646"/>
      <c r="C46" s="647"/>
      <c r="D46" s="243"/>
      <c r="E46" s="135" t="s">
        <v>414</v>
      </c>
      <c r="F46" s="601"/>
      <c r="G46" s="602"/>
      <c r="H46" s="602"/>
      <c r="I46" s="649"/>
    </row>
    <row r="47" spans="1:11" ht="18.75" customHeight="1">
      <c r="A47" s="645" t="s">
        <v>405</v>
      </c>
      <c r="B47" s="646"/>
      <c r="C47" s="647"/>
      <c r="D47" s="559" t="s">
        <v>415</v>
      </c>
      <c r="E47" s="578"/>
      <c r="F47" s="578"/>
      <c r="G47" s="560"/>
      <c r="H47" s="601"/>
      <c r="I47" s="649"/>
    </row>
    <row r="48" spans="1:11" ht="18.75" customHeight="1">
      <c r="A48" s="651" t="s">
        <v>406</v>
      </c>
      <c r="B48" s="652"/>
      <c r="C48" s="652"/>
      <c r="D48" s="652"/>
      <c r="E48" s="652"/>
      <c r="F48" s="652"/>
      <c r="G48" s="652"/>
      <c r="H48" s="652"/>
      <c r="I48" s="653"/>
    </row>
    <row r="49" spans="1:9" ht="18.75" customHeight="1">
      <c r="A49" s="132"/>
      <c r="B49" s="645" t="s">
        <v>410</v>
      </c>
      <c r="C49" s="647"/>
      <c r="D49" s="131" t="s">
        <v>408</v>
      </c>
      <c r="E49" s="244"/>
      <c r="F49" s="177" t="s">
        <v>409</v>
      </c>
      <c r="G49" s="244"/>
      <c r="H49" s="177" t="s">
        <v>412</v>
      </c>
      <c r="I49" s="115"/>
    </row>
    <row r="50" spans="1:9" ht="18.75" customHeight="1">
      <c r="A50" s="132"/>
      <c r="B50" s="645" t="s">
        <v>633</v>
      </c>
      <c r="C50" s="647"/>
      <c r="D50" s="131" t="s">
        <v>413</v>
      </c>
      <c r="E50" s="244"/>
      <c r="F50" s="177" t="s">
        <v>409</v>
      </c>
      <c r="G50" s="244"/>
      <c r="H50" s="177" t="s">
        <v>412</v>
      </c>
      <c r="I50" s="115"/>
    </row>
    <row r="51" spans="1:9" ht="18.75" customHeight="1">
      <c r="A51" s="132"/>
      <c r="B51" s="645" t="s">
        <v>411</v>
      </c>
      <c r="C51" s="647"/>
      <c r="D51" s="131" t="s">
        <v>413</v>
      </c>
      <c r="E51" s="244"/>
      <c r="F51" s="177" t="s">
        <v>409</v>
      </c>
      <c r="G51" s="244"/>
      <c r="H51" s="177" t="s">
        <v>412</v>
      </c>
      <c r="I51" s="115"/>
    </row>
    <row r="52" spans="1:9" ht="18.75" customHeight="1">
      <c r="A52" s="136"/>
      <c r="B52" s="645" t="s">
        <v>407</v>
      </c>
      <c r="C52" s="647"/>
      <c r="D52" s="559"/>
      <c r="E52" s="578"/>
      <c r="F52" s="578"/>
      <c r="G52" s="560"/>
      <c r="H52" s="137"/>
      <c r="I52" s="142"/>
    </row>
    <row r="53" spans="1:9" ht="11.25" customHeight="1">
      <c r="A53" s="181"/>
    </row>
    <row r="54" spans="1:9" ht="11.25" customHeight="1"/>
    <row r="55" spans="1:9" ht="11.25" customHeight="1"/>
  </sheetData>
  <mergeCells count="4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s>
  <phoneticPr fontId="6"/>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416</v>
      </c>
    </row>
    <row r="2" spans="1:11" ht="18" customHeight="1">
      <c r="A2" s="526" t="s">
        <v>245</v>
      </c>
      <c r="B2" s="526"/>
      <c r="C2" s="526"/>
      <c r="D2" s="526"/>
      <c r="E2" s="526"/>
      <c r="F2" s="526"/>
      <c r="G2" s="526"/>
      <c r="H2" s="526"/>
      <c r="I2" s="526"/>
      <c r="J2" s="526"/>
      <c r="K2" s="526"/>
    </row>
    <row r="5" spans="1:11" ht="18.75" customHeight="1">
      <c r="A5" s="113" t="s">
        <v>67</v>
      </c>
      <c r="B5" s="530" t="s">
        <v>417</v>
      </c>
      <c r="C5" s="530"/>
      <c r="D5" s="530"/>
      <c r="E5" s="530"/>
      <c r="F5" s="530"/>
    </row>
    <row r="6" spans="1:11" ht="12" customHeight="1">
      <c r="A6" s="119"/>
      <c r="B6" s="120"/>
      <c r="C6" s="120"/>
      <c r="D6" s="120"/>
      <c r="E6" s="120"/>
      <c r="F6" s="120"/>
    </row>
    <row r="8" spans="1:11">
      <c r="A8" s="530" t="s">
        <v>231</v>
      </c>
      <c r="B8" s="530"/>
      <c r="C8" s="530"/>
      <c r="D8" s="530" t="s">
        <v>272</v>
      </c>
      <c r="E8" s="530"/>
      <c r="F8" s="530"/>
      <c r="G8" s="530" t="s">
        <v>232</v>
      </c>
      <c r="H8" s="530"/>
      <c r="I8" s="530"/>
      <c r="J8" s="530"/>
      <c r="K8" s="530"/>
    </row>
    <row r="9" spans="1:11" ht="18.75" customHeight="1">
      <c r="A9" s="531"/>
      <c r="B9" s="531"/>
      <c r="C9" s="531"/>
      <c r="D9" s="531"/>
      <c r="E9" s="531"/>
      <c r="F9" s="531"/>
      <c r="G9" s="531"/>
      <c r="H9" s="531"/>
      <c r="I9" s="531"/>
      <c r="J9" s="531"/>
      <c r="K9" s="53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28" t="s">
        <v>233</v>
      </c>
      <c r="B14" s="527" t="s">
        <v>246</v>
      </c>
      <c r="C14" s="527"/>
      <c r="D14" s="527"/>
      <c r="E14" s="527"/>
      <c r="F14" s="527"/>
      <c r="G14" s="527" t="s">
        <v>247</v>
      </c>
      <c r="H14" s="527"/>
      <c r="I14" s="527"/>
      <c r="J14" s="527"/>
      <c r="K14" s="527"/>
    </row>
    <row r="15" spans="1:11" ht="18.75" customHeight="1">
      <c r="A15" s="52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27"/>
      <c r="C16" s="527"/>
      <c r="D16" s="527"/>
      <c r="E16" s="527"/>
      <c r="F16" s="527"/>
      <c r="G16" s="540"/>
      <c r="H16" s="656"/>
      <c r="I16" s="656"/>
      <c r="J16" s="656"/>
      <c r="K16" s="541"/>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ht="12" customHeight="1">
      <c r="A18" s="527" t="s">
        <v>508</v>
      </c>
      <c r="B18" s="666"/>
      <c r="C18" s="667"/>
      <c r="D18" s="667"/>
      <c r="E18" s="667"/>
      <c r="F18" s="668"/>
      <c r="G18" s="601" t="s">
        <v>448</v>
      </c>
      <c r="H18" s="602"/>
      <c r="I18" s="602"/>
      <c r="J18" s="602"/>
      <c r="K18" s="649"/>
    </row>
    <row r="19" spans="1:11" ht="19.5" customHeight="1">
      <c r="A19" s="527"/>
      <c r="B19" s="669"/>
      <c r="C19" s="670"/>
      <c r="D19" s="670"/>
      <c r="E19" s="670"/>
      <c r="F19" s="671"/>
      <c r="G19" s="542" t="s">
        <v>509</v>
      </c>
      <c r="H19" s="644"/>
      <c r="I19" s="672"/>
      <c r="J19" s="673"/>
      <c r="K19" s="674"/>
    </row>
    <row r="20" spans="1:11">
      <c r="A20" s="556" t="s">
        <v>252</v>
      </c>
      <c r="B20" s="527" t="s">
        <v>23</v>
      </c>
      <c r="C20" s="527"/>
      <c r="D20" s="527"/>
      <c r="E20" s="527"/>
      <c r="F20" s="527"/>
      <c r="G20" s="528"/>
      <c r="H20" s="528"/>
      <c r="I20" s="528"/>
      <c r="J20" s="528"/>
      <c r="K20" s="528"/>
    </row>
    <row r="21" spans="1:11" ht="18.75" customHeight="1">
      <c r="A21" s="529"/>
      <c r="B21" s="532"/>
      <c r="C21" s="532"/>
      <c r="D21" s="532"/>
      <c r="E21" s="532"/>
      <c r="F21" s="532"/>
      <c r="G21" s="529"/>
      <c r="H21" s="529"/>
      <c r="I21" s="529"/>
      <c r="J21" s="529"/>
      <c r="K21" s="529"/>
    </row>
    <row r="22" spans="1:11" ht="12" customHeight="1">
      <c r="A22" s="555" t="s">
        <v>253</v>
      </c>
      <c r="B22" s="113" t="s">
        <v>254</v>
      </c>
      <c r="C22" s="530" t="s">
        <v>255</v>
      </c>
      <c r="D22" s="530"/>
      <c r="E22" s="530"/>
      <c r="F22" s="530"/>
      <c r="G22" s="530"/>
      <c r="H22" s="530"/>
      <c r="I22" s="530"/>
      <c r="J22" s="530"/>
      <c r="K22" s="530"/>
    </row>
    <row r="23" spans="1:11">
      <c r="A23" s="555"/>
      <c r="B23" s="532"/>
      <c r="C23" s="113" t="s">
        <v>256</v>
      </c>
      <c r="D23" s="113" t="s">
        <v>257</v>
      </c>
      <c r="E23" s="113" t="s">
        <v>258</v>
      </c>
      <c r="F23" s="540" t="s">
        <v>251</v>
      </c>
      <c r="G23" s="541"/>
      <c r="H23" s="527" t="s">
        <v>259</v>
      </c>
      <c r="I23" s="527"/>
      <c r="J23" s="527"/>
      <c r="K23" s="527"/>
    </row>
    <row r="24" spans="1:11" ht="18.75" customHeight="1">
      <c r="A24" s="555"/>
      <c r="B24" s="532"/>
      <c r="C24" s="225"/>
      <c r="D24" s="226"/>
      <c r="E24" s="227"/>
      <c r="F24" s="539"/>
      <c r="G24" s="539"/>
      <c r="H24" s="117" t="s">
        <v>260</v>
      </c>
      <c r="I24" s="228"/>
      <c r="J24" s="117" t="s">
        <v>261</v>
      </c>
      <c r="K24" s="229"/>
    </row>
    <row r="25" spans="1:11" ht="18.75" customHeight="1">
      <c r="A25" s="555"/>
      <c r="B25" s="532"/>
      <c r="C25" s="225"/>
      <c r="D25" s="226"/>
      <c r="E25" s="227"/>
      <c r="F25" s="539"/>
      <c r="G25" s="539"/>
      <c r="H25" s="117" t="s">
        <v>260</v>
      </c>
      <c r="I25" s="228"/>
      <c r="J25" s="117" t="s">
        <v>261</v>
      </c>
      <c r="K25" s="229"/>
    </row>
    <row r="26" spans="1:11" ht="7.5" customHeight="1"/>
    <row r="27" spans="1:11" ht="7.5" customHeight="1"/>
    <row r="28" spans="1:11">
      <c r="A28" s="111" t="s">
        <v>546</v>
      </c>
    </row>
    <row r="29" spans="1:11" ht="3.75" customHeight="1"/>
    <row r="30" spans="1:11">
      <c r="A30" s="535" t="s">
        <v>46</v>
      </c>
      <c r="B30" s="599" t="s">
        <v>460</v>
      </c>
      <c r="C30" s="600"/>
      <c r="D30" s="567"/>
      <c r="E30" s="536" t="s">
        <v>461</v>
      </c>
      <c r="F30" s="537"/>
      <c r="G30" s="538"/>
      <c r="H30" s="535" t="s">
        <v>242</v>
      </c>
      <c r="I30" s="629" t="s">
        <v>355</v>
      </c>
      <c r="J30" s="629"/>
      <c r="K30" s="629"/>
    </row>
    <row r="31" spans="1:11" ht="18.75" customHeight="1">
      <c r="A31" s="665"/>
      <c r="B31" s="661" t="s">
        <v>454</v>
      </c>
      <c r="C31" s="180"/>
      <c r="D31" s="180"/>
      <c r="E31" s="533" t="s">
        <v>456</v>
      </c>
      <c r="F31" s="535" t="s">
        <v>536</v>
      </c>
      <c r="G31" s="594" t="s">
        <v>239</v>
      </c>
      <c r="H31" s="665"/>
      <c r="I31" s="629"/>
      <c r="J31" s="629"/>
      <c r="K31" s="629"/>
    </row>
    <row r="32" spans="1:11" ht="18.75" customHeight="1">
      <c r="A32" s="534"/>
      <c r="B32" s="662"/>
      <c r="C32" s="112" t="s">
        <v>455</v>
      </c>
      <c r="D32" s="112" t="s">
        <v>535</v>
      </c>
      <c r="E32" s="663"/>
      <c r="F32" s="534"/>
      <c r="G32" s="596"/>
      <c r="H32" s="534"/>
      <c r="I32" s="629"/>
      <c r="J32" s="629"/>
      <c r="K32" s="629"/>
    </row>
    <row r="33" spans="1:11" ht="30" customHeight="1">
      <c r="A33" s="258" t="s">
        <v>576</v>
      </c>
      <c r="B33" s="226"/>
      <c r="C33" s="226"/>
      <c r="D33" s="226"/>
      <c r="E33" s="226"/>
      <c r="F33" s="226"/>
      <c r="G33" s="226"/>
      <c r="H33" s="121" t="str">
        <f>IF(SUM(B33+E33+F33+G33)=0,"",SUM(B33+E33+F33+G33))</f>
        <v/>
      </c>
      <c r="I33" s="633"/>
      <c r="J33" s="634"/>
      <c r="K33" s="635"/>
    </row>
    <row r="34" spans="1:11" ht="15" customHeight="1">
      <c r="A34" s="664" t="s">
        <v>577</v>
      </c>
      <c r="B34" s="292"/>
      <c r="C34" s="292"/>
      <c r="D34" s="292"/>
      <c r="E34" s="292"/>
      <c r="F34" s="292"/>
      <c r="G34" s="292"/>
      <c r="H34" s="122" t="str">
        <f t="shared" ref="H34:H35" si="0">IF(SUM(B34+E34+F34+G34)=0,"",SUM(B34+E34+F34+G34))</f>
        <v/>
      </c>
      <c r="I34" s="636"/>
      <c r="J34" s="637"/>
      <c r="K34" s="638"/>
    </row>
    <row r="35" spans="1:11" ht="15" customHeight="1">
      <c r="A35" s="532"/>
      <c r="B35" s="231"/>
      <c r="C35" s="231"/>
      <c r="D35" s="231"/>
      <c r="E35" s="231"/>
      <c r="F35" s="231"/>
      <c r="G35" s="231"/>
      <c r="H35" s="123" t="str">
        <f t="shared" si="0"/>
        <v/>
      </c>
      <c r="I35" s="639"/>
      <c r="J35" s="640"/>
      <c r="K35" s="641"/>
    </row>
    <row r="36" spans="1:11" ht="7.5" customHeight="1">
      <c r="A36" s="119"/>
      <c r="B36" s="126"/>
      <c r="C36" s="126"/>
      <c r="D36" s="126"/>
      <c r="E36" s="126"/>
      <c r="F36" s="126"/>
      <c r="G36" s="126"/>
      <c r="H36" s="126"/>
      <c r="I36" s="126"/>
      <c r="J36" s="126"/>
      <c r="K36" s="126"/>
    </row>
    <row r="37" spans="1:11" ht="7.5" customHeight="1">
      <c r="A37" s="119"/>
      <c r="B37" s="126"/>
      <c r="C37" s="126"/>
      <c r="D37" s="126"/>
      <c r="E37" s="126"/>
      <c r="F37" s="126"/>
      <c r="G37" s="126"/>
      <c r="H37" s="126"/>
      <c r="I37" s="126"/>
      <c r="J37" s="126"/>
      <c r="K37" s="126"/>
    </row>
    <row r="38" spans="1:11">
      <c r="A38" s="111" t="s">
        <v>418</v>
      </c>
    </row>
    <row r="39" spans="1:11" ht="3.75" customHeight="1"/>
    <row r="40" spans="1:11" ht="12" customHeight="1">
      <c r="A40" s="617" t="s">
        <v>537</v>
      </c>
      <c r="B40" s="619"/>
      <c r="C40" s="609" t="s">
        <v>567</v>
      </c>
      <c r="D40" s="610"/>
      <c r="E40" s="610"/>
      <c r="F40" s="611"/>
      <c r="G40" s="609" t="s">
        <v>568</v>
      </c>
      <c r="H40" s="610"/>
      <c r="I40" s="610"/>
      <c r="J40" s="611"/>
      <c r="K40" s="126"/>
    </row>
    <row r="41" spans="1:11" ht="12" customHeight="1">
      <c r="A41" s="620"/>
      <c r="B41" s="622"/>
      <c r="C41" s="657" t="s">
        <v>542</v>
      </c>
      <c r="D41" s="627" t="s">
        <v>543</v>
      </c>
      <c r="E41" s="195"/>
      <c r="F41" s="196"/>
      <c r="G41" s="657" t="s">
        <v>542</v>
      </c>
      <c r="H41" s="627" t="s">
        <v>543</v>
      </c>
      <c r="I41" s="195"/>
      <c r="J41" s="196"/>
      <c r="K41" s="126"/>
    </row>
    <row r="42" spans="1:11" ht="12" customHeight="1">
      <c r="A42" s="620"/>
      <c r="B42" s="622"/>
      <c r="C42" s="658"/>
      <c r="D42" s="660"/>
      <c r="E42" s="609" t="s">
        <v>544</v>
      </c>
      <c r="F42" s="611"/>
      <c r="G42" s="658"/>
      <c r="H42" s="660"/>
      <c r="I42" s="609" t="s">
        <v>544</v>
      </c>
      <c r="J42" s="611"/>
      <c r="K42" s="126"/>
    </row>
    <row r="43" spans="1:11" ht="12" customHeight="1">
      <c r="A43" s="581"/>
      <c r="B43" s="582"/>
      <c r="C43" s="659"/>
      <c r="D43" s="628"/>
      <c r="E43" s="197" t="s">
        <v>542</v>
      </c>
      <c r="F43" s="197" t="s">
        <v>545</v>
      </c>
      <c r="G43" s="659"/>
      <c r="H43" s="628"/>
      <c r="I43" s="197" t="s">
        <v>542</v>
      </c>
      <c r="J43" s="197" t="s">
        <v>545</v>
      </c>
      <c r="K43" s="126"/>
    </row>
    <row r="44" spans="1:11" ht="15" customHeight="1">
      <c r="A44" s="527" t="s">
        <v>538</v>
      </c>
      <c r="B44" s="197" t="s">
        <v>540</v>
      </c>
      <c r="C44" s="349"/>
      <c r="D44" s="349"/>
      <c r="E44" s="349"/>
      <c r="F44" s="349"/>
      <c r="G44" s="349"/>
      <c r="H44" s="349"/>
      <c r="I44" s="349"/>
      <c r="J44" s="349"/>
      <c r="K44" s="126"/>
    </row>
    <row r="45" spans="1:11" ht="15" customHeight="1">
      <c r="A45" s="527"/>
      <c r="B45" s="197" t="s">
        <v>541</v>
      </c>
      <c r="C45" s="349"/>
      <c r="D45" s="349"/>
      <c r="E45" s="349"/>
      <c r="F45" s="349"/>
      <c r="G45" s="349"/>
      <c r="H45" s="349"/>
      <c r="I45" s="349"/>
      <c r="J45" s="349"/>
      <c r="K45" s="126"/>
    </row>
    <row r="46" spans="1:11" ht="15" customHeight="1">
      <c r="A46" s="620" t="s">
        <v>539</v>
      </c>
      <c r="B46" s="197" t="s">
        <v>540</v>
      </c>
      <c r="C46" s="349"/>
      <c r="D46" s="349"/>
      <c r="E46" s="349"/>
      <c r="F46" s="349"/>
      <c r="G46" s="349"/>
      <c r="H46" s="349"/>
      <c r="I46" s="349"/>
      <c r="J46" s="349"/>
      <c r="K46" s="126"/>
    </row>
    <row r="47" spans="1:11" ht="15" customHeight="1">
      <c r="A47" s="581"/>
      <c r="B47" s="197" t="s">
        <v>541</v>
      </c>
      <c r="C47" s="349"/>
      <c r="D47" s="349"/>
      <c r="E47" s="349"/>
      <c r="F47" s="349"/>
      <c r="G47" s="349"/>
      <c r="H47" s="349"/>
      <c r="I47" s="349"/>
      <c r="J47" s="349"/>
      <c r="K47" s="126"/>
    </row>
    <row r="48" spans="1:11" ht="7.5" customHeight="1">
      <c r="A48" s="119"/>
      <c r="B48" s="126"/>
      <c r="C48" s="126"/>
      <c r="D48" s="126"/>
      <c r="E48" s="126"/>
      <c r="F48" s="126"/>
      <c r="G48" s="126"/>
      <c r="H48" s="126"/>
      <c r="I48" s="126"/>
      <c r="J48" s="126"/>
      <c r="K48" s="126"/>
    </row>
    <row r="49" spans="1:13" ht="7.5" customHeight="1">
      <c r="A49" s="119"/>
      <c r="B49" s="126"/>
      <c r="C49" s="126"/>
      <c r="D49" s="126"/>
      <c r="E49" s="126"/>
      <c r="F49" s="126"/>
      <c r="G49" s="126"/>
      <c r="H49" s="126"/>
      <c r="I49" s="126"/>
      <c r="J49" s="126"/>
      <c r="K49" s="126"/>
    </row>
    <row r="50" spans="1:13">
      <c r="A50" s="111" t="s">
        <v>356</v>
      </c>
    </row>
    <row r="51" spans="1:13" ht="3.75" customHeight="1"/>
    <row r="52" spans="1:13" ht="15" customHeight="1">
      <c r="A52" s="617" t="s">
        <v>357</v>
      </c>
      <c r="B52" s="618"/>
      <c r="C52" s="618"/>
      <c r="D52" s="619"/>
      <c r="E52" s="609" t="s">
        <v>361</v>
      </c>
      <c r="F52" s="610"/>
      <c r="G52" s="610"/>
      <c r="H52" s="611"/>
      <c r="I52" s="624" t="s">
        <v>242</v>
      </c>
      <c r="J52" s="160"/>
    </row>
    <row r="53" spans="1:13" ht="15" customHeight="1">
      <c r="A53" s="620"/>
      <c r="B53" s="621"/>
      <c r="C53" s="621"/>
      <c r="D53" s="622"/>
      <c r="E53" s="627" t="s">
        <v>358</v>
      </c>
      <c r="F53" s="159"/>
      <c r="G53" s="627" t="s">
        <v>359</v>
      </c>
      <c r="H53" s="163"/>
      <c r="I53" s="625"/>
      <c r="J53" s="160"/>
    </row>
    <row r="54" spans="1:13" ht="27" customHeight="1">
      <c r="A54" s="581"/>
      <c r="B54" s="623"/>
      <c r="C54" s="623"/>
      <c r="D54" s="582"/>
      <c r="E54" s="628"/>
      <c r="F54" s="165" t="s">
        <v>362</v>
      </c>
      <c r="G54" s="628"/>
      <c r="H54" s="173" t="s">
        <v>362</v>
      </c>
      <c r="I54" s="626"/>
      <c r="J54" s="160"/>
    </row>
    <row r="55" spans="1:13" ht="15" customHeight="1">
      <c r="A55" s="612"/>
      <c r="B55" s="612"/>
      <c r="C55" s="612"/>
      <c r="D55" s="612"/>
      <c r="E55" s="238"/>
      <c r="F55" s="166" t="str">
        <f>L55</f>
        <v/>
      </c>
      <c r="G55" s="351"/>
      <c r="H55" s="169" t="str">
        <f>M55</f>
        <v/>
      </c>
      <c r="I55" s="172" t="str">
        <f>IF(E55+G55=0,"",F55+H55)</f>
        <v/>
      </c>
      <c r="L55" s="111" t="str">
        <f>IF(E55="","",ROUND(E55/12,2))</f>
        <v/>
      </c>
      <c r="M55" s="111" t="str">
        <f>IF(G55="","",ROUND(G55/12,2))</f>
        <v/>
      </c>
    </row>
    <row r="56" spans="1:13" ht="15" customHeight="1">
      <c r="A56" s="612"/>
      <c r="B56" s="612"/>
      <c r="C56" s="612"/>
      <c r="D56" s="612"/>
      <c r="E56" s="238"/>
      <c r="F56" s="166" t="str">
        <f t="shared" ref="F56:F59" si="1">L56</f>
        <v/>
      </c>
      <c r="G56" s="351"/>
      <c r="H56" s="169" t="str">
        <f t="shared" ref="H56:H59" si="2">M56</f>
        <v/>
      </c>
      <c r="I56" s="172" t="str">
        <f t="shared" ref="I56:I59" si="3">IF(E56+G56=0,"",F56+H56)</f>
        <v/>
      </c>
      <c r="L56" s="111" t="str">
        <f t="shared" ref="L56:L59" si="4">IF(E56="","",ROUND(E56/12,2))</f>
        <v/>
      </c>
      <c r="M56" s="111" t="str">
        <f t="shared" ref="M56:M59" si="5">IF(G56="","",ROUND(G56/12,2))</f>
        <v/>
      </c>
    </row>
    <row r="57" spans="1:13" ht="15" customHeight="1">
      <c r="A57" s="612"/>
      <c r="B57" s="612"/>
      <c r="C57" s="612"/>
      <c r="D57" s="612"/>
      <c r="E57" s="238"/>
      <c r="F57" s="166" t="str">
        <f t="shared" si="1"/>
        <v/>
      </c>
      <c r="G57" s="351"/>
      <c r="H57" s="169" t="str">
        <f t="shared" si="2"/>
        <v/>
      </c>
      <c r="I57" s="172" t="str">
        <f t="shared" si="3"/>
        <v/>
      </c>
      <c r="L57" s="111" t="str">
        <f t="shared" si="4"/>
        <v/>
      </c>
      <c r="M57" s="111" t="str">
        <f t="shared" si="5"/>
        <v/>
      </c>
    </row>
    <row r="58" spans="1:13" ht="15" customHeight="1">
      <c r="A58" s="612"/>
      <c r="B58" s="612"/>
      <c r="C58" s="612"/>
      <c r="D58" s="612"/>
      <c r="E58" s="238"/>
      <c r="F58" s="166" t="str">
        <f t="shared" si="1"/>
        <v/>
      </c>
      <c r="G58" s="351"/>
      <c r="H58" s="169" t="str">
        <f t="shared" si="2"/>
        <v/>
      </c>
      <c r="I58" s="172" t="str">
        <f t="shared" si="3"/>
        <v/>
      </c>
      <c r="L58" s="111" t="str">
        <f t="shared" si="4"/>
        <v/>
      </c>
      <c r="M58" s="111" t="str">
        <f t="shared" si="5"/>
        <v/>
      </c>
    </row>
    <row r="59" spans="1:13" ht="15" customHeight="1" thickBot="1">
      <c r="A59" s="613"/>
      <c r="B59" s="613"/>
      <c r="C59" s="613"/>
      <c r="D59" s="613"/>
      <c r="E59" s="239"/>
      <c r="F59" s="167" t="str">
        <f t="shared" si="1"/>
        <v/>
      </c>
      <c r="G59" s="352"/>
      <c r="H59" s="170" t="str">
        <f t="shared" si="2"/>
        <v/>
      </c>
      <c r="I59" s="171" t="str">
        <f t="shared" si="3"/>
        <v/>
      </c>
      <c r="L59" s="111" t="str">
        <f t="shared" si="4"/>
        <v/>
      </c>
      <c r="M59" s="111" t="str">
        <f t="shared" si="5"/>
        <v/>
      </c>
    </row>
    <row r="60" spans="1:13" ht="15" customHeight="1" thickTop="1" thickBot="1">
      <c r="A60" s="614" t="s">
        <v>242</v>
      </c>
      <c r="B60" s="615"/>
      <c r="C60" s="615"/>
      <c r="D60" s="616"/>
      <c r="E60" s="164" t="str">
        <f>IF(E55="","",SUM(E55:E59))</f>
        <v/>
      </c>
      <c r="F60" s="168" t="str">
        <f>IF(F55="","",SUM(F55:F59))</f>
        <v/>
      </c>
      <c r="G60" s="350" t="str">
        <f>IF(G55="","",SUM(G55:G59))</f>
        <v/>
      </c>
      <c r="H60" s="174" t="str">
        <f>IF(H55="","",SUM(H55:H59))</f>
        <v/>
      </c>
      <c r="I60" s="256" t="str">
        <f>IF(I55="","",SUM(I55:I59))</f>
        <v/>
      </c>
    </row>
    <row r="61" spans="1:13" ht="15" customHeight="1" thickBot="1">
      <c r="A61" s="119"/>
      <c r="B61" s="126"/>
      <c r="C61" s="126"/>
      <c r="D61" s="126"/>
      <c r="E61" s="126"/>
      <c r="F61" s="608" t="s">
        <v>363</v>
      </c>
      <c r="G61" s="608"/>
      <c r="H61" s="608"/>
      <c r="I61" s="257" t="str">
        <f>IF(I60="","",ROUNDDOWN(I60,0))</f>
        <v/>
      </c>
    </row>
    <row r="62" spans="1:13" ht="7.5" customHeight="1">
      <c r="A62" s="119"/>
      <c r="B62" s="126"/>
      <c r="C62" s="126"/>
      <c r="D62" s="126"/>
      <c r="E62" s="126"/>
      <c r="F62" s="126"/>
      <c r="G62" s="126"/>
      <c r="H62" s="126"/>
      <c r="I62" s="126"/>
    </row>
    <row r="63" spans="1:13" ht="7.5" customHeight="1">
      <c r="A63" s="119"/>
      <c r="B63" s="126"/>
      <c r="C63" s="126"/>
      <c r="D63" s="126"/>
      <c r="E63" s="126"/>
      <c r="F63" s="126"/>
      <c r="G63" s="126"/>
      <c r="H63" s="126"/>
      <c r="I63" s="126"/>
    </row>
    <row r="64" spans="1:13">
      <c r="A64" s="111" t="s">
        <v>360</v>
      </c>
    </row>
    <row r="65" spans="1:11" ht="3.75" customHeight="1"/>
    <row r="66" spans="1:11" ht="18.75" customHeight="1">
      <c r="A66" s="546"/>
      <c r="B66" s="547"/>
      <c r="C66" s="547"/>
      <c r="D66" s="547"/>
      <c r="E66" s="547"/>
      <c r="F66" s="547"/>
      <c r="G66" s="547"/>
      <c r="H66" s="547"/>
      <c r="I66" s="547"/>
      <c r="J66" s="547"/>
      <c r="K66" s="548"/>
    </row>
    <row r="67" spans="1:11" ht="18.75" customHeight="1">
      <c r="A67" s="549"/>
      <c r="B67" s="550"/>
      <c r="C67" s="550"/>
      <c r="D67" s="550"/>
      <c r="E67" s="550"/>
      <c r="F67" s="550"/>
      <c r="G67" s="550"/>
      <c r="H67" s="550"/>
      <c r="I67" s="550"/>
      <c r="J67" s="550"/>
      <c r="K67" s="551"/>
    </row>
    <row r="68" spans="1:11" ht="18.75" customHeight="1">
      <c r="A68" s="552"/>
      <c r="B68" s="553"/>
      <c r="C68" s="553"/>
      <c r="D68" s="553"/>
      <c r="E68" s="553"/>
      <c r="F68" s="553"/>
      <c r="G68" s="553"/>
      <c r="H68" s="553"/>
      <c r="I68" s="553"/>
      <c r="J68" s="553"/>
      <c r="K68" s="554"/>
    </row>
    <row r="70" spans="1:11" ht="18.75" customHeight="1"/>
  </sheetData>
  <mergeCells count="65">
    <mergeCell ref="E30:G30"/>
    <mergeCell ref="H30:H32"/>
    <mergeCell ref="A18:A19"/>
    <mergeCell ref="B18:F19"/>
    <mergeCell ref="G18:K18"/>
    <mergeCell ref="G19:H19"/>
    <mergeCell ref="I19:K19"/>
    <mergeCell ref="A20:A21"/>
    <mergeCell ref="B20:F20"/>
    <mergeCell ref="G20:K20"/>
    <mergeCell ref="B21:F21"/>
    <mergeCell ref="G21:K21"/>
    <mergeCell ref="B16:F16"/>
    <mergeCell ref="G16:K16"/>
    <mergeCell ref="A2:K2"/>
    <mergeCell ref="B5:F5"/>
    <mergeCell ref="A8:C8"/>
    <mergeCell ref="D8:F8"/>
    <mergeCell ref="G8:K8"/>
    <mergeCell ref="A9:C9"/>
    <mergeCell ref="D9:F9"/>
    <mergeCell ref="G9:K9"/>
    <mergeCell ref="A14:A15"/>
    <mergeCell ref="B14:F14"/>
    <mergeCell ref="G14:K1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A55:D55"/>
    <mergeCell ref="A56:D56"/>
    <mergeCell ref="E52:H52"/>
    <mergeCell ref="I52:I54"/>
    <mergeCell ref="E53:E54"/>
    <mergeCell ref="G53:G54"/>
    <mergeCell ref="F61:H61"/>
    <mergeCell ref="A66:K68"/>
    <mergeCell ref="A57:D57"/>
    <mergeCell ref="A58:D58"/>
    <mergeCell ref="A59:D59"/>
    <mergeCell ref="A60:D60"/>
    <mergeCell ref="G40:J40"/>
    <mergeCell ref="G41:G43"/>
    <mergeCell ref="H41:H43"/>
    <mergeCell ref="I42:J42"/>
    <mergeCell ref="A52:D54"/>
    <mergeCell ref="A40:B43"/>
    <mergeCell ref="E42:F42"/>
    <mergeCell ref="A44:A45"/>
    <mergeCell ref="A46:A47"/>
    <mergeCell ref="C40:F40"/>
    <mergeCell ref="C41:C43"/>
    <mergeCell ref="D41:D43"/>
  </mergeCells>
  <phoneticPr fontId="6"/>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A049F9-91FB-4FE1-8880-8022829AB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37</vt:i4>
      </vt:variant>
    </vt:vector>
  </HeadingPairs>
  <TitlesOfParts>
    <vt:vector size="57" baseType="lpstr">
      <vt:lpstr>(様式1) 総括表（承継・開業）</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(様式2) 事業費内訳書（承継・開業）</vt:lpstr>
      <vt:lpstr>管理用（このシートは削除しないでください）</vt:lpstr>
      <vt:lpstr>'(様式1) 総括表（承継・開業）'!Print_Area</vt:lpstr>
      <vt:lpstr>'(様式2) 事業費内訳書'!Print_Area</vt:lpstr>
      <vt:lpstr>'(様式2) 事業費内訳書（承継・開業）'!Print_Area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'(様式1) 総括表（承継・開業）'!Print_Titles</vt:lpstr>
      <vt:lpstr>'(様式2) 事業費内訳書'!Print_Titles</vt:lpstr>
      <vt:lpstr>'(様式2) 事業費内訳書（承継・開業）'!Print_Titles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江上　瑶子</cp:lastModifiedBy>
  <cp:lastPrinted>2026-03-17T10:30:44Z</cp:lastPrinted>
  <dcterms:created xsi:type="dcterms:W3CDTF">2000-07-04T04:40:42Z</dcterms:created>
  <dcterms:modified xsi:type="dcterms:W3CDTF">2026-09-07T03:15:04Z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