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37.44\医療人材対策室\03 医療環境整備班\☆★事業関係★☆\⑥勤務環境改善\★勤務環境改善事業（センター・補助）\R9年度事業調査（R8）\01_募集\"/>
    </mc:Choice>
  </mc:AlternateContent>
  <xr:revisionPtr revIDLastSave="0" documentId="13_ncr:1_{9C0AB515-E568-4016-94F3-B5B9D199645B}" xr6:coauthVersionLast="47" xr6:coauthVersionMax="47" xr10:uidLastSave="{00000000-0000-0000-0000-000000000000}"/>
  <bookViews>
    <workbookView xWindow="-120" yWindow="-120" windowWidth="29040" windowHeight="15720" xr2:uid="{00000000-000D-0000-FFFF-FFFF00000000}"/>
  </bookViews>
  <sheets>
    <sheet name="【回答票】" sheetId="1" r:id="rId1"/>
    <sheet name="県使用※入力しないでください" sheetId="2" r:id="rId2"/>
  </sheets>
  <definedNames>
    <definedName name="_xlnm.Print_Area" localSheetId="0">【回答票】!$A$1:$P$93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Y3" i="2" l="1"/>
  <c r="AX3" i="2"/>
  <c r="AW3" i="2"/>
  <c r="R85" i="1"/>
  <c r="R87" i="1"/>
  <c r="R86" i="1"/>
  <c r="A3" i="2"/>
  <c r="M71" i="1"/>
  <c r="M64" i="1"/>
  <c r="C3" i="2"/>
  <c r="B3" i="2"/>
  <c r="R90" i="1" l="1"/>
  <c r="J90" i="1" s="1"/>
  <c r="AI3" i="2"/>
  <c r="AH3" i="2"/>
  <c r="J91" i="1" l="1"/>
  <c r="J28" i="1"/>
  <c r="J55" i="1"/>
  <c r="AZ3" i="2" l="1"/>
  <c r="AV3" i="2"/>
  <c r="AU3" i="2"/>
  <c r="AT3" i="2"/>
  <c r="AS3" i="2"/>
  <c r="AR3" i="2"/>
  <c r="AQ3" i="2"/>
  <c r="AP3" i="2"/>
  <c r="AO3" i="2"/>
  <c r="AN3" i="2"/>
  <c r="AM3" i="2"/>
  <c r="AL3" i="2"/>
  <c r="AK3" i="2"/>
  <c r="AJ3" i="2"/>
  <c r="AG3" i="2"/>
  <c r="AF3" i="2"/>
  <c r="AE3" i="2"/>
  <c r="AD3" i="2"/>
  <c r="AC3" i="2"/>
  <c r="AB3" i="2"/>
  <c r="AA3" i="2"/>
  <c r="Z3" i="2"/>
  <c r="Y3" i="2"/>
  <c r="X3" i="2"/>
  <c r="W3" i="2"/>
  <c r="V3" i="2"/>
  <c r="U3" i="2"/>
  <c r="T3" i="2"/>
  <c r="S3" i="2"/>
  <c r="R3" i="2"/>
  <c r="Q3" i="2"/>
  <c r="P3" i="2"/>
  <c r="O3" i="2"/>
  <c r="N3" i="2"/>
  <c r="M3" i="2"/>
  <c r="L3" i="2"/>
  <c r="K3" i="2"/>
  <c r="J3" i="2"/>
  <c r="G3" i="2"/>
  <c r="I3" i="2"/>
  <c r="H3" i="2"/>
  <c r="F3" i="2"/>
  <c r="E3" i="2"/>
  <c r="D3" i="2"/>
</calcChain>
</file>

<file path=xl/sharedStrings.xml><?xml version="1.0" encoding="utf-8"?>
<sst xmlns="http://schemas.openxmlformats.org/spreadsheetml/2006/main" count="195" uniqueCount="101">
  <si>
    <t>医療機関名</t>
    <rPh sb="0" eb="5">
      <t>イリョウキカンメイ</t>
    </rPh>
    <phoneticPr fontId="1"/>
  </si>
  <si>
    <t>所在地</t>
    <rPh sb="0" eb="3">
      <t>ショザイチ</t>
    </rPh>
    <phoneticPr fontId="1"/>
  </si>
  <si>
    <t>勤怠管理関係の機器の導入</t>
    <rPh sb="0" eb="4">
      <t>キンタイカンリ</t>
    </rPh>
    <rPh sb="4" eb="6">
      <t>カンケイ</t>
    </rPh>
    <rPh sb="7" eb="9">
      <t>キキ</t>
    </rPh>
    <rPh sb="10" eb="12">
      <t>ドウニュウ</t>
    </rPh>
    <phoneticPr fontId="1"/>
  </si>
  <si>
    <t>職員の意識改革等の研修事業</t>
    <rPh sb="0" eb="2">
      <t>ショクイン</t>
    </rPh>
    <rPh sb="3" eb="7">
      <t>イシキカイカク</t>
    </rPh>
    <rPh sb="7" eb="8">
      <t>トウ</t>
    </rPh>
    <rPh sb="9" eb="11">
      <t>ケンシュウ</t>
    </rPh>
    <rPh sb="11" eb="13">
      <t>ジギョウ</t>
    </rPh>
    <phoneticPr fontId="1"/>
  </si>
  <si>
    <t>タスクシフト等のための研修事業</t>
    <rPh sb="6" eb="7">
      <t>トウ</t>
    </rPh>
    <rPh sb="11" eb="15">
      <t>ケンシュウジギョウ</t>
    </rPh>
    <phoneticPr fontId="1"/>
  </si>
  <si>
    <t>職員のメンタルヘルスケアのための委託事業</t>
    <rPh sb="0" eb="2">
      <t>ショクイン</t>
    </rPh>
    <rPh sb="16" eb="18">
      <t>イタク</t>
    </rPh>
    <rPh sb="18" eb="20">
      <t>ジギョウ</t>
    </rPh>
    <phoneticPr fontId="1"/>
  </si>
  <si>
    <t>その他</t>
    <rPh sb="2" eb="3">
      <t>タ</t>
    </rPh>
    <phoneticPr fontId="1"/>
  </si>
  <si>
    <t>自由記入</t>
    <rPh sb="0" eb="4">
      <t>ジユウキニュウ</t>
    </rPh>
    <phoneticPr fontId="1"/>
  </si>
  <si>
    <t>担当者名</t>
    <rPh sb="0" eb="3">
      <t>タントウシャ</t>
    </rPh>
    <rPh sb="3" eb="4">
      <t>メイ</t>
    </rPh>
    <phoneticPr fontId="1"/>
  </si>
  <si>
    <t>担当者所属部署</t>
    <rPh sb="0" eb="3">
      <t>タントウシャ</t>
    </rPh>
    <rPh sb="3" eb="7">
      <t>ショゾクブショ</t>
    </rPh>
    <phoneticPr fontId="1"/>
  </si>
  <si>
    <t>連絡先（TEL)</t>
    <rPh sb="0" eb="3">
      <t>レンラクサキ</t>
    </rPh>
    <phoneticPr fontId="1"/>
  </si>
  <si>
    <t>連絡先（メール)</t>
    <rPh sb="0" eb="3">
      <t>レンラクサキ</t>
    </rPh>
    <phoneticPr fontId="1"/>
  </si>
  <si>
    <t>人</t>
    <rPh sb="0" eb="1">
      <t>ニン</t>
    </rPh>
    <phoneticPr fontId="1"/>
  </si>
  <si>
    <t>×</t>
    <phoneticPr fontId="1"/>
  </si>
  <si>
    <t>※各事業に異なる担当者がついている場合でも、医療機関内で取りまとめの上、ご提出願います。</t>
    <rPh sb="1" eb="4">
      <t>カクジギョウ</t>
    </rPh>
    <rPh sb="5" eb="6">
      <t>コト</t>
    </rPh>
    <rPh sb="8" eb="11">
      <t>タントウシャ</t>
    </rPh>
    <rPh sb="17" eb="19">
      <t>バアイ</t>
    </rPh>
    <rPh sb="22" eb="24">
      <t>イリョウ</t>
    </rPh>
    <rPh sb="39" eb="40">
      <t>ネガ</t>
    </rPh>
    <phoneticPr fontId="1"/>
  </si>
  <si>
    <t>※各事業について質問がある場合は、事業名に併記している【県担当者】あてにお電話またはメールにてお問い合わせください。</t>
    <rPh sb="1" eb="4">
      <t>カクジギョウ</t>
    </rPh>
    <rPh sb="8" eb="10">
      <t>シツモン</t>
    </rPh>
    <rPh sb="13" eb="15">
      <t>バアイ</t>
    </rPh>
    <rPh sb="17" eb="19">
      <t>ジギョウ</t>
    </rPh>
    <rPh sb="19" eb="20">
      <t>メイ</t>
    </rPh>
    <rPh sb="21" eb="23">
      <t>ヘイキ</t>
    </rPh>
    <rPh sb="28" eb="29">
      <t>ケン</t>
    </rPh>
    <rPh sb="29" eb="32">
      <t>タントウシャ</t>
    </rPh>
    <rPh sb="37" eb="39">
      <t>デンワ</t>
    </rPh>
    <rPh sb="48" eb="49">
      <t>ト</t>
    </rPh>
    <rPh sb="50" eb="51">
      <t>ア</t>
    </rPh>
    <phoneticPr fontId="1"/>
  </si>
  <si>
    <t>022-211-2686（直通）</t>
    <rPh sb="13" eb="15">
      <t>チョクツウ</t>
    </rPh>
    <phoneticPr fontId="1"/>
  </si>
  <si>
    <t>iryozink@pref.miyagi.lg.jp</t>
    <phoneticPr fontId="1"/>
  </si>
  <si>
    <t>円</t>
    <rPh sb="0" eb="1">
      <t>エン</t>
    </rPh>
    <phoneticPr fontId="1"/>
  </si>
  <si>
    <t>総事業費</t>
    <rPh sb="0" eb="4">
      <t>ソウジギョウヒ</t>
    </rPh>
    <phoneticPr fontId="1"/>
  </si>
  <si>
    <t>補助率</t>
    <rPh sb="0" eb="3">
      <t>ホジョリツ</t>
    </rPh>
    <phoneticPr fontId="1"/>
  </si>
  <si>
    <t>＝</t>
    <phoneticPr fontId="1"/>
  </si>
  <si>
    <t>　その他を選択した場合は、自由記入欄に実施予定の勤務環境改善の活動を記入してください。</t>
    <rPh sb="3" eb="4">
      <t>タ</t>
    </rPh>
    <rPh sb="5" eb="7">
      <t>センタク</t>
    </rPh>
    <rPh sb="9" eb="11">
      <t>バアイ</t>
    </rPh>
    <rPh sb="13" eb="17">
      <t>ジユウキニュウ</t>
    </rPh>
    <rPh sb="17" eb="18">
      <t>ラン</t>
    </rPh>
    <rPh sb="19" eb="23">
      <t>ジッシヨテイ</t>
    </rPh>
    <rPh sb="24" eb="28">
      <t>キンムカンキョウ</t>
    </rPh>
    <rPh sb="28" eb="30">
      <t>カイゼン</t>
    </rPh>
    <rPh sb="31" eb="33">
      <t>カツドウ</t>
    </rPh>
    <rPh sb="34" eb="36">
      <t>キニュウ</t>
    </rPh>
    <phoneticPr fontId="1"/>
  </si>
  <si>
    <t>対象補助者数</t>
    <rPh sb="0" eb="2">
      <t>タイショウ</t>
    </rPh>
    <rPh sb="2" eb="5">
      <t>ホジョシャ</t>
    </rPh>
    <rPh sb="5" eb="6">
      <t>スウ</t>
    </rPh>
    <phoneticPr fontId="1"/>
  </si>
  <si>
    <t>人</t>
    <rPh sb="0" eb="1">
      <t>ニン</t>
    </rPh>
    <phoneticPr fontId="1"/>
  </si>
  <si>
    <t>※上限を考慮した補助額を計算式により表示している事業について、補助額を保証するものではありません。あくまで参考としていただきますようお願いします。</t>
    <rPh sb="12" eb="15">
      <t>ケイサンシキ</t>
    </rPh>
    <rPh sb="24" eb="26">
      <t>ジギョウ</t>
    </rPh>
    <rPh sb="31" eb="34">
      <t>ホジョガク</t>
    </rPh>
    <rPh sb="35" eb="37">
      <t>ホショウ</t>
    </rPh>
    <rPh sb="53" eb="55">
      <t>サンコウ</t>
    </rPh>
    <rPh sb="67" eb="68">
      <t>ネガ</t>
    </rPh>
    <phoneticPr fontId="1"/>
  </si>
  <si>
    <t>12か月</t>
    <rPh sb="3" eb="4">
      <t>ゲツ</t>
    </rPh>
    <phoneticPr fontId="1"/>
  </si>
  <si>
    <t>×　上限</t>
    <rPh sb="2" eb="4">
      <t>ジョウゲン</t>
    </rPh>
    <phoneticPr fontId="1"/>
  </si>
  <si>
    <t>万円　×　補助率</t>
    <rPh sb="0" eb="2">
      <t>マンエン</t>
    </rPh>
    <rPh sb="5" eb="8">
      <t>ホジョリツ</t>
    </rPh>
    <phoneticPr fontId="1"/>
  </si>
  <si>
    <t>問合せ先（各事業共通）：</t>
    <rPh sb="0" eb="2">
      <t>トイアワ</t>
    </rPh>
    <rPh sb="3" eb="4">
      <t>サキ</t>
    </rPh>
    <rPh sb="5" eb="8">
      <t>カクジギョウ</t>
    </rPh>
    <rPh sb="8" eb="10">
      <t>キョウツウ</t>
    </rPh>
    <phoneticPr fontId="1"/>
  </si>
  <si>
    <t>：</t>
    <phoneticPr fontId="1"/>
  </si>
  <si>
    <t>（１）医療勤務環境改善支援事業</t>
  </si>
  <si>
    <t>医療機関名</t>
    <rPh sb="0" eb="5">
      <t>イリョウキカンメイ</t>
    </rPh>
    <phoneticPr fontId="1"/>
  </si>
  <si>
    <t>所在地</t>
    <rPh sb="0" eb="3">
      <t>ショザイチ</t>
    </rPh>
    <phoneticPr fontId="1"/>
  </si>
  <si>
    <t>補助者</t>
    <rPh sb="0" eb="3">
      <t>ホジョシャ</t>
    </rPh>
    <phoneticPr fontId="1"/>
  </si>
  <si>
    <t>担当</t>
    <rPh sb="0" eb="2">
      <t>タントウ</t>
    </rPh>
    <phoneticPr fontId="1"/>
  </si>
  <si>
    <t>所属</t>
    <rPh sb="0" eb="2">
      <t>ショゾク</t>
    </rPh>
    <phoneticPr fontId="1"/>
  </si>
  <si>
    <t>TEL</t>
    <phoneticPr fontId="1"/>
  </si>
  <si>
    <t>メール</t>
    <phoneticPr fontId="1"/>
  </si>
  <si>
    <t>機器導入</t>
    <rPh sb="0" eb="4">
      <t>キキドウニュウ</t>
    </rPh>
    <phoneticPr fontId="1"/>
  </si>
  <si>
    <t>タスクシフト</t>
    <phoneticPr fontId="1"/>
  </si>
  <si>
    <t>意識改革</t>
    <rPh sb="0" eb="4">
      <t>イシキカイカク</t>
    </rPh>
    <phoneticPr fontId="1"/>
  </si>
  <si>
    <t>ヘルスケア</t>
    <phoneticPr fontId="1"/>
  </si>
  <si>
    <t>その他</t>
    <rPh sb="2" eb="3">
      <t>タ</t>
    </rPh>
    <phoneticPr fontId="1"/>
  </si>
  <si>
    <t>自由記入</t>
    <rPh sb="0" eb="4">
      <t>ジユウキニュウ</t>
    </rPh>
    <phoneticPr fontId="1"/>
  </si>
  <si>
    <t>体制整備</t>
    <rPh sb="0" eb="4">
      <t>タイセイセイビ</t>
    </rPh>
    <phoneticPr fontId="1"/>
  </si>
  <si>
    <t>女性医師</t>
    <rPh sb="0" eb="4">
      <t>ジョセイイシ</t>
    </rPh>
    <phoneticPr fontId="1"/>
  </si>
  <si>
    <t>対象人数</t>
    <rPh sb="0" eb="4">
      <t>タイショウニンズウ</t>
    </rPh>
    <phoneticPr fontId="1"/>
  </si>
  <si>
    <t>○</t>
  </si>
  <si>
    <t>（１）医療勤務環境改善支援事業 【県担当者：奥﨑】</t>
    <rPh sb="17" eb="21">
      <t>ケンタントウシャ</t>
    </rPh>
    <rPh sb="22" eb="24">
      <t>オクザキ</t>
    </rPh>
    <phoneticPr fontId="1"/>
  </si>
  <si>
    <t>（２）地域医療勤務環境改善体制整備事業 【県担当者：奥﨑】</t>
    <rPh sb="21" eb="25">
      <t>ケンタントウシャ</t>
    </rPh>
    <rPh sb="26" eb="28">
      <t>オクザキ</t>
    </rPh>
    <phoneticPr fontId="1"/>
  </si>
  <si>
    <t>（２）地域医療勤務環境改善体制整備事業</t>
    <phoneticPr fontId="1"/>
  </si>
  <si>
    <t>勤改支援</t>
    <rPh sb="0" eb="1">
      <t>ツトム</t>
    </rPh>
    <rPh sb="1" eb="2">
      <t>カイ</t>
    </rPh>
    <rPh sb="2" eb="4">
      <t>シエン</t>
    </rPh>
    <phoneticPr fontId="1"/>
  </si>
  <si>
    <t>（３）女性医師等就労支援事業</t>
    <phoneticPr fontId="1"/>
  </si>
  <si>
    <t>（４）医療業務補助者配置支援事業</t>
    <rPh sb="3" eb="14">
      <t>イリョウギョウムホジョシャハイチシエン</t>
    </rPh>
    <rPh sb="14" eb="16">
      <t>ジギョウ</t>
    </rPh>
    <phoneticPr fontId="1"/>
  </si>
  <si>
    <t>（５）周産期医療機関勤務環境改善支援事業</t>
    <phoneticPr fontId="1"/>
  </si>
  <si>
    <t>（６）病院内保育所運営事業</t>
    <phoneticPr fontId="1"/>
  </si>
  <si>
    <t>（３）女性医師等就労支援事業 【県担当者：小野寺】</t>
    <rPh sb="16" eb="20">
      <t>ケンタントウシャ</t>
    </rPh>
    <rPh sb="21" eb="24">
      <t>オノデラ</t>
    </rPh>
    <phoneticPr fontId="1"/>
  </si>
  <si>
    <t>（４）医療業務補助者配置支援事業 【県担当者：奥﨑】</t>
    <rPh sb="18" eb="22">
      <t>ケンタントウシャ</t>
    </rPh>
    <rPh sb="23" eb="25">
      <t>オクザキ</t>
    </rPh>
    <phoneticPr fontId="1"/>
  </si>
  <si>
    <t>（５）周産期医療機関勤務環境改善支援事業 【県担当者：小野寺】</t>
    <rPh sb="22" eb="26">
      <t>ケンタントウシャ</t>
    </rPh>
    <rPh sb="27" eb="30">
      <t>オノデラ</t>
    </rPh>
    <phoneticPr fontId="1"/>
  </si>
  <si>
    <t>（６）病院内保育所運営事業 【県担当者：小野寺】</t>
    <rPh sb="15" eb="19">
      <t>ケンタントウシャ</t>
    </rPh>
    <rPh sb="20" eb="23">
      <t>オノデラ</t>
    </rPh>
    <phoneticPr fontId="1"/>
  </si>
  <si>
    <r>
      <t>令和９年度地域医療介護総合確保事業（医療分）補助金（医療環境整備班所管分）事業実施希望調査</t>
    </r>
    <r>
      <rPr>
        <b/>
        <sz val="14"/>
        <color theme="1"/>
        <rFont val="BIZ UDPゴシック"/>
        <family val="3"/>
        <charset val="128"/>
      </rPr>
      <t>回答票</t>
    </r>
    <rPh sb="0" eb="2">
      <t>レイワ</t>
    </rPh>
    <rPh sb="3" eb="5">
      <t>ネンド</t>
    </rPh>
    <rPh sb="5" eb="7">
      <t>チイキ</t>
    </rPh>
    <rPh sb="7" eb="9">
      <t>イリョウ</t>
    </rPh>
    <rPh sb="9" eb="11">
      <t>カイゴ</t>
    </rPh>
    <rPh sb="11" eb="13">
      <t>ソウゴウ</t>
    </rPh>
    <rPh sb="13" eb="15">
      <t>カクホ</t>
    </rPh>
    <rPh sb="15" eb="17">
      <t>ジギョウ</t>
    </rPh>
    <rPh sb="18" eb="20">
      <t>イリョウ</t>
    </rPh>
    <rPh sb="20" eb="21">
      <t>ブン</t>
    </rPh>
    <rPh sb="22" eb="25">
      <t>ホジョキン</t>
    </rPh>
    <rPh sb="26" eb="28">
      <t>イリョウ</t>
    </rPh>
    <rPh sb="28" eb="30">
      <t>カンキョウ</t>
    </rPh>
    <rPh sb="30" eb="32">
      <t>セイビ</t>
    </rPh>
    <rPh sb="32" eb="33">
      <t>ハン</t>
    </rPh>
    <rPh sb="33" eb="35">
      <t>ショカン</t>
    </rPh>
    <rPh sb="35" eb="36">
      <t>ブン</t>
    </rPh>
    <rPh sb="37" eb="39">
      <t>ジギョウ</t>
    </rPh>
    <rPh sb="39" eb="41">
      <t>ジッシ</t>
    </rPh>
    <rPh sb="41" eb="43">
      <t>キボウ</t>
    </rPh>
    <rPh sb="43" eb="45">
      <t>チョウサ</t>
    </rPh>
    <rPh sb="45" eb="48">
      <t>カイトウヒョウ</t>
    </rPh>
    <phoneticPr fontId="1"/>
  </si>
  <si>
    <t>①令和９年度事業の総事業費（見込み）を記入してください。（上限を考慮した補助額を参考までに表示します。）</t>
    <rPh sb="1" eb="3">
      <t>レイワ</t>
    </rPh>
    <rPh sb="4" eb="8">
      <t>ネンドジギョウ</t>
    </rPh>
    <rPh sb="9" eb="13">
      <t>ソウジギョウヒ</t>
    </rPh>
    <rPh sb="14" eb="16">
      <t>ミコ</t>
    </rPh>
    <rPh sb="19" eb="21">
      <t>キニュウ</t>
    </rPh>
    <rPh sb="29" eb="31">
      <t>ジョウゲン</t>
    </rPh>
    <rPh sb="32" eb="34">
      <t>コウリョ</t>
    </rPh>
    <rPh sb="36" eb="39">
      <t>ホジョガク</t>
    </rPh>
    <rPh sb="40" eb="42">
      <t>サンコウ</t>
    </rPh>
    <rPh sb="45" eb="47">
      <t>ヒョウジ</t>
    </rPh>
    <phoneticPr fontId="1"/>
  </si>
  <si>
    <t>②令和９年度に実施予定の勤務環境改善の活動を下記から全て選び、該当するものにはプルダウンから○を選択してください。</t>
    <phoneticPr fontId="1"/>
  </si>
  <si>
    <r>
      <t>①令和９年度事業の実施を希望する場合、</t>
    </r>
    <r>
      <rPr>
        <b/>
        <u/>
        <sz val="11"/>
        <color theme="1"/>
        <rFont val="BIZ UDPゴシック"/>
        <family val="3"/>
        <charset val="128"/>
      </rPr>
      <t>回答票別紙1-1・1-2</t>
    </r>
    <r>
      <rPr>
        <sz val="11"/>
        <color theme="1"/>
        <rFont val="BIZ UDPゴシック"/>
        <family val="3"/>
        <charset val="128"/>
      </rPr>
      <t>の提出が必要です。作成し、本票と共に提出してください。</t>
    </r>
    <rPh sb="1" eb="3">
      <t>レイワ</t>
    </rPh>
    <rPh sb="4" eb="6">
      <t>ネンド</t>
    </rPh>
    <rPh sb="6" eb="8">
      <t>ジギョウ</t>
    </rPh>
    <rPh sb="9" eb="11">
      <t>ジッシ</t>
    </rPh>
    <rPh sb="12" eb="14">
      <t>キボウ</t>
    </rPh>
    <rPh sb="16" eb="18">
      <t>バアイ</t>
    </rPh>
    <phoneticPr fontId="1"/>
  </si>
  <si>
    <t>②令和９年度事業の対象となる女性医師等（日当直の免除等を受けられる方）の見込み人数は何人ですか。</t>
    <rPh sb="1" eb="3">
      <t>レイワ</t>
    </rPh>
    <rPh sb="4" eb="6">
      <t>ネンド</t>
    </rPh>
    <rPh sb="6" eb="8">
      <t>ジギョウ</t>
    </rPh>
    <rPh sb="9" eb="11">
      <t>タイショウ</t>
    </rPh>
    <rPh sb="14" eb="19">
      <t>ジョセイイシトウ</t>
    </rPh>
    <rPh sb="20" eb="23">
      <t>ニットウチョク</t>
    </rPh>
    <rPh sb="24" eb="27">
      <t>メンジョトウ</t>
    </rPh>
    <rPh sb="28" eb="29">
      <t>ウ</t>
    </rPh>
    <rPh sb="33" eb="34">
      <t>カタ</t>
    </rPh>
    <rPh sb="36" eb="38">
      <t>ミコ</t>
    </rPh>
    <rPh sb="39" eb="41">
      <t>ニンズウ</t>
    </rPh>
    <rPh sb="42" eb="44">
      <t>ナンニン</t>
    </rPh>
    <phoneticPr fontId="1"/>
  </si>
  <si>
    <t>①令和９年度事業の実施希望補助対象者数を記入してください。（プルダウンで選択。上限を考慮した補助額を参考までに表示します。）</t>
    <rPh sb="1" eb="3">
      <t>レイワ</t>
    </rPh>
    <rPh sb="4" eb="8">
      <t>ネンドジギョウ</t>
    </rPh>
    <rPh sb="9" eb="11">
      <t>ジッシ</t>
    </rPh>
    <rPh sb="11" eb="13">
      <t>キボウ</t>
    </rPh>
    <rPh sb="13" eb="15">
      <t>ホジョ</t>
    </rPh>
    <rPh sb="15" eb="17">
      <t>タイショウ</t>
    </rPh>
    <rPh sb="17" eb="18">
      <t>シャ</t>
    </rPh>
    <rPh sb="18" eb="19">
      <t>スウ</t>
    </rPh>
    <rPh sb="20" eb="22">
      <t>キニュウ</t>
    </rPh>
    <rPh sb="36" eb="38">
      <t>センタク</t>
    </rPh>
    <rPh sb="39" eb="41">
      <t>ジョウゲン</t>
    </rPh>
    <rPh sb="42" eb="44">
      <t>コウリョ</t>
    </rPh>
    <rPh sb="46" eb="49">
      <t>ホジョガク</t>
    </rPh>
    <rPh sb="50" eb="52">
      <t>サンコウ</t>
    </rPh>
    <rPh sb="55" eb="57">
      <t>ヒョウジ</t>
    </rPh>
    <phoneticPr fontId="1"/>
  </si>
  <si>
    <r>
      <t>①令和９年度事業の実施を希望する場合、</t>
    </r>
    <r>
      <rPr>
        <b/>
        <u/>
        <sz val="11"/>
        <color theme="1"/>
        <rFont val="BIZ UDPゴシック"/>
        <family val="3"/>
        <charset val="128"/>
      </rPr>
      <t>回答票別紙２</t>
    </r>
    <r>
      <rPr>
        <sz val="11"/>
        <color theme="1"/>
        <rFont val="BIZ UDPゴシック"/>
        <family val="3"/>
        <charset val="128"/>
      </rPr>
      <t>の提出が必要です。作成し、本票と共に提出してください。</t>
    </r>
    <rPh sb="1" eb="3">
      <t>レイワ</t>
    </rPh>
    <rPh sb="4" eb="6">
      <t>ネンド</t>
    </rPh>
    <rPh sb="6" eb="8">
      <t>ジギョウ</t>
    </rPh>
    <rPh sb="9" eb="11">
      <t>ジッシ</t>
    </rPh>
    <rPh sb="12" eb="14">
      <t>キボウ</t>
    </rPh>
    <rPh sb="16" eb="18">
      <t>バアイ</t>
    </rPh>
    <phoneticPr fontId="1"/>
  </si>
  <si>
    <r>
      <t>円　（</t>
    </r>
    <r>
      <rPr>
        <b/>
        <sz val="11"/>
        <color theme="1"/>
        <rFont val="BIZ UDPゴシック"/>
        <family val="3"/>
        <charset val="128"/>
      </rPr>
      <t>仙台市以外</t>
    </r>
    <r>
      <rPr>
        <sz val="11"/>
        <color theme="1"/>
        <rFont val="BIZ UDPゴシック"/>
        <family val="3"/>
        <charset val="128"/>
      </rPr>
      <t>所在の医療機関の場合）</t>
    </r>
    <rPh sb="0" eb="1">
      <t>エン</t>
    </rPh>
    <rPh sb="3" eb="5">
      <t>センダイ</t>
    </rPh>
    <rPh sb="5" eb="6">
      <t>シ</t>
    </rPh>
    <rPh sb="6" eb="8">
      <t>イガイ</t>
    </rPh>
    <rPh sb="8" eb="10">
      <t>ショザイ</t>
    </rPh>
    <rPh sb="11" eb="15">
      <t>イリョウキカン</t>
    </rPh>
    <rPh sb="16" eb="18">
      <t>バアイ</t>
    </rPh>
    <phoneticPr fontId="1"/>
  </si>
  <si>
    <r>
      <t>円　（</t>
    </r>
    <r>
      <rPr>
        <b/>
        <sz val="11"/>
        <color theme="1"/>
        <rFont val="BIZ UDPゴシック"/>
        <family val="3"/>
        <charset val="128"/>
      </rPr>
      <t>仙台市</t>
    </r>
    <r>
      <rPr>
        <sz val="11"/>
        <color theme="1"/>
        <rFont val="BIZ UDPゴシック"/>
        <family val="3"/>
        <charset val="128"/>
      </rPr>
      <t>所在の医療機関の場合）</t>
    </r>
    <rPh sb="0" eb="1">
      <t>エン</t>
    </rPh>
    <rPh sb="3" eb="6">
      <t>センダイシ</t>
    </rPh>
    <rPh sb="6" eb="8">
      <t>ショザイ</t>
    </rPh>
    <rPh sb="9" eb="11">
      <t>イリョウ</t>
    </rPh>
    <rPh sb="11" eb="13">
      <t>キカン</t>
    </rPh>
    <rPh sb="14" eb="16">
      <t>バアイ</t>
    </rPh>
    <phoneticPr fontId="1"/>
  </si>
  <si>
    <t>補助金希望有無</t>
    <rPh sb="0" eb="7">
      <t>ホジョキンキボウウム</t>
    </rPh>
    <phoneticPr fontId="1"/>
  </si>
  <si>
    <t>勤改支援</t>
    <rPh sb="0" eb="4">
      <t>キンカイシエン</t>
    </rPh>
    <phoneticPr fontId="1"/>
  </si>
  <si>
    <t>周産期</t>
    <rPh sb="0" eb="3">
      <t>シュウサンキ</t>
    </rPh>
    <phoneticPr fontId="1"/>
  </si>
  <si>
    <t>保育運営</t>
    <rPh sb="0" eb="4">
      <t>ホイクウンエイ</t>
    </rPh>
    <phoneticPr fontId="1"/>
  </si>
  <si>
    <t>特定認定</t>
    <rPh sb="0" eb="2">
      <t>トクテイ</t>
    </rPh>
    <rPh sb="2" eb="4">
      <t>ニンテイ</t>
    </rPh>
    <phoneticPr fontId="1"/>
  </si>
  <si>
    <t>②令和９年度事業の総事業費（見込み）を記入してください。（上限を考慮した補助額を参考までに表示します。）</t>
    <rPh sb="1" eb="3">
      <t>レイワ</t>
    </rPh>
    <rPh sb="4" eb="8">
      <t>ネンドジギョウ</t>
    </rPh>
    <rPh sb="9" eb="13">
      <t>ソウジギョウヒ</t>
    </rPh>
    <rPh sb="14" eb="16">
      <t>ミコ</t>
    </rPh>
    <rPh sb="19" eb="21">
      <t>キニュウ</t>
    </rPh>
    <rPh sb="29" eb="31">
      <t>ジョウゲン</t>
    </rPh>
    <rPh sb="32" eb="34">
      <t>コウリョ</t>
    </rPh>
    <rPh sb="36" eb="39">
      <t>ホジョガク</t>
    </rPh>
    <rPh sb="40" eb="42">
      <t>サンコウ</t>
    </rPh>
    <rPh sb="45" eb="47">
      <t>ヒョウジ</t>
    </rPh>
    <phoneticPr fontId="1"/>
  </si>
  <si>
    <r>
      <t>※事業内容見直しにより、令和８年度からストレスチェックなど</t>
    </r>
    <r>
      <rPr>
        <b/>
        <u/>
        <sz val="11"/>
        <color rgb="FFFF0000"/>
        <rFont val="BIZ UDPゴシック"/>
        <family val="3"/>
        <charset val="128"/>
      </rPr>
      <t>「法的義務の履行に係る経費」</t>
    </r>
    <r>
      <rPr>
        <b/>
        <sz val="11"/>
        <color theme="1"/>
        <rFont val="BIZ UDPゴシック"/>
        <family val="3"/>
        <charset val="128"/>
      </rPr>
      <t>を</t>
    </r>
    <r>
      <rPr>
        <b/>
        <u/>
        <sz val="11"/>
        <color rgb="FFFF0000"/>
        <rFont val="BIZ UDPゴシック"/>
        <family val="3"/>
        <charset val="128"/>
      </rPr>
      <t>補助対象外</t>
    </r>
    <r>
      <rPr>
        <b/>
        <sz val="11"/>
        <color theme="1"/>
        <rFont val="BIZ UDPゴシック"/>
        <family val="3"/>
        <charset val="128"/>
      </rPr>
      <t>としています。</t>
    </r>
    <phoneticPr fontId="1"/>
  </si>
  <si>
    <t>　　実施予定の勤務環境改善の活動内容によって、県担当にて聞き取りをさせていただく場合がございますので、ご承知おきください。</t>
    <rPh sb="2" eb="4">
      <t>ジッシ</t>
    </rPh>
    <rPh sb="4" eb="6">
      <t>ヨテイ</t>
    </rPh>
    <rPh sb="7" eb="9">
      <t>キンム</t>
    </rPh>
    <rPh sb="9" eb="11">
      <t>カンキョウ</t>
    </rPh>
    <rPh sb="11" eb="13">
      <t>カイゼン</t>
    </rPh>
    <rPh sb="14" eb="16">
      <t>カツドウ</t>
    </rPh>
    <rPh sb="16" eb="18">
      <t>ナイヨウ</t>
    </rPh>
    <rPh sb="23" eb="24">
      <t>ケン</t>
    </rPh>
    <rPh sb="24" eb="26">
      <t>タントウ</t>
    </rPh>
    <rPh sb="28" eb="29">
      <t>キ</t>
    </rPh>
    <rPh sb="30" eb="31">
      <t>ト</t>
    </rPh>
    <rPh sb="40" eb="42">
      <t>バアイ</t>
    </rPh>
    <rPh sb="52" eb="54">
      <t>ショウチ</t>
    </rPh>
    <phoneticPr fontId="1"/>
  </si>
  <si>
    <t>※例年、（１）の事業と混同して希望調査に回答される医療機関が見受けられます。</t>
    <rPh sb="1" eb="3">
      <t>レイネン</t>
    </rPh>
    <rPh sb="8" eb="10">
      <t>ジギョウ</t>
    </rPh>
    <rPh sb="11" eb="13">
      <t>コンドウ</t>
    </rPh>
    <rPh sb="15" eb="17">
      <t>キボウ</t>
    </rPh>
    <rPh sb="17" eb="19">
      <t>チョウサ</t>
    </rPh>
    <rPh sb="20" eb="22">
      <t>カイトウ</t>
    </rPh>
    <rPh sb="25" eb="27">
      <t>イリョウ</t>
    </rPh>
    <rPh sb="27" eb="29">
      <t>キカン</t>
    </rPh>
    <rPh sb="30" eb="32">
      <t>ミウ</t>
    </rPh>
    <phoneticPr fontId="1"/>
  </si>
  <si>
    <t>　 　事前にご確認をお願いいたします。</t>
    <rPh sb="3" eb="5">
      <t>ジゼン</t>
    </rPh>
    <rPh sb="11" eb="12">
      <t>ネガ</t>
    </rPh>
    <phoneticPr fontId="1"/>
  </si>
  <si>
    <r>
      <t>　　補助要件等が（１）の事業とは異なりますので、希望される場合は必ず</t>
    </r>
    <r>
      <rPr>
        <b/>
        <u/>
        <sz val="11"/>
        <color rgb="FFFF0000"/>
        <rFont val="BIZ UDPゴシック"/>
        <family val="3"/>
        <charset val="128"/>
      </rPr>
      <t>実施要領をご一読いただき、</t>
    </r>
    <r>
      <rPr>
        <b/>
        <sz val="11"/>
        <color theme="1"/>
        <rFont val="BIZ UDPゴシック"/>
        <family val="3"/>
        <charset val="128"/>
      </rPr>
      <t>補助要件等を満たしているか</t>
    </r>
    <rPh sb="2" eb="4">
      <t>ホジョ</t>
    </rPh>
    <rPh sb="4" eb="6">
      <t>ヨウケン</t>
    </rPh>
    <rPh sb="6" eb="7">
      <t>ナド</t>
    </rPh>
    <rPh sb="12" eb="14">
      <t>ジギョウ</t>
    </rPh>
    <rPh sb="16" eb="17">
      <t>コト</t>
    </rPh>
    <rPh sb="47" eb="49">
      <t>ホジョ</t>
    </rPh>
    <phoneticPr fontId="1"/>
  </si>
  <si>
    <t>①令和９年度に貴施設が費用を負担して派遣する職員の人数を、修業年限（見込み）毎に記入してください。</t>
    <rPh sb="1" eb="3">
      <t>レイワ</t>
    </rPh>
    <rPh sb="4" eb="6">
      <t>ネンド</t>
    </rPh>
    <rPh sb="7" eb="8">
      <t>キ</t>
    </rPh>
    <rPh sb="8" eb="10">
      <t>シセツ</t>
    </rPh>
    <rPh sb="11" eb="13">
      <t>ヒヨウ</t>
    </rPh>
    <rPh sb="14" eb="16">
      <t>フタン</t>
    </rPh>
    <rPh sb="18" eb="20">
      <t>ハケン</t>
    </rPh>
    <rPh sb="22" eb="24">
      <t>ショクイン</t>
    </rPh>
    <rPh sb="25" eb="27">
      <t>ニンズウ</t>
    </rPh>
    <rPh sb="29" eb="33">
      <t>シュウギョウネンゲン</t>
    </rPh>
    <rPh sb="34" eb="36">
      <t>ミコ</t>
    </rPh>
    <rPh sb="38" eb="39">
      <t>マイ</t>
    </rPh>
    <rPh sb="40" eb="42">
      <t>キニュウ</t>
    </rPh>
    <phoneticPr fontId="1"/>
  </si>
  <si>
    <t>修業年限</t>
    <rPh sb="0" eb="4">
      <t>シュウギョウネンゲン</t>
    </rPh>
    <phoneticPr fontId="1"/>
  </si>
  <si>
    <t>派遣予定人数</t>
    <rPh sb="0" eb="4">
      <t>ハケンヨテイ</t>
    </rPh>
    <rPh sb="4" eb="6">
      <t>ニンズウ</t>
    </rPh>
    <phoneticPr fontId="1"/>
  </si>
  <si>
    <t>（参考）修行年限の見方</t>
    <rPh sb="1" eb="3">
      <t>サンコウ</t>
    </rPh>
    <rPh sb="4" eb="8">
      <t>シュギョウネンゲン</t>
    </rPh>
    <rPh sb="9" eb="11">
      <t>ミカタ</t>
    </rPh>
    <phoneticPr fontId="1"/>
  </si>
  <si>
    <t>１年以内に修了する</t>
    <rPh sb="1" eb="4">
      <t>ネンイナイ</t>
    </rPh>
    <rPh sb="5" eb="7">
      <t>シュウリョウ</t>
    </rPh>
    <phoneticPr fontId="1"/>
  </si>
  <si>
    <t>修了に１年～２年の期間を要する</t>
    <rPh sb="0" eb="2">
      <t>シュウリョウ</t>
    </rPh>
    <rPh sb="4" eb="5">
      <t>ネン</t>
    </rPh>
    <rPh sb="7" eb="8">
      <t>ネン</t>
    </rPh>
    <rPh sb="9" eb="11">
      <t>キカン</t>
    </rPh>
    <rPh sb="12" eb="13">
      <t>ヨウ</t>
    </rPh>
    <phoneticPr fontId="1"/>
  </si>
  <si>
    <t>修了に２年超の期間が必要</t>
    <rPh sb="0" eb="2">
      <t>シュウリョウ</t>
    </rPh>
    <rPh sb="4" eb="5">
      <t>ネン</t>
    </rPh>
    <rPh sb="5" eb="6">
      <t>チョウ</t>
    </rPh>
    <rPh sb="7" eb="9">
      <t>キカン</t>
    </rPh>
    <rPh sb="10" eb="12">
      <t>ヒツヨウ</t>
    </rPh>
    <phoneticPr fontId="1"/>
  </si>
  <si>
    <t>１年</t>
    <rPh sb="1" eb="2">
      <t>ネン</t>
    </rPh>
    <phoneticPr fontId="1"/>
  </si>
  <si>
    <t>２年</t>
    <rPh sb="1" eb="2">
      <t>ネン</t>
    </rPh>
    <phoneticPr fontId="1"/>
  </si>
  <si>
    <t>３年</t>
    <rPh sb="1" eb="2">
      <t>ネン</t>
    </rPh>
    <phoneticPr fontId="1"/>
  </si>
  <si>
    <t>（７）特定及び認定看護師等養成支援事業【県担当者：小野寺】</t>
    <rPh sb="3" eb="6">
      <t>トクテイオヨ</t>
    </rPh>
    <rPh sb="7" eb="13">
      <t>ニンテイカンゴシトウ</t>
    </rPh>
    <rPh sb="13" eb="15">
      <t>ヨウセイ</t>
    </rPh>
    <rPh sb="15" eb="17">
      <t>シエン</t>
    </rPh>
    <rPh sb="20" eb="24">
      <t>ケンタントウシャ</t>
    </rPh>
    <rPh sb="25" eb="28">
      <t>オノデラ</t>
    </rPh>
    <phoneticPr fontId="1"/>
  </si>
  <si>
    <t>（７）特定及び認定看護師等養成支援事業</t>
    <rPh sb="3" eb="5">
      <t>トクテイ</t>
    </rPh>
    <rPh sb="5" eb="6">
      <t>オヨ</t>
    </rPh>
    <rPh sb="7" eb="12">
      <t>ニンテイカンゴシ</t>
    </rPh>
    <rPh sb="12" eb="13">
      <t>トウ</t>
    </rPh>
    <rPh sb="13" eb="15">
      <t>ヨウセイ</t>
    </rPh>
    <phoneticPr fontId="1"/>
  </si>
  <si>
    <t>（参考）所要額計算</t>
    <rPh sb="1" eb="3">
      <t>サンコウ</t>
    </rPh>
    <rPh sb="4" eb="7">
      <t>ショヨウガク</t>
    </rPh>
    <rPh sb="7" eb="9">
      <t>ケイサン</t>
    </rPh>
    <phoneticPr fontId="1"/>
  </si>
  <si>
    <t>派遣数①</t>
    <rPh sb="0" eb="2">
      <t>ハケン</t>
    </rPh>
    <rPh sb="2" eb="3">
      <t>スウ</t>
    </rPh>
    <phoneticPr fontId="1"/>
  </si>
  <si>
    <t>派遣数②</t>
    <rPh sb="0" eb="2">
      <t>ハケン</t>
    </rPh>
    <rPh sb="2" eb="3">
      <t>スウ</t>
    </rPh>
    <phoneticPr fontId="1"/>
  </si>
  <si>
    <t>派遣数③</t>
    <rPh sb="0" eb="3">
      <t>ハケンスウ</t>
    </rPh>
    <phoneticPr fontId="1"/>
  </si>
  <si>
    <r>
      <t>●令和９年度に実施希望する事業に○を、希望しない事業に×を付けてください。（プルダウンで選択）　</t>
    </r>
    <r>
      <rPr>
        <b/>
        <sz val="10"/>
        <color theme="1"/>
        <rFont val="BIZ UDPゴシック"/>
        <family val="3"/>
        <charset val="128"/>
      </rPr>
      <t>※全ての事業が×の場合、本票の提出は不要です。</t>
    </r>
    <rPh sb="1" eb="3">
      <t>レイワ</t>
    </rPh>
    <rPh sb="4" eb="6">
      <t>ネンド</t>
    </rPh>
    <rPh sb="7" eb="11">
      <t>ジッシキボウ</t>
    </rPh>
    <rPh sb="13" eb="15">
      <t>ジギョウ</t>
    </rPh>
    <rPh sb="19" eb="21">
      <t>キボウ</t>
    </rPh>
    <rPh sb="24" eb="26">
      <t>ジギョウ</t>
    </rPh>
    <rPh sb="29" eb="30">
      <t>ツ</t>
    </rPh>
    <rPh sb="44" eb="46">
      <t>センタク</t>
    </rPh>
    <rPh sb="49" eb="50">
      <t>スベ</t>
    </rPh>
    <rPh sb="52" eb="54">
      <t>ジギョウ</t>
    </rPh>
    <rPh sb="57" eb="59">
      <t>バアイ</t>
    </rPh>
    <rPh sb="60" eb="62">
      <t>ホンヒョウ</t>
    </rPh>
    <rPh sb="63" eb="65">
      <t>テイシュツ</t>
    </rPh>
    <rPh sb="66" eb="68">
      <t>フヨウ</t>
    </rPh>
    <phoneticPr fontId="1"/>
  </si>
  <si>
    <r>
      <t>点線以下の該当する事業の設問に全て回答して本回答票を</t>
    </r>
    <r>
      <rPr>
        <b/>
        <sz val="10"/>
        <color theme="1"/>
        <rFont val="BIZ UDPゴシック"/>
        <family val="3"/>
        <charset val="128"/>
      </rPr>
      <t>みやぎ電子申請サービス</t>
    </r>
    <r>
      <rPr>
        <sz val="10"/>
        <color theme="1"/>
        <rFont val="BIZ UDPゴシック"/>
        <family val="3"/>
        <charset val="128"/>
      </rPr>
      <t>にてご提出願います。</t>
    </r>
    <rPh sb="0" eb="4">
      <t>テンセンイカ</t>
    </rPh>
    <rPh sb="21" eb="22">
      <t>ホン</t>
    </rPh>
    <rPh sb="29" eb="33">
      <t>デンシシンセイ</t>
    </rPh>
    <rPh sb="40" eb="42">
      <t>テイシュツ</t>
    </rPh>
    <rPh sb="42" eb="43">
      <t>ネガ</t>
    </rPh>
    <phoneticPr fontId="1"/>
  </si>
  <si>
    <t>保育運営</t>
    <rPh sb="0" eb="2">
      <t>ホイク</t>
    </rPh>
    <rPh sb="2" eb="4">
      <t>ウンエイ</t>
    </rPh>
    <phoneticPr fontId="1"/>
  </si>
  <si>
    <t>次の（１）～（７）の事業のうち令和９年度に実施を希望する事業がある場合は、上記の医療機関名と所在地を記入の上、該当する事業を全て選択し、</t>
    <rPh sb="0" eb="1">
      <t>ツギ</t>
    </rPh>
    <rPh sb="10" eb="12">
      <t>ジギョウ</t>
    </rPh>
    <rPh sb="15" eb="17">
      <t>レイワ</t>
    </rPh>
    <rPh sb="18" eb="20">
      <t>ネンド</t>
    </rPh>
    <rPh sb="21" eb="23">
      <t>ジッシ</t>
    </rPh>
    <rPh sb="24" eb="26">
      <t>キボウ</t>
    </rPh>
    <rPh sb="28" eb="30">
      <t>ジギョウ</t>
    </rPh>
    <rPh sb="33" eb="35">
      <t>バアイ</t>
    </rPh>
    <rPh sb="37" eb="39">
      <t>ジョウキ</t>
    </rPh>
    <rPh sb="40" eb="45">
      <t>イリョウキカンメイ</t>
    </rPh>
    <rPh sb="46" eb="49">
      <t>ショザイチ</t>
    </rPh>
    <rPh sb="50" eb="52">
      <t>キニュウ</t>
    </rPh>
    <rPh sb="53" eb="54">
      <t>ウエ</t>
    </rPh>
    <rPh sb="55" eb="57">
      <t>ガイトウ</t>
    </rPh>
    <rPh sb="59" eb="61">
      <t>ジギョウ</t>
    </rPh>
    <rPh sb="62" eb="63">
      <t>スベ</t>
    </rPh>
    <rPh sb="64" eb="66">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</si>
</sst>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6"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游ゴシック"/>
      <family val="2"/>
      <charset val="128"/>
      <scheme val="minor"/>
    </font>
    <font>
      <sz val="14"/>
      <color theme="1"/>
      <name val="BIZ UDPゴシック"/>
      <family val="3"/>
      <charset val="128"/>
    </font>
    <font>
      <sz val="11"/>
      <color theme="1"/>
      <name val="BIZ UDPゴシック"/>
      <family val="3"/>
      <charset val="128"/>
    </font>
    <font>
      <b/>
      <sz val="11"/>
      <color theme="1"/>
      <name val="BIZ UDPゴシック"/>
      <family val="3"/>
      <charset val="128"/>
    </font>
    <font>
      <sz val="8"/>
      <color theme="1"/>
      <name val="BIZ UDPゴシック"/>
      <family val="3"/>
      <charset val="128"/>
    </font>
    <font>
      <sz val="10"/>
      <color theme="1"/>
      <name val="BIZ UDPゴシック"/>
      <family val="3"/>
      <charset val="128"/>
    </font>
    <font>
      <u/>
      <sz val="11"/>
      <color theme="10"/>
      <name val="游ゴシック"/>
      <family val="2"/>
      <charset val="128"/>
      <scheme val="minor"/>
    </font>
    <font>
      <sz val="9"/>
      <color theme="1"/>
      <name val="BIZ UDPゴシック"/>
      <family val="3"/>
      <charset val="128"/>
    </font>
    <font>
      <b/>
      <u/>
      <sz val="11"/>
      <color theme="1"/>
      <name val="BIZ UDPゴシック"/>
      <family val="3"/>
      <charset val="128"/>
    </font>
    <font>
      <u/>
      <sz val="11"/>
      <color theme="10"/>
      <name val="BIZ UDPゴシック"/>
      <family val="3"/>
      <charset val="128"/>
    </font>
    <font>
      <b/>
      <sz val="14"/>
      <color theme="1"/>
      <name val="BIZ UDPゴシック"/>
      <family val="3"/>
      <charset val="128"/>
    </font>
    <font>
      <b/>
      <sz val="10"/>
      <color theme="1"/>
      <name val="BIZ UDPゴシック"/>
      <family val="3"/>
      <charset val="128"/>
    </font>
    <font>
      <b/>
      <u/>
      <sz val="11"/>
      <color rgb="FFFF0000"/>
      <name val="BIZ UDPゴシック"/>
      <family val="3"/>
      <charset val="128"/>
    </font>
  </fonts>
  <fills count="6">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9" tint="0.39997558519241921"/>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top/>
      <bottom style="mediumDash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9" fillId="0" borderId="0" applyNumberFormat="0" applyFill="0" applyBorder="0" applyAlignment="0" applyProtection="0">
      <alignment vertical="center"/>
    </xf>
  </cellStyleXfs>
  <cellXfs count="104">
    <xf numFmtId="0" fontId="0" fillId="0" borderId="0" xfId="0">
      <alignment vertical="center"/>
    </xf>
    <xf numFmtId="0" fontId="0" fillId="0" borderId="0" xfId="0">
      <alignment vertical="center"/>
    </xf>
    <xf numFmtId="0" fontId="5" fillId="0" borderId="0" xfId="0" applyFont="1">
      <alignment vertical="center"/>
    </xf>
    <xf numFmtId="0" fontId="5" fillId="0" borderId="0" xfId="0" applyFont="1" applyAlignment="1">
      <alignment horizontal="centerContinuous" vertical="center"/>
    </xf>
    <xf numFmtId="0" fontId="5" fillId="0" borderId="0" xfId="0" applyFont="1" applyBorder="1" applyAlignment="1">
      <alignment horizontal="left" vertical="center"/>
    </xf>
    <xf numFmtId="0" fontId="5" fillId="0" borderId="0" xfId="0" applyFont="1" applyFill="1" applyBorder="1" applyAlignment="1">
      <alignment horizontal="left" vertical="center"/>
    </xf>
    <xf numFmtId="0" fontId="5" fillId="0" borderId="0" xfId="0" applyFont="1" applyAlignment="1">
      <alignment horizontal="center" vertical="center"/>
    </xf>
    <xf numFmtId="0" fontId="5" fillId="0" borderId="0" xfId="0" applyFont="1" applyBorder="1" applyAlignment="1">
      <alignment horizontal="right" vertical="center"/>
    </xf>
    <xf numFmtId="0" fontId="5" fillId="0" borderId="0" xfId="0" applyFont="1" applyAlignment="1">
      <alignment horizontal="right" vertical="center"/>
    </xf>
    <xf numFmtId="0" fontId="4" fillId="0" borderId="0" xfId="0" applyFont="1" applyAlignment="1">
      <alignment horizontal="center" vertical="center"/>
    </xf>
    <xf numFmtId="0" fontId="5" fillId="0" borderId="0" xfId="0" applyFont="1" applyFill="1">
      <alignment vertical="center"/>
    </xf>
    <xf numFmtId="0" fontId="8" fillId="0" borderId="0" xfId="0" applyFont="1">
      <alignment vertical="center"/>
    </xf>
    <xf numFmtId="0" fontId="4" fillId="0" borderId="0" xfId="0" applyFont="1">
      <alignment vertical="center"/>
    </xf>
    <xf numFmtId="0" fontId="5" fillId="0" borderId="0" xfId="0" applyFont="1" applyAlignment="1">
      <alignment vertical="center"/>
    </xf>
    <xf numFmtId="0" fontId="5" fillId="0" borderId="0" xfId="0" applyFont="1" applyBorder="1" applyAlignment="1">
      <alignment horizontal="center" vertical="center"/>
    </xf>
    <xf numFmtId="0" fontId="10" fillId="0" borderId="0" xfId="0" applyFont="1" applyAlignment="1">
      <alignment horizontal="right" vertical="center"/>
    </xf>
    <xf numFmtId="12" fontId="5" fillId="0" borderId="0" xfId="0" applyNumberFormat="1" applyFont="1" applyFill="1">
      <alignment vertical="center"/>
    </xf>
    <xf numFmtId="12" fontId="5" fillId="0" borderId="0" xfId="0" applyNumberFormat="1" applyFont="1" applyFill="1" applyAlignment="1">
      <alignment horizontal="center" vertical="center"/>
    </xf>
    <xf numFmtId="0" fontId="8" fillId="0" borderId="0" xfId="0" applyFont="1" applyAlignment="1">
      <alignment horizontal="left" vertical="center"/>
    </xf>
    <xf numFmtId="0" fontId="5" fillId="0" borderId="9" xfId="0" applyFont="1" applyBorder="1">
      <alignment vertical="center"/>
    </xf>
    <xf numFmtId="0" fontId="7" fillId="0" borderId="0" xfId="0" applyFont="1" applyAlignment="1">
      <alignment horizontal="right" vertical="center"/>
    </xf>
    <xf numFmtId="0" fontId="8" fillId="0" borderId="0" xfId="0" applyFont="1" applyAlignment="1">
      <alignment horizontal="right" vertical="center"/>
    </xf>
    <xf numFmtId="38" fontId="5" fillId="0" borderId="0" xfId="1" applyFont="1" applyFill="1">
      <alignment vertical="center"/>
    </xf>
    <xf numFmtId="0" fontId="12" fillId="0" borderId="0" xfId="2" applyFont="1" applyAlignment="1">
      <alignment horizontal="center" vertical="center"/>
    </xf>
    <xf numFmtId="0" fontId="5" fillId="0" borderId="0" xfId="0" applyFont="1" applyAlignment="1">
      <alignment horizontal="left" vertical="center" indent="2"/>
    </xf>
    <xf numFmtId="0" fontId="0" fillId="0" borderId="0" xfId="0" applyFill="1">
      <alignment vertical="center"/>
    </xf>
    <xf numFmtId="0" fontId="0" fillId="4" borderId="0" xfId="0" applyFill="1">
      <alignment vertical="center"/>
    </xf>
    <xf numFmtId="38" fontId="0" fillId="0" borderId="0" xfId="0" applyNumberFormat="1">
      <alignment vertical="center"/>
    </xf>
    <xf numFmtId="38" fontId="5" fillId="0" borderId="0" xfId="1" applyFont="1" applyFill="1" applyBorder="1" applyAlignment="1">
      <alignment horizontal="center" vertical="center"/>
    </xf>
    <xf numFmtId="0" fontId="8" fillId="0" borderId="0" xfId="0" applyFont="1" applyAlignment="1">
      <alignment vertical="center"/>
    </xf>
    <xf numFmtId="0" fontId="2" fillId="5" borderId="0" xfId="0" applyFont="1" applyFill="1">
      <alignment vertical="center"/>
    </xf>
    <xf numFmtId="0" fontId="2" fillId="3" borderId="0" xfId="0" applyFont="1" applyFill="1">
      <alignment vertical="center"/>
    </xf>
    <xf numFmtId="0" fontId="2" fillId="4" borderId="0" xfId="0" applyFont="1" applyFill="1">
      <alignment vertical="center"/>
    </xf>
    <xf numFmtId="0" fontId="2" fillId="0" borderId="0" xfId="0" applyFont="1" applyFill="1">
      <alignment vertical="center"/>
    </xf>
    <xf numFmtId="0" fontId="2"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center" vertical="center"/>
    </xf>
    <xf numFmtId="0" fontId="5" fillId="0" borderId="9" xfId="0" applyFont="1" applyBorder="1" applyAlignment="1">
      <alignment horizontal="center" vertical="center"/>
    </xf>
    <xf numFmtId="0" fontId="5" fillId="0" borderId="0" xfId="0" applyFont="1" applyFill="1" applyAlignment="1">
      <alignment horizontal="center" vertical="center"/>
    </xf>
    <xf numFmtId="0" fontId="5" fillId="0" borderId="0" xfId="0" applyFont="1" applyAlignment="1">
      <alignment horizontal="center" vertical="center"/>
    </xf>
    <xf numFmtId="0" fontId="5" fillId="2" borderId="1" xfId="0" applyFont="1" applyFill="1" applyBorder="1" applyAlignment="1" applyProtection="1">
      <alignment horizontal="center" vertical="center"/>
      <protection locked="0"/>
    </xf>
    <xf numFmtId="0" fontId="6" fillId="0" borderId="0" xfId="0" applyFont="1" applyBorder="1" applyAlignment="1">
      <alignment horizontal="left" vertical="center"/>
    </xf>
    <xf numFmtId="0" fontId="5" fillId="0" borderId="0" xfId="0" applyFont="1" applyAlignment="1">
      <alignment horizontal="center" vertical="center"/>
    </xf>
    <xf numFmtId="0" fontId="0" fillId="3" borderId="0" xfId="0" applyFill="1">
      <alignment vertical="center"/>
    </xf>
    <xf numFmtId="0" fontId="5" fillId="0" borderId="0" xfId="0" applyFont="1" applyAlignment="1">
      <alignment horizontal="right" vertical="center"/>
    </xf>
    <xf numFmtId="0" fontId="5" fillId="0" borderId="0" xfId="0" applyFont="1" applyAlignment="1">
      <alignment horizontal="center" vertical="center"/>
    </xf>
    <xf numFmtId="38" fontId="5" fillId="0" borderId="0" xfId="1" applyFont="1" applyFill="1" applyBorder="1" applyAlignment="1" applyProtection="1">
      <alignment horizontal="center" vertical="center"/>
      <protection locked="0"/>
    </xf>
    <xf numFmtId="0" fontId="7" fillId="0" borderId="0" xfId="0" applyFont="1" applyAlignment="1" applyProtection="1">
      <alignment horizontal="right" vertical="center"/>
    </xf>
    <xf numFmtId="0" fontId="5" fillId="0" borderId="0" xfId="0" applyFont="1" applyProtection="1">
      <alignment vertical="center"/>
    </xf>
    <xf numFmtId="0" fontId="5" fillId="0" borderId="24" xfId="0" applyFont="1" applyBorder="1" applyAlignment="1" applyProtection="1">
      <alignment horizontal="center" vertical="center"/>
    </xf>
    <xf numFmtId="0" fontId="5" fillId="0" borderId="26" xfId="0" applyFont="1" applyBorder="1" applyAlignment="1" applyProtection="1">
      <alignment horizontal="center" vertical="center"/>
    </xf>
    <xf numFmtId="0" fontId="5" fillId="0" borderId="29" xfId="0" applyFont="1" applyBorder="1" applyAlignment="1" applyProtection="1">
      <alignment horizontal="center" vertical="center"/>
    </xf>
    <xf numFmtId="0" fontId="5" fillId="0" borderId="0" xfId="0" applyFont="1" applyBorder="1">
      <alignment vertical="center"/>
    </xf>
    <xf numFmtId="38" fontId="5" fillId="0" borderId="0" xfId="1" applyFont="1">
      <alignment vertical="center"/>
    </xf>
    <xf numFmtId="0" fontId="5" fillId="0" borderId="0" xfId="0" applyFont="1" applyAlignment="1">
      <alignment horizontal="left" vertical="center" wrapText="1"/>
    </xf>
    <xf numFmtId="0" fontId="5" fillId="0" borderId="30" xfId="0" applyFont="1" applyBorder="1" applyAlignment="1" applyProtection="1">
      <alignment horizontal="center" vertical="center"/>
    </xf>
    <xf numFmtId="0" fontId="5" fillId="0" borderId="31" xfId="0" applyFont="1" applyBorder="1" applyAlignment="1" applyProtection="1">
      <alignment horizontal="center" vertical="center"/>
    </xf>
    <xf numFmtId="0" fontId="5" fillId="0" borderId="32" xfId="0" applyFont="1" applyBorder="1" applyAlignment="1" applyProtection="1">
      <alignment horizontal="center" vertical="center"/>
    </xf>
    <xf numFmtId="38" fontId="5" fillId="0" borderId="13" xfId="1" applyFont="1" applyFill="1" applyBorder="1" applyAlignment="1" applyProtection="1">
      <alignment horizontal="center" vertical="center"/>
    </xf>
    <xf numFmtId="38" fontId="5" fillId="0" borderId="15" xfId="1" applyFont="1" applyFill="1" applyBorder="1" applyAlignment="1" applyProtection="1">
      <alignment horizontal="center" vertical="center"/>
    </xf>
    <xf numFmtId="38" fontId="5" fillId="0" borderId="16" xfId="1" applyFont="1" applyFill="1" applyBorder="1" applyAlignment="1" applyProtection="1">
      <alignment horizontal="center" vertical="center"/>
    </xf>
    <xf numFmtId="38" fontId="5" fillId="0" borderId="18" xfId="1" applyFont="1" applyFill="1" applyBorder="1" applyAlignment="1" applyProtection="1">
      <alignment horizontal="center" vertical="center"/>
    </xf>
    <xf numFmtId="38" fontId="5" fillId="0" borderId="19" xfId="1" applyFont="1" applyFill="1" applyBorder="1" applyAlignment="1" applyProtection="1">
      <alignment horizontal="center" vertical="center"/>
    </xf>
    <xf numFmtId="38" fontId="5" fillId="0" borderId="21" xfId="1" applyFont="1" applyFill="1" applyBorder="1" applyAlignment="1" applyProtection="1">
      <alignment horizontal="center" vertical="center"/>
    </xf>
    <xf numFmtId="0" fontId="5" fillId="0" borderId="6" xfId="0" applyFont="1" applyBorder="1" applyAlignment="1" applyProtection="1">
      <alignment horizontal="center" vertical="center"/>
    </xf>
    <xf numFmtId="0" fontId="5" fillId="0" borderId="12" xfId="0" applyFont="1" applyBorder="1" applyAlignment="1" applyProtection="1">
      <alignment horizontal="center" vertical="center"/>
    </xf>
    <xf numFmtId="0" fontId="5" fillId="2" borderId="22" xfId="0" applyFont="1" applyFill="1" applyBorder="1" applyAlignment="1" applyProtection="1">
      <alignment horizontal="center" vertical="center"/>
      <protection locked="0"/>
    </xf>
    <xf numFmtId="0" fontId="5" fillId="2" borderId="23" xfId="0" applyFont="1" applyFill="1" applyBorder="1" applyAlignment="1" applyProtection="1">
      <alignment horizontal="center" vertical="center"/>
      <protection locked="0"/>
    </xf>
    <xf numFmtId="0" fontId="5" fillId="2" borderId="25" xfId="0" applyFont="1" applyFill="1" applyBorder="1" applyAlignment="1" applyProtection="1">
      <alignment horizontal="center" vertical="center"/>
      <protection locked="0"/>
    </xf>
    <xf numFmtId="0" fontId="5" fillId="2" borderId="18" xfId="0" applyFont="1" applyFill="1" applyBorder="1" applyAlignment="1" applyProtection="1">
      <alignment horizontal="center" vertical="center"/>
      <protection locked="0"/>
    </xf>
    <xf numFmtId="0" fontId="5" fillId="2" borderId="27" xfId="0" applyFont="1" applyFill="1" applyBorder="1" applyAlignment="1" applyProtection="1">
      <alignment horizontal="center" vertical="center"/>
      <protection locked="0"/>
    </xf>
    <xf numFmtId="0" fontId="5" fillId="2" borderId="28" xfId="0" applyFont="1" applyFill="1" applyBorder="1" applyAlignment="1" applyProtection="1">
      <alignment horizontal="center" vertical="center"/>
      <protection locked="0"/>
    </xf>
    <xf numFmtId="0" fontId="5" fillId="0" borderId="15" xfId="0" applyFont="1" applyBorder="1" applyAlignment="1" applyProtection="1">
      <alignment horizontal="left" vertical="center"/>
    </xf>
    <xf numFmtId="0" fontId="5" fillId="0" borderId="14" xfId="0" applyFont="1" applyBorder="1" applyAlignment="1" applyProtection="1">
      <alignment horizontal="left" vertical="center"/>
    </xf>
    <xf numFmtId="0" fontId="5" fillId="0" borderId="21" xfId="0" applyFont="1" applyBorder="1" applyAlignment="1" applyProtection="1">
      <alignment horizontal="left" vertical="center"/>
    </xf>
    <xf numFmtId="0" fontId="5" fillId="0" borderId="20" xfId="0" applyFont="1" applyBorder="1" applyAlignment="1" applyProtection="1">
      <alignment horizontal="left" vertical="center"/>
    </xf>
    <xf numFmtId="0" fontId="5" fillId="0" borderId="18" xfId="0" applyFont="1" applyBorder="1" applyAlignment="1" applyProtection="1">
      <alignment horizontal="left" vertical="center"/>
    </xf>
    <xf numFmtId="0" fontId="5" fillId="0" borderId="17" xfId="0" applyFont="1" applyBorder="1" applyAlignment="1" applyProtection="1">
      <alignment horizontal="left" vertical="center"/>
    </xf>
    <xf numFmtId="176" fontId="5" fillId="0" borderId="0" xfId="0" applyNumberFormat="1" applyFont="1" applyAlignment="1">
      <alignment horizontal="center" vertical="center"/>
    </xf>
    <xf numFmtId="0" fontId="5"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4" fillId="0" borderId="0" xfId="0" applyFont="1" applyAlignment="1">
      <alignment horizontal="center" vertical="center"/>
    </xf>
    <xf numFmtId="0" fontId="5" fillId="0" borderId="0" xfId="0" applyFont="1" applyAlignment="1">
      <alignment horizontal="right" vertical="center"/>
    </xf>
    <xf numFmtId="0" fontId="5" fillId="0" borderId="7" xfId="0" applyFont="1" applyBorder="1" applyAlignment="1">
      <alignment horizontal="right" vertical="center"/>
    </xf>
    <xf numFmtId="0" fontId="5" fillId="0" borderId="0" xfId="0" applyFont="1" applyAlignment="1">
      <alignment horizontal="center" vertical="center"/>
    </xf>
    <xf numFmtId="0" fontId="12" fillId="0" borderId="0" xfId="2" applyFont="1" applyAlignment="1">
      <alignment horizontal="center" vertical="center"/>
    </xf>
    <xf numFmtId="0" fontId="8" fillId="0" borderId="0" xfId="0" applyFont="1" applyAlignment="1">
      <alignment horizontal="right" vertical="center"/>
    </xf>
    <xf numFmtId="38" fontId="5" fillId="2" borderId="2" xfId="1" applyFont="1" applyFill="1" applyBorder="1" applyAlignment="1" applyProtection="1">
      <alignment horizontal="center" vertical="center"/>
      <protection locked="0"/>
    </xf>
    <xf numFmtId="38" fontId="5" fillId="2" borderId="4" xfId="1" applyFont="1" applyFill="1" applyBorder="1" applyAlignment="1" applyProtection="1">
      <alignment horizontal="center" vertical="center"/>
      <protection locked="0"/>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38" fontId="5" fillId="2" borderId="2" xfId="1" applyFont="1" applyFill="1" applyBorder="1" applyAlignment="1" applyProtection="1">
      <alignment horizontal="right" vertical="center"/>
      <protection locked="0"/>
    </xf>
    <xf numFmtId="38" fontId="5" fillId="2" borderId="4" xfId="1" applyFont="1" applyFill="1" applyBorder="1" applyAlignment="1" applyProtection="1">
      <alignment horizontal="right" vertical="center"/>
      <protection locked="0"/>
    </xf>
    <xf numFmtId="38" fontId="5" fillId="0" borderId="5" xfId="1" applyFont="1" applyFill="1" applyBorder="1" applyAlignment="1" applyProtection="1">
      <alignment horizontal="center" vertical="center"/>
    </xf>
    <xf numFmtId="38" fontId="5" fillId="0" borderId="12" xfId="1" applyFont="1" applyFill="1" applyBorder="1" applyAlignment="1" applyProtection="1">
      <alignment horizontal="center" vertical="center"/>
    </xf>
    <xf numFmtId="0" fontId="6" fillId="0" borderId="0" xfId="0" applyFont="1" applyBorder="1" applyAlignment="1">
      <alignment horizontal="left" vertical="center"/>
    </xf>
  </cellXfs>
  <cellStyles count="3">
    <cellStyle name="ハイパーリンク" xfId="2" builtinId="8"/>
    <cellStyle name="桁区切り" xfId="1" builtinId="6"/>
    <cellStyle name="標準" xfId="0" builtinId="0"/>
  </cellStyles>
  <dxfs count="8">
    <dxf>
      <fill>
        <patternFill>
          <bgColor theme="0"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ryozink@pref.miyagi.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R92"/>
  <sheetViews>
    <sheetView tabSelected="1" view="pageBreakPreview" zoomScaleNormal="100" zoomScaleSheetLayoutView="100" workbookViewId="0">
      <selection activeCell="D3" sqref="D3:K3"/>
    </sheetView>
  </sheetViews>
  <sheetFormatPr defaultRowHeight="13.5" x14ac:dyDescent="0.4"/>
  <cols>
    <col min="1" max="1" width="3.125" style="2" customWidth="1"/>
    <col min="2" max="4" width="9" style="2"/>
    <col min="5" max="5" width="3.375" style="2" customWidth="1"/>
    <col min="6" max="6" width="3.125" style="2" customWidth="1"/>
    <col min="7" max="7" width="9" style="2"/>
    <col min="8" max="8" width="7.75" style="2" customWidth="1"/>
    <col min="9" max="9" width="5" style="36" customWidth="1"/>
    <col min="10" max="10" width="16.25" style="2" customWidth="1"/>
    <col min="11" max="11" width="9.5" style="2" customWidth="1"/>
    <col min="12" max="12" width="4.875" style="2" customWidth="1"/>
    <col min="13" max="13" width="14.875" style="2" customWidth="1"/>
    <col min="14" max="14" width="10" style="2" customWidth="1"/>
    <col min="15" max="15" width="9" style="2"/>
    <col min="16" max="16" width="3.125" style="2" customWidth="1"/>
    <col min="17" max="17" width="10.25" style="2" customWidth="1"/>
    <col min="18" max="18" width="12.875" style="2" hidden="1" customWidth="1"/>
    <col min="19" max="16384" width="9" style="2"/>
  </cols>
  <sheetData>
    <row r="1" spans="2:15" ht="26.25" customHeight="1" x14ac:dyDescent="0.4">
      <c r="B1" s="83" t="s">
        <v>61</v>
      </c>
      <c r="C1" s="83"/>
      <c r="D1" s="83"/>
      <c r="E1" s="83"/>
      <c r="F1" s="83"/>
      <c r="G1" s="83"/>
      <c r="H1" s="83"/>
      <c r="I1" s="83"/>
      <c r="J1" s="83"/>
      <c r="K1" s="83"/>
      <c r="L1" s="83"/>
      <c r="M1" s="83"/>
      <c r="N1" s="83"/>
      <c r="O1" s="83"/>
    </row>
    <row r="2" spans="2:15" ht="10.5" customHeight="1" thickBot="1" x14ac:dyDescent="0.45">
      <c r="B2" s="9"/>
      <c r="C2" s="9"/>
      <c r="D2" s="9"/>
      <c r="E2" s="9"/>
      <c r="F2" s="9"/>
      <c r="G2" s="9"/>
      <c r="H2" s="9"/>
      <c r="I2" s="35"/>
      <c r="J2" s="9"/>
      <c r="K2" s="9"/>
      <c r="L2" s="79"/>
      <c r="M2" s="79"/>
    </row>
    <row r="3" spans="2:15" ht="20.100000000000001" customHeight="1" thickBot="1" x14ac:dyDescent="0.45">
      <c r="B3" s="3" t="s">
        <v>0</v>
      </c>
      <c r="C3" s="3"/>
      <c r="D3" s="80"/>
      <c r="E3" s="81"/>
      <c r="F3" s="81"/>
      <c r="G3" s="81"/>
      <c r="H3" s="81"/>
      <c r="I3" s="81"/>
      <c r="J3" s="81"/>
      <c r="K3" s="82"/>
    </row>
    <row r="4" spans="2:15" ht="20.100000000000001" customHeight="1" thickBot="1" x14ac:dyDescent="0.45">
      <c r="B4" s="3" t="s">
        <v>1</v>
      </c>
      <c r="C4" s="3"/>
      <c r="D4" s="80"/>
      <c r="E4" s="81"/>
      <c r="F4" s="81"/>
      <c r="G4" s="81"/>
      <c r="H4" s="81"/>
      <c r="I4" s="81"/>
      <c r="J4" s="81"/>
      <c r="K4" s="82"/>
    </row>
    <row r="6" spans="2:15" ht="18" customHeight="1" x14ac:dyDescent="0.4">
      <c r="B6" s="29" t="s">
        <v>100</v>
      </c>
      <c r="C6" s="29"/>
      <c r="D6" s="29"/>
      <c r="E6" s="29"/>
      <c r="F6" s="29"/>
      <c r="G6" s="29"/>
      <c r="H6" s="29"/>
      <c r="I6" s="37"/>
      <c r="J6" s="29"/>
      <c r="K6" s="29"/>
      <c r="L6" s="29"/>
      <c r="M6" s="29"/>
      <c r="N6" s="29"/>
      <c r="O6" s="29"/>
    </row>
    <row r="7" spans="2:15" ht="18" customHeight="1" x14ac:dyDescent="0.4">
      <c r="B7" s="11" t="s">
        <v>98</v>
      </c>
      <c r="C7" s="18"/>
      <c r="D7" s="18"/>
      <c r="E7" s="18"/>
      <c r="F7" s="18"/>
      <c r="G7" s="18"/>
      <c r="H7" s="18"/>
      <c r="I7" s="37"/>
      <c r="J7" s="18"/>
      <c r="K7" s="18"/>
      <c r="L7" s="18"/>
      <c r="M7" s="18"/>
      <c r="N7" s="18"/>
      <c r="O7" s="18"/>
    </row>
    <row r="8" spans="2:15" ht="18" customHeight="1" x14ac:dyDescent="0.4">
      <c r="B8" s="29" t="s">
        <v>14</v>
      </c>
      <c r="C8" s="29"/>
      <c r="D8" s="29"/>
      <c r="E8" s="29"/>
      <c r="F8" s="29"/>
      <c r="G8" s="29"/>
      <c r="H8" s="29"/>
      <c r="I8" s="37"/>
      <c r="J8" s="29"/>
      <c r="K8" s="29"/>
      <c r="L8" s="29"/>
      <c r="M8" s="29"/>
      <c r="N8" s="29"/>
      <c r="O8" s="29"/>
    </row>
    <row r="9" spans="2:15" ht="18" customHeight="1" x14ac:dyDescent="0.4">
      <c r="B9" s="18" t="s">
        <v>25</v>
      </c>
      <c r="C9" s="18"/>
      <c r="D9" s="18"/>
      <c r="E9" s="18"/>
      <c r="F9" s="18"/>
      <c r="G9" s="18"/>
      <c r="H9" s="18"/>
      <c r="I9" s="37"/>
      <c r="J9" s="18"/>
      <c r="K9" s="18"/>
      <c r="L9" s="18"/>
      <c r="M9" s="18"/>
      <c r="N9" s="18"/>
      <c r="O9" s="18"/>
    </row>
    <row r="10" spans="2:15" ht="18" customHeight="1" x14ac:dyDescent="0.4">
      <c r="B10" s="29" t="s">
        <v>15</v>
      </c>
      <c r="C10" s="29"/>
      <c r="D10" s="29"/>
      <c r="E10" s="29"/>
      <c r="F10" s="29"/>
      <c r="G10" s="29"/>
      <c r="H10" s="29"/>
      <c r="I10" s="37"/>
      <c r="J10" s="29"/>
      <c r="K10" s="29"/>
      <c r="L10" s="29"/>
      <c r="M10" s="29"/>
      <c r="N10" s="29"/>
      <c r="O10" s="29"/>
    </row>
    <row r="11" spans="2:15" ht="18" customHeight="1" x14ac:dyDescent="0.4">
      <c r="B11" s="88" t="s">
        <v>29</v>
      </c>
      <c r="C11" s="88"/>
      <c r="D11" s="88"/>
      <c r="E11" s="86" t="s">
        <v>16</v>
      </c>
      <c r="F11" s="86"/>
      <c r="G11" s="86"/>
      <c r="H11" s="86"/>
      <c r="I11" s="36" t="s">
        <v>30</v>
      </c>
      <c r="J11" s="87" t="s">
        <v>17</v>
      </c>
      <c r="K11" s="87"/>
      <c r="L11" s="87"/>
    </row>
    <row r="12" spans="2:15" ht="9.75" customHeight="1" x14ac:dyDescent="0.4">
      <c r="B12" s="21"/>
      <c r="C12" s="21"/>
      <c r="D12" s="21"/>
      <c r="E12" s="6"/>
      <c r="F12" s="6"/>
      <c r="G12" s="6"/>
      <c r="H12" s="6"/>
      <c r="J12" s="23"/>
      <c r="K12" s="23"/>
      <c r="L12" s="23"/>
    </row>
    <row r="13" spans="2:15" ht="18" customHeight="1" thickBot="1" x14ac:dyDescent="0.45">
      <c r="B13" s="18" t="s">
        <v>97</v>
      </c>
      <c r="C13" s="21"/>
      <c r="D13" s="21"/>
      <c r="E13" s="6"/>
      <c r="F13" s="6"/>
      <c r="G13" s="6"/>
      <c r="H13" s="6"/>
      <c r="J13" s="23"/>
      <c r="K13" s="23"/>
      <c r="L13" s="23"/>
    </row>
    <row r="14" spans="2:15" ht="18" customHeight="1" thickBot="1" x14ac:dyDescent="0.45">
      <c r="B14" s="24" t="s">
        <v>31</v>
      </c>
      <c r="C14" s="21"/>
      <c r="D14" s="21"/>
      <c r="E14" s="6"/>
      <c r="F14" s="6"/>
      <c r="G14" s="6"/>
      <c r="H14" s="41" t="s">
        <v>48</v>
      </c>
      <c r="J14" s="23"/>
      <c r="K14" s="23"/>
      <c r="L14" s="23"/>
    </row>
    <row r="15" spans="2:15" ht="18" customHeight="1" thickBot="1" x14ac:dyDescent="0.45">
      <c r="B15" s="24" t="s">
        <v>51</v>
      </c>
      <c r="C15" s="21"/>
      <c r="D15" s="21"/>
      <c r="E15" s="6"/>
      <c r="F15" s="6"/>
      <c r="G15" s="6"/>
      <c r="H15" s="41" t="s">
        <v>48</v>
      </c>
      <c r="J15" s="23"/>
      <c r="K15" s="23"/>
      <c r="L15" s="23"/>
    </row>
    <row r="16" spans="2:15" ht="18" customHeight="1" thickBot="1" x14ac:dyDescent="0.45">
      <c r="B16" s="24" t="s">
        <v>53</v>
      </c>
      <c r="C16" s="21"/>
      <c r="D16" s="21"/>
      <c r="E16" s="6"/>
      <c r="F16" s="6"/>
      <c r="G16" s="6"/>
      <c r="H16" s="41" t="s">
        <v>48</v>
      </c>
      <c r="J16" s="23"/>
      <c r="K16" s="23"/>
      <c r="L16" s="23"/>
    </row>
    <row r="17" spans="1:17" ht="18" customHeight="1" thickBot="1" x14ac:dyDescent="0.45">
      <c r="B17" s="24" t="s">
        <v>54</v>
      </c>
      <c r="C17" s="21"/>
      <c r="D17" s="21"/>
      <c r="E17" s="6"/>
      <c r="F17" s="6"/>
      <c r="G17" s="6"/>
      <c r="H17" s="41" t="s">
        <v>48</v>
      </c>
      <c r="J17" s="23"/>
      <c r="K17" s="23"/>
      <c r="L17" s="23"/>
    </row>
    <row r="18" spans="1:17" ht="18" customHeight="1" thickBot="1" x14ac:dyDescent="0.45">
      <c r="B18" s="24" t="s">
        <v>55</v>
      </c>
      <c r="C18" s="21"/>
      <c r="D18" s="21"/>
      <c r="E18" s="6"/>
      <c r="F18" s="6"/>
      <c r="G18" s="6"/>
      <c r="H18" s="41" t="s">
        <v>48</v>
      </c>
      <c r="J18" s="23"/>
      <c r="K18" s="23"/>
      <c r="L18" s="23"/>
    </row>
    <row r="19" spans="1:17" ht="18" customHeight="1" thickBot="1" x14ac:dyDescent="0.45">
      <c r="B19" s="24" t="s">
        <v>56</v>
      </c>
      <c r="C19" s="21"/>
      <c r="D19" s="21"/>
      <c r="E19" s="6"/>
      <c r="F19" s="6"/>
      <c r="G19" s="6"/>
      <c r="H19" s="41" t="s">
        <v>48</v>
      </c>
      <c r="J19" s="23"/>
      <c r="K19" s="23"/>
      <c r="L19" s="23"/>
    </row>
    <row r="20" spans="1:17" ht="18" customHeight="1" thickBot="1" x14ac:dyDescent="0.45">
      <c r="B20" s="24" t="s">
        <v>92</v>
      </c>
      <c r="C20" s="21"/>
      <c r="D20" s="21"/>
      <c r="E20" s="6"/>
      <c r="F20" s="6"/>
      <c r="G20" s="6"/>
      <c r="H20" s="41" t="s">
        <v>48</v>
      </c>
      <c r="J20" s="23"/>
      <c r="K20" s="23"/>
      <c r="L20" s="23"/>
    </row>
    <row r="21" spans="1:17" ht="18" customHeight="1" x14ac:dyDescent="0.4">
      <c r="B21" s="21"/>
      <c r="C21" s="21"/>
      <c r="D21" s="21"/>
      <c r="E21" s="6"/>
      <c r="F21" s="6"/>
      <c r="G21" s="6"/>
      <c r="H21" s="6"/>
      <c r="J21" s="23"/>
      <c r="K21" s="23"/>
      <c r="L21" s="23"/>
    </row>
    <row r="22" spans="1:17" ht="14.25" thickBot="1" x14ac:dyDescent="0.45">
      <c r="A22" s="19"/>
      <c r="B22" s="19"/>
      <c r="C22" s="19"/>
      <c r="D22" s="19"/>
      <c r="E22" s="19"/>
      <c r="F22" s="19"/>
      <c r="G22" s="19"/>
      <c r="H22" s="19"/>
      <c r="I22" s="38"/>
      <c r="J22" s="19"/>
      <c r="K22" s="19"/>
      <c r="L22" s="19"/>
      <c r="M22" s="19"/>
      <c r="N22" s="19"/>
      <c r="O22" s="19"/>
      <c r="P22" s="19"/>
      <c r="Q22" s="53"/>
    </row>
    <row r="23" spans="1:17" ht="39" customHeight="1" thickBot="1" x14ac:dyDescent="0.45">
      <c r="B23" s="12" t="s">
        <v>49</v>
      </c>
      <c r="F23" s="10"/>
    </row>
    <row r="24" spans="1:17" ht="20.100000000000001" customHeight="1" thickBot="1" x14ac:dyDescent="0.45">
      <c r="B24" s="84" t="s">
        <v>8</v>
      </c>
      <c r="C24" s="85"/>
      <c r="D24" s="80"/>
      <c r="E24" s="81"/>
      <c r="F24" s="81"/>
      <c r="G24" s="81"/>
      <c r="H24" s="82"/>
      <c r="I24" s="84" t="s">
        <v>10</v>
      </c>
      <c r="J24" s="85"/>
      <c r="K24" s="80"/>
      <c r="L24" s="81"/>
      <c r="M24" s="81"/>
      <c r="N24" s="82"/>
    </row>
    <row r="25" spans="1:17" ht="20.100000000000001" customHeight="1" thickBot="1" x14ac:dyDescent="0.45">
      <c r="B25" s="84" t="s">
        <v>9</v>
      </c>
      <c r="C25" s="85"/>
      <c r="D25" s="80"/>
      <c r="E25" s="81"/>
      <c r="F25" s="81"/>
      <c r="G25" s="81"/>
      <c r="H25" s="82"/>
      <c r="I25" s="84" t="s">
        <v>11</v>
      </c>
      <c r="J25" s="85"/>
      <c r="K25" s="80"/>
      <c r="L25" s="81"/>
      <c r="M25" s="81"/>
      <c r="N25" s="82"/>
    </row>
    <row r="26" spans="1:17" ht="7.5" customHeight="1" x14ac:dyDescent="0.4">
      <c r="B26" s="8"/>
      <c r="C26" s="7"/>
      <c r="D26" s="14"/>
      <c r="E26" s="14"/>
      <c r="F26" s="14"/>
      <c r="G26" s="14"/>
      <c r="J26" s="7"/>
      <c r="K26" s="14"/>
      <c r="L26" s="14"/>
      <c r="M26" s="14"/>
      <c r="N26" s="14"/>
    </row>
    <row r="27" spans="1:17" ht="18" customHeight="1" thickBot="1" x14ac:dyDescent="0.45">
      <c r="B27" s="5" t="s">
        <v>62</v>
      </c>
    </row>
    <row r="28" spans="1:17" ht="18" customHeight="1" thickBot="1" x14ac:dyDescent="0.45">
      <c r="B28" s="15" t="s">
        <v>19</v>
      </c>
      <c r="C28" s="89"/>
      <c r="D28" s="90"/>
      <c r="E28" s="2" t="s">
        <v>18</v>
      </c>
      <c r="F28" s="10" t="s">
        <v>13</v>
      </c>
      <c r="G28" s="15" t="s">
        <v>20</v>
      </c>
      <c r="H28" s="17">
        <v>0.66666666666666663</v>
      </c>
      <c r="I28" s="39" t="s">
        <v>21</v>
      </c>
      <c r="J28" s="10">
        <f>ROUNDDOWN(IF(C28&gt;=750000,750000*2/3,C28*2/3),-3)</f>
        <v>0</v>
      </c>
      <c r="K28" s="2" t="s">
        <v>18</v>
      </c>
    </row>
    <row r="29" spans="1:17" ht="7.5" customHeight="1" x14ac:dyDescent="0.4">
      <c r="J29" s="13"/>
      <c r="K29" s="13"/>
      <c r="L29" s="13"/>
      <c r="M29" s="13"/>
    </row>
    <row r="30" spans="1:17" ht="18" customHeight="1" x14ac:dyDescent="0.4">
      <c r="B30" s="2" t="s">
        <v>63</v>
      </c>
    </row>
    <row r="31" spans="1:17" ht="18" customHeight="1" x14ac:dyDescent="0.4">
      <c r="B31" s="4" t="s">
        <v>22</v>
      </c>
    </row>
    <row r="32" spans="1:17" ht="18" customHeight="1" x14ac:dyDescent="0.4">
      <c r="B32" s="42" t="s">
        <v>76</v>
      </c>
      <c r="I32" s="40"/>
    </row>
    <row r="33" spans="1:17" ht="18" customHeight="1" thickBot="1" x14ac:dyDescent="0.45">
      <c r="B33" s="103" t="s">
        <v>77</v>
      </c>
      <c r="C33" s="103"/>
      <c r="D33" s="103"/>
      <c r="E33" s="103"/>
      <c r="F33" s="103"/>
      <c r="G33" s="103"/>
      <c r="H33" s="103"/>
      <c r="I33" s="103"/>
      <c r="J33" s="103"/>
      <c r="K33" s="103"/>
      <c r="L33" s="103"/>
      <c r="M33" s="103"/>
      <c r="N33" s="103"/>
      <c r="O33" s="103"/>
    </row>
    <row r="34" spans="1:17" ht="18" customHeight="1" thickBot="1" x14ac:dyDescent="0.45">
      <c r="C34" s="91" t="s">
        <v>2</v>
      </c>
      <c r="D34" s="92"/>
      <c r="E34" s="92"/>
      <c r="F34" s="92"/>
      <c r="G34" s="93"/>
      <c r="H34" s="80"/>
      <c r="I34" s="81"/>
      <c r="J34" s="82"/>
      <c r="K34" s="4"/>
      <c r="L34" s="4"/>
      <c r="M34" s="4"/>
      <c r="N34" s="4"/>
    </row>
    <row r="35" spans="1:17" ht="18" customHeight="1" thickBot="1" x14ac:dyDescent="0.45">
      <c r="C35" s="91" t="s">
        <v>3</v>
      </c>
      <c r="D35" s="92"/>
      <c r="E35" s="92"/>
      <c r="F35" s="92"/>
      <c r="G35" s="93"/>
      <c r="H35" s="80"/>
      <c r="I35" s="81"/>
      <c r="J35" s="82"/>
      <c r="K35" s="4"/>
      <c r="L35" s="4"/>
      <c r="M35" s="4"/>
      <c r="N35" s="4"/>
    </row>
    <row r="36" spans="1:17" ht="18" customHeight="1" thickBot="1" x14ac:dyDescent="0.45">
      <c r="C36" s="91" t="s">
        <v>4</v>
      </c>
      <c r="D36" s="92"/>
      <c r="E36" s="92"/>
      <c r="F36" s="92"/>
      <c r="G36" s="93"/>
      <c r="H36" s="80"/>
      <c r="I36" s="81"/>
      <c r="J36" s="82"/>
      <c r="K36" s="4"/>
      <c r="L36" s="4"/>
      <c r="M36" s="4"/>
      <c r="N36" s="10"/>
    </row>
    <row r="37" spans="1:17" ht="18" customHeight="1" thickBot="1" x14ac:dyDescent="0.45">
      <c r="C37" s="94" t="s">
        <v>5</v>
      </c>
      <c r="D37" s="95"/>
      <c r="E37" s="95"/>
      <c r="F37" s="95"/>
      <c r="G37" s="96"/>
      <c r="H37" s="80"/>
      <c r="I37" s="81"/>
      <c r="J37" s="82"/>
      <c r="K37" s="4"/>
      <c r="L37" s="4"/>
      <c r="M37" s="4"/>
      <c r="N37" s="4"/>
    </row>
    <row r="38" spans="1:17" ht="18" customHeight="1" thickBot="1" x14ac:dyDescent="0.45">
      <c r="C38" s="91" t="s">
        <v>6</v>
      </c>
      <c r="D38" s="92"/>
      <c r="E38" s="92"/>
      <c r="F38" s="92"/>
      <c r="G38" s="93"/>
      <c r="H38" s="80"/>
      <c r="I38" s="81"/>
      <c r="J38" s="82"/>
      <c r="K38" s="4"/>
      <c r="L38" s="4"/>
      <c r="M38" s="4"/>
      <c r="N38" s="4"/>
    </row>
    <row r="39" spans="1:17" ht="18" customHeight="1" thickBot="1" x14ac:dyDescent="0.45">
      <c r="C39" s="4"/>
      <c r="D39" s="91" t="s">
        <v>7</v>
      </c>
      <c r="E39" s="92"/>
      <c r="F39" s="92"/>
      <c r="G39" s="93"/>
      <c r="H39" s="97"/>
      <c r="I39" s="98"/>
      <c r="J39" s="98"/>
      <c r="K39" s="81"/>
      <c r="L39" s="81"/>
      <c r="M39" s="81"/>
      <c r="N39" s="82"/>
    </row>
    <row r="40" spans="1:17" ht="14.25" thickBot="1" x14ac:dyDescent="0.45">
      <c r="A40" s="19"/>
      <c r="B40" s="19"/>
      <c r="C40" s="19"/>
      <c r="D40" s="19"/>
      <c r="E40" s="19"/>
      <c r="F40" s="19"/>
      <c r="G40" s="19"/>
      <c r="H40" s="19"/>
      <c r="I40" s="38"/>
      <c r="J40" s="19"/>
      <c r="K40" s="19"/>
      <c r="L40" s="19"/>
      <c r="M40" s="19"/>
      <c r="N40" s="19"/>
      <c r="O40" s="19"/>
      <c r="P40" s="19"/>
      <c r="Q40" s="53"/>
    </row>
    <row r="41" spans="1:17" ht="39" customHeight="1" thickBot="1" x14ac:dyDescent="0.45">
      <c r="B41" s="12" t="s">
        <v>50</v>
      </c>
      <c r="F41" s="10"/>
    </row>
    <row r="42" spans="1:17" ht="20.100000000000001" customHeight="1" thickBot="1" x14ac:dyDescent="0.45">
      <c r="B42" s="84" t="s">
        <v>8</v>
      </c>
      <c r="C42" s="85"/>
      <c r="D42" s="80"/>
      <c r="E42" s="81"/>
      <c r="F42" s="81"/>
      <c r="G42" s="81"/>
      <c r="H42" s="82"/>
      <c r="I42" s="84" t="s">
        <v>10</v>
      </c>
      <c r="J42" s="85"/>
      <c r="K42" s="80"/>
      <c r="L42" s="81"/>
      <c r="M42" s="81"/>
      <c r="N42" s="82"/>
    </row>
    <row r="43" spans="1:17" ht="20.100000000000001" customHeight="1" thickBot="1" x14ac:dyDescent="0.45">
      <c r="B43" s="84" t="s">
        <v>9</v>
      </c>
      <c r="C43" s="85"/>
      <c r="D43" s="80"/>
      <c r="E43" s="81"/>
      <c r="F43" s="81"/>
      <c r="G43" s="81"/>
      <c r="H43" s="82"/>
      <c r="I43" s="84" t="s">
        <v>11</v>
      </c>
      <c r="J43" s="85"/>
      <c r="K43" s="80"/>
      <c r="L43" s="81"/>
      <c r="M43" s="81"/>
      <c r="N43" s="82"/>
    </row>
    <row r="44" spans="1:17" ht="7.5" customHeight="1" x14ac:dyDescent="0.4">
      <c r="B44" s="8"/>
      <c r="C44" s="7"/>
      <c r="D44" s="14"/>
      <c r="E44" s="14"/>
      <c r="F44" s="14"/>
      <c r="G44" s="14"/>
      <c r="J44" s="7"/>
      <c r="K44" s="14"/>
      <c r="L44" s="14"/>
      <c r="M44" s="14"/>
      <c r="N44" s="14"/>
    </row>
    <row r="45" spans="1:17" ht="18" customHeight="1" x14ac:dyDescent="0.4">
      <c r="B45" s="2" t="s">
        <v>64</v>
      </c>
    </row>
    <row r="46" spans="1:17" ht="18" customHeight="1" x14ac:dyDescent="0.4">
      <c r="B46" s="42" t="s">
        <v>78</v>
      </c>
      <c r="I46" s="43"/>
    </row>
    <row r="47" spans="1:17" ht="18" customHeight="1" x14ac:dyDescent="0.4">
      <c r="B47" s="103" t="s">
        <v>80</v>
      </c>
      <c r="C47" s="103"/>
      <c r="D47" s="103"/>
      <c r="E47" s="103"/>
      <c r="F47" s="103"/>
      <c r="G47" s="103"/>
      <c r="H47" s="103"/>
      <c r="I47" s="103"/>
      <c r="J47" s="103"/>
      <c r="K47" s="103"/>
      <c r="L47" s="103"/>
      <c r="M47" s="103"/>
      <c r="N47" s="103"/>
      <c r="O47" s="103"/>
    </row>
    <row r="48" spans="1:17" ht="18" customHeight="1" x14ac:dyDescent="0.4">
      <c r="B48" s="103" t="s">
        <v>79</v>
      </c>
      <c r="C48" s="103"/>
      <c r="D48" s="103"/>
      <c r="E48" s="103"/>
      <c r="F48" s="103"/>
      <c r="G48" s="103"/>
      <c r="H48" s="103"/>
      <c r="I48" s="103"/>
      <c r="J48" s="103"/>
      <c r="K48" s="103"/>
      <c r="L48" s="103"/>
      <c r="M48" s="103"/>
      <c r="N48" s="103"/>
      <c r="O48" s="103"/>
    </row>
    <row r="49" spans="1:17" ht="14.25" customHeight="1" thickBot="1" x14ac:dyDescent="0.45">
      <c r="A49" s="19"/>
      <c r="B49" s="19"/>
      <c r="C49" s="19"/>
      <c r="D49" s="19"/>
      <c r="E49" s="19"/>
      <c r="F49" s="19"/>
      <c r="G49" s="19"/>
      <c r="H49" s="19"/>
      <c r="I49" s="38"/>
      <c r="J49" s="19"/>
      <c r="K49" s="19"/>
      <c r="L49" s="19"/>
      <c r="M49" s="19"/>
      <c r="N49" s="19"/>
      <c r="O49" s="19"/>
      <c r="P49" s="19"/>
      <c r="Q49" s="53"/>
    </row>
    <row r="50" spans="1:17" ht="39" customHeight="1" thickBot="1" x14ac:dyDescent="0.45">
      <c r="B50" s="12" t="s">
        <v>57</v>
      </c>
      <c r="F50" s="10"/>
    </row>
    <row r="51" spans="1:17" ht="20.100000000000001" customHeight="1" thickBot="1" x14ac:dyDescent="0.45">
      <c r="B51" s="84" t="s">
        <v>8</v>
      </c>
      <c r="C51" s="85"/>
      <c r="D51" s="80"/>
      <c r="E51" s="81"/>
      <c r="F51" s="81"/>
      <c r="G51" s="81"/>
      <c r="H51" s="82"/>
      <c r="I51" s="84" t="s">
        <v>10</v>
      </c>
      <c r="J51" s="85"/>
      <c r="K51" s="80"/>
      <c r="L51" s="81"/>
      <c r="M51" s="81"/>
      <c r="N51" s="82"/>
    </row>
    <row r="52" spans="1:17" ht="20.100000000000001" customHeight="1" thickBot="1" x14ac:dyDescent="0.45">
      <c r="B52" s="84" t="s">
        <v>9</v>
      </c>
      <c r="C52" s="85"/>
      <c r="D52" s="80"/>
      <c r="E52" s="81"/>
      <c r="F52" s="81"/>
      <c r="G52" s="81"/>
      <c r="H52" s="82"/>
      <c r="I52" s="84" t="s">
        <v>11</v>
      </c>
      <c r="J52" s="85"/>
      <c r="K52" s="80"/>
      <c r="L52" s="81"/>
      <c r="M52" s="81"/>
      <c r="N52" s="82"/>
    </row>
    <row r="53" spans="1:17" ht="7.5" customHeight="1" x14ac:dyDescent="0.4">
      <c r="B53" s="8"/>
      <c r="C53" s="7"/>
      <c r="D53" s="14"/>
      <c r="E53" s="14"/>
      <c r="F53" s="14"/>
      <c r="G53" s="14"/>
      <c r="J53" s="7"/>
      <c r="K53" s="14"/>
      <c r="L53" s="14"/>
      <c r="M53" s="14"/>
      <c r="N53" s="14"/>
    </row>
    <row r="54" spans="1:17" ht="18" customHeight="1" thickBot="1" x14ac:dyDescent="0.45">
      <c r="B54" s="5" t="s">
        <v>62</v>
      </c>
    </row>
    <row r="55" spans="1:17" ht="18" customHeight="1" thickBot="1" x14ac:dyDescent="0.45">
      <c r="B55" s="15" t="s">
        <v>19</v>
      </c>
      <c r="C55" s="89"/>
      <c r="D55" s="90"/>
      <c r="E55" s="2" t="s">
        <v>18</v>
      </c>
      <c r="F55" s="10" t="s">
        <v>13</v>
      </c>
      <c r="G55" s="15" t="s">
        <v>20</v>
      </c>
      <c r="H55" s="17">
        <v>0.5</v>
      </c>
      <c r="I55" s="39" t="s">
        <v>21</v>
      </c>
      <c r="J55" s="10">
        <f>ROUNDDOWN(IF(C55&gt;=11140000,11140000*1/2,C55*1/2),-3)</f>
        <v>0</v>
      </c>
      <c r="K55" s="2" t="s">
        <v>18</v>
      </c>
    </row>
    <row r="56" spans="1:17" ht="18" customHeight="1" thickBot="1" x14ac:dyDescent="0.45">
      <c r="B56" s="2" t="s">
        <v>65</v>
      </c>
    </row>
    <row r="57" spans="1:17" ht="18" customHeight="1" thickBot="1" x14ac:dyDescent="0.45">
      <c r="C57" s="80"/>
      <c r="D57" s="82"/>
      <c r="E57" s="2" t="s">
        <v>12</v>
      </c>
    </row>
    <row r="58" spans="1:17" ht="11.25" customHeight="1" thickBot="1" x14ac:dyDescent="0.45">
      <c r="A58" s="19"/>
      <c r="B58" s="19"/>
      <c r="C58" s="19"/>
      <c r="D58" s="19"/>
      <c r="E58" s="19"/>
      <c r="F58" s="19"/>
      <c r="G58" s="19"/>
      <c r="H58" s="19"/>
      <c r="I58" s="38"/>
      <c r="J58" s="19"/>
      <c r="K58" s="19"/>
      <c r="L58" s="19"/>
      <c r="M58" s="19"/>
      <c r="N58" s="19"/>
      <c r="O58" s="19"/>
      <c r="P58" s="19"/>
      <c r="Q58" s="53"/>
    </row>
    <row r="59" spans="1:17" ht="39" customHeight="1" thickBot="1" x14ac:dyDescent="0.45">
      <c r="B59" s="12" t="s">
        <v>58</v>
      </c>
      <c r="F59" s="10"/>
    </row>
    <row r="60" spans="1:17" ht="20.100000000000001" customHeight="1" thickBot="1" x14ac:dyDescent="0.45">
      <c r="B60" s="84" t="s">
        <v>8</v>
      </c>
      <c r="C60" s="85"/>
      <c r="D60" s="80"/>
      <c r="E60" s="81"/>
      <c r="F60" s="81"/>
      <c r="G60" s="81"/>
      <c r="H60" s="82"/>
      <c r="I60" s="84" t="s">
        <v>10</v>
      </c>
      <c r="J60" s="85"/>
      <c r="K60" s="80"/>
      <c r="L60" s="81"/>
      <c r="M60" s="81"/>
      <c r="N60" s="82"/>
    </row>
    <row r="61" spans="1:17" ht="20.100000000000001" customHeight="1" thickBot="1" x14ac:dyDescent="0.45">
      <c r="B61" s="84" t="s">
        <v>9</v>
      </c>
      <c r="C61" s="85"/>
      <c r="D61" s="80"/>
      <c r="E61" s="81"/>
      <c r="F61" s="81"/>
      <c r="G61" s="81"/>
      <c r="H61" s="82"/>
      <c r="I61" s="84" t="s">
        <v>11</v>
      </c>
      <c r="J61" s="85"/>
      <c r="K61" s="80"/>
      <c r="L61" s="81"/>
      <c r="M61" s="81"/>
      <c r="N61" s="82"/>
    </row>
    <row r="62" spans="1:17" ht="7.5" customHeight="1" x14ac:dyDescent="0.4">
      <c r="B62" s="8"/>
      <c r="C62" s="7"/>
      <c r="D62" s="14"/>
      <c r="E62" s="14"/>
      <c r="F62" s="14"/>
      <c r="G62" s="14"/>
      <c r="J62" s="7"/>
      <c r="K62" s="14"/>
      <c r="L62" s="14"/>
      <c r="M62" s="14"/>
      <c r="N62" s="14"/>
    </row>
    <row r="63" spans="1:17" ht="18" customHeight="1" thickBot="1" x14ac:dyDescent="0.45">
      <c r="B63" s="5" t="s">
        <v>66</v>
      </c>
    </row>
    <row r="64" spans="1:17" ht="18" customHeight="1" thickBot="1" x14ac:dyDescent="0.45">
      <c r="B64" s="20" t="s">
        <v>23</v>
      </c>
      <c r="C64" s="89"/>
      <c r="D64" s="90"/>
      <c r="E64" s="2" t="s">
        <v>24</v>
      </c>
      <c r="F64" s="10" t="s">
        <v>13</v>
      </c>
      <c r="G64" s="8" t="s">
        <v>26</v>
      </c>
      <c r="H64" s="10" t="s">
        <v>27</v>
      </c>
      <c r="I64" s="36">
        <v>18</v>
      </c>
      <c r="J64" s="13" t="s">
        <v>28</v>
      </c>
      <c r="K64" s="16">
        <v>0.66666666666666663</v>
      </c>
      <c r="L64" s="2" t="s">
        <v>21</v>
      </c>
      <c r="M64" s="22">
        <f>C64*12*180000*2/3</f>
        <v>0</v>
      </c>
      <c r="N64" s="2" t="s">
        <v>18</v>
      </c>
    </row>
    <row r="65" spans="1:17" ht="14.25" thickBot="1" x14ac:dyDescent="0.45">
      <c r="A65" s="19"/>
      <c r="B65" s="19"/>
      <c r="C65" s="19"/>
      <c r="D65" s="19"/>
      <c r="E65" s="19"/>
      <c r="F65" s="19"/>
      <c r="G65" s="19"/>
      <c r="H65" s="19"/>
      <c r="I65" s="38"/>
      <c r="J65" s="19"/>
      <c r="K65" s="19"/>
      <c r="L65" s="19"/>
      <c r="M65" s="19"/>
      <c r="N65" s="19"/>
      <c r="O65" s="19"/>
      <c r="P65" s="19"/>
      <c r="Q65" s="53"/>
    </row>
    <row r="66" spans="1:17" ht="39" customHeight="1" thickBot="1" x14ac:dyDescent="0.45">
      <c r="B66" s="12" t="s">
        <v>59</v>
      </c>
      <c r="F66" s="10"/>
    </row>
    <row r="67" spans="1:17" ht="20.100000000000001" customHeight="1" thickBot="1" x14ac:dyDescent="0.45">
      <c r="B67" s="84" t="s">
        <v>8</v>
      </c>
      <c r="C67" s="85"/>
      <c r="D67" s="80"/>
      <c r="E67" s="81"/>
      <c r="F67" s="81"/>
      <c r="G67" s="81"/>
      <c r="H67" s="82"/>
      <c r="I67" s="84" t="s">
        <v>10</v>
      </c>
      <c r="J67" s="85"/>
      <c r="K67" s="80"/>
      <c r="L67" s="81"/>
      <c r="M67" s="81"/>
      <c r="N67" s="82"/>
    </row>
    <row r="68" spans="1:17" ht="20.100000000000001" customHeight="1" thickBot="1" x14ac:dyDescent="0.45">
      <c r="B68" s="84" t="s">
        <v>9</v>
      </c>
      <c r="C68" s="85"/>
      <c r="D68" s="80"/>
      <c r="E68" s="81"/>
      <c r="F68" s="81"/>
      <c r="G68" s="81"/>
      <c r="H68" s="82"/>
      <c r="I68" s="84" t="s">
        <v>11</v>
      </c>
      <c r="J68" s="85"/>
      <c r="K68" s="80"/>
      <c r="L68" s="81"/>
      <c r="M68" s="81"/>
      <c r="N68" s="82"/>
    </row>
    <row r="69" spans="1:17" ht="7.5" customHeight="1" x14ac:dyDescent="0.4">
      <c r="B69" s="8"/>
      <c r="C69" s="7"/>
      <c r="D69" s="14"/>
      <c r="E69" s="14"/>
      <c r="F69" s="14"/>
      <c r="G69" s="14"/>
      <c r="J69" s="7"/>
      <c r="K69" s="14"/>
      <c r="L69" s="14"/>
      <c r="M69" s="14"/>
      <c r="N69" s="14"/>
    </row>
    <row r="70" spans="1:17" ht="18" customHeight="1" thickBot="1" x14ac:dyDescent="0.45">
      <c r="B70" s="5" t="s">
        <v>66</v>
      </c>
    </row>
    <row r="71" spans="1:17" ht="18" customHeight="1" thickBot="1" x14ac:dyDescent="0.45">
      <c r="B71" s="20" t="s">
        <v>23</v>
      </c>
      <c r="C71" s="89"/>
      <c r="D71" s="90"/>
      <c r="E71" s="2" t="s">
        <v>24</v>
      </c>
      <c r="F71" s="10" t="s">
        <v>13</v>
      </c>
      <c r="G71" s="8" t="s">
        <v>26</v>
      </c>
      <c r="H71" s="10" t="s">
        <v>27</v>
      </c>
      <c r="I71" s="36">
        <v>18</v>
      </c>
      <c r="J71" s="13" t="s">
        <v>28</v>
      </c>
      <c r="K71" s="16">
        <v>0.66666666666666663</v>
      </c>
      <c r="L71" s="2" t="s">
        <v>21</v>
      </c>
      <c r="M71" s="22">
        <f>C71*12*180000*2/3</f>
        <v>0</v>
      </c>
      <c r="N71" s="2" t="s">
        <v>18</v>
      </c>
    </row>
    <row r="72" spans="1:17" ht="14.25" thickBot="1" x14ac:dyDescent="0.45">
      <c r="A72" s="19"/>
      <c r="B72" s="19"/>
      <c r="C72" s="19"/>
      <c r="D72" s="19"/>
      <c r="E72" s="19"/>
      <c r="F72" s="19"/>
      <c r="G72" s="19"/>
      <c r="H72" s="19"/>
      <c r="I72" s="38"/>
      <c r="J72" s="19"/>
      <c r="K72" s="19"/>
      <c r="L72" s="19"/>
      <c r="M72" s="19"/>
      <c r="N72" s="19"/>
      <c r="O72" s="19"/>
      <c r="P72" s="19"/>
      <c r="Q72" s="53"/>
    </row>
    <row r="73" spans="1:17" ht="39" customHeight="1" thickBot="1" x14ac:dyDescent="0.45">
      <c r="B73" s="12" t="s">
        <v>60</v>
      </c>
      <c r="F73" s="10"/>
    </row>
    <row r="74" spans="1:17" ht="20.100000000000001" customHeight="1" thickBot="1" x14ac:dyDescent="0.45">
      <c r="B74" s="84" t="s">
        <v>8</v>
      </c>
      <c r="C74" s="85"/>
      <c r="D74" s="80"/>
      <c r="E74" s="81"/>
      <c r="F74" s="81"/>
      <c r="G74" s="81"/>
      <c r="H74" s="82"/>
      <c r="I74" s="84" t="s">
        <v>10</v>
      </c>
      <c r="J74" s="85"/>
      <c r="K74" s="80"/>
      <c r="L74" s="81"/>
      <c r="M74" s="81"/>
      <c r="N74" s="82"/>
    </row>
    <row r="75" spans="1:17" ht="20.100000000000001" customHeight="1" thickBot="1" x14ac:dyDescent="0.45">
      <c r="B75" s="84" t="s">
        <v>9</v>
      </c>
      <c r="C75" s="85"/>
      <c r="D75" s="80"/>
      <c r="E75" s="81"/>
      <c r="F75" s="81"/>
      <c r="G75" s="81"/>
      <c r="H75" s="82"/>
      <c r="I75" s="84" t="s">
        <v>11</v>
      </c>
      <c r="J75" s="85"/>
      <c r="K75" s="80"/>
      <c r="L75" s="81"/>
      <c r="M75" s="81"/>
      <c r="N75" s="82"/>
    </row>
    <row r="76" spans="1:17" ht="7.5" customHeight="1" x14ac:dyDescent="0.4">
      <c r="B76" s="8"/>
      <c r="C76" s="7"/>
      <c r="D76" s="14"/>
      <c r="E76" s="14"/>
      <c r="F76" s="14"/>
      <c r="G76" s="14"/>
      <c r="J76" s="7"/>
      <c r="K76" s="14"/>
      <c r="L76" s="14"/>
      <c r="M76" s="14"/>
      <c r="N76" s="14"/>
    </row>
    <row r="77" spans="1:17" ht="18" customHeight="1" x14ac:dyDescent="0.4">
      <c r="B77" s="2" t="s">
        <v>67</v>
      </c>
    </row>
    <row r="78" spans="1:17" ht="14.25" thickBot="1" x14ac:dyDescent="0.45">
      <c r="A78" s="19"/>
      <c r="B78" s="19"/>
      <c r="C78" s="19"/>
      <c r="D78" s="19"/>
      <c r="E78" s="19"/>
      <c r="F78" s="19"/>
      <c r="G78" s="19"/>
      <c r="H78" s="19"/>
      <c r="I78" s="38"/>
      <c r="J78" s="19"/>
      <c r="K78" s="19"/>
      <c r="L78" s="19"/>
      <c r="M78" s="19"/>
      <c r="N78" s="19"/>
      <c r="O78" s="19"/>
      <c r="P78" s="19"/>
      <c r="Q78" s="53"/>
    </row>
    <row r="79" spans="1:17" ht="39" customHeight="1" thickBot="1" x14ac:dyDescent="0.45">
      <c r="B79" s="12" t="s">
        <v>91</v>
      </c>
      <c r="F79" s="10"/>
    </row>
    <row r="80" spans="1:17" ht="20.100000000000001" customHeight="1" thickBot="1" x14ac:dyDescent="0.45">
      <c r="B80" s="84" t="s">
        <v>8</v>
      </c>
      <c r="C80" s="85"/>
      <c r="D80" s="80"/>
      <c r="E80" s="81"/>
      <c r="F80" s="81"/>
      <c r="G80" s="81"/>
      <c r="H80" s="82"/>
      <c r="I80" s="84" t="s">
        <v>10</v>
      </c>
      <c r="J80" s="85"/>
      <c r="K80" s="80"/>
      <c r="L80" s="81"/>
      <c r="M80" s="81"/>
      <c r="N80" s="82"/>
    </row>
    <row r="81" spans="1:18" ht="20.100000000000001" customHeight="1" thickBot="1" x14ac:dyDescent="0.45">
      <c r="B81" s="84" t="s">
        <v>9</v>
      </c>
      <c r="C81" s="85"/>
      <c r="D81" s="80"/>
      <c r="E81" s="81"/>
      <c r="F81" s="81"/>
      <c r="G81" s="81"/>
      <c r="H81" s="82"/>
      <c r="I81" s="84" t="s">
        <v>11</v>
      </c>
      <c r="J81" s="85"/>
      <c r="K81" s="80"/>
      <c r="L81" s="81"/>
      <c r="M81" s="81"/>
      <c r="N81" s="82"/>
    </row>
    <row r="82" spans="1:18" ht="7.5" customHeight="1" x14ac:dyDescent="0.4">
      <c r="B82" s="8"/>
      <c r="C82" s="7"/>
      <c r="D82" s="14"/>
      <c r="E82" s="14"/>
      <c r="F82" s="14"/>
      <c r="G82" s="14"/>
      <c r="J82" s="7"/>
      <c r="K82" s="14"/>
      <c r="L82" s="14"/>
      <c r="M82" s="14"/>
      <c r="N82" s="14"/>
    </row>
    <row r="83" spans="1:18" ht="18" customHeight="1" x14ac:dyDescent="0.4">
      <c r="B83" s="5" t="s">
        <v>81</v>
      </c>
      <c r="R83" s="55" t="s">
        <v>93</v>
      </c>
    </row>
    <row r="84" spans="1:18" ht="18" customHeight="1" thickBot="1" x14ac:dyDescent="0.45">
      <c r="B84" s="48"/>
      <c r="C84" s="101" t="s">
        <v>82</v>
      </c>
      <c r="D84" s="102"/>
      <c r="E84" s="56" t="s">
        <v>83</v>
      </c>
      <c r="F84" s="57"/>
      <c r="G84" s="57"/>
      <c r="H84" s="57"/>
      <c r="I84" s="58"/>
      <c r="J84" s="65" t="s">
        <v>84</v>
      </c>
      <c r="K84" s="65"/>
      <c r="L84" s="65"/>
      <c r="M84" s="66"/>
      <c r="N84" s="49"/>
      <c r="R84" s="55"/>
    </row>
    <row r="85" spans="1:18" ht="18" customHeight="1" x14ac:dyDescent="0.4">
      <c r="B85" s="48"/>
      <c r="C85" s="59" t="s">
        <v>88</v>
      </c>
      <c r="D85" s="60"/>
      <c r="E85" s="67"/>
      <c r="F85" s="68"/>
      <c r="G85" s="68"/>
      <c r="H85" s="68"/>
      <c r="I85" s="50" t="s">
        <v>12</v>
      </c>
      <c r="J85" s="73" t="s">
        <v>85</v>
      </c>
      <c r="K85" s="73"/>
      <c r="L85" s="73"/>
      <c r="M85" s="74"/>
      <c r="N85" s="49"/>
      <c r="R85" s="54">
        <f>E85*800000</f>
        <v>0</v>
      </c>
    </row>
    <row r="86" spans="1:18" ht="18" customHeight="1" x14ac:dyDescent="0.4">
      <c r="B86" s="48"/>
      <c r="C86" s="61" t="s">
        <v>89</v>
      </c>
      <c r="D86" s="62"/>
      <c r="E86" s="69"/>
      <c r="F86" s="70"/>
      <c r="G86" s="70"/>
      <c r="H86" s="70"/>
      <c r="I86" s="51" t="s">
        <v>12</v>
      </c>
      <c r="J86" s="77" t="s">
        <v>86</v>
      </c>
      <c r="K86" s="77"/>
      <c r="L86" s="77"/>
      <c r="M86" s="78"/>
      <c r="N86" s="49"/>
      <c r="R86" s="54">
        <f>E86*800000*2</f>
        <v>0</v>
      </c>
    </row>
    <row r="87" spans="1:18" ht="18" customHeight="1" thickBot="1" x14ac:dyDescent="0.45">
      <c r="B87" s="48"/>
      <c r="C87" s="63" t="s">
        <v>90</v>
      </c>
      <c r="D87" s="64"/>
      <c r="E87" s="71"/>
      <c r="F87" s="72"/>
      <c r="G87" s="72"/>
      <c r="H87" s="72"/>
      <c r="I87" s="52" t="s">
        <v>12</v>
      </c>
      <c r="J87" s="75" t="s">
        <v>87</v>
      </c>
      <c r="K87" s="75"/>
      <c r="L87" s="75"/>
      <c r="M87" s="76"/>
      <c r="N87" s="49"/>
      <c r="R87" s="54">
        <f>E87*800000*3</f>
        <v>0</v>
      </c>
    </row>
    <row r="88" spans="1:18" ht="18" customHeight="1" x14ac:dyDescent="0.4">
      <c r="B88" s="20"/>
      <c r="C88" s="47"/>
      <c r="D88" s="47"/>
      <c r="F88" s="10"/>
      <c r="G88" s="45"/>
      <c r="H88" s="10"/>
      <c r="I88" s="46"/>
      <c r="J88" s="13"/>
      <c r="K88" s="16"/>
      <c r="M88" s="22"/>
      <c r="R88" s="54"/>
    </row>
    <row r="89" spans="1:18" ht="18" customHeight="1" thickBot="1" x14ac:dyDescent="0.45">
      <c r="B89" s="5" t="s">
        <v>75</v>
      </c>
      <c r="R89" s="54"/>
    </row>
    <row r="90" spans="1:18" ht="18" customHeight="1" thickBot="1" x14ac:dyDescent="0.45">
      <c r="B90" s="15" t="s">
        <v>19</v>
      </c>
      <c r="C90" s="99"/>
      <c r="D90" s="100"/>
      <c r="E90" s="2" t="s">
        <v>18</v>
      </c>
      <c r="F90" s="10" t="s">
        <v>13</v>
      </c>
      <c r="G90" s="15" t="s">
        <v>20</v>
      </c>
      <c r="H90" s="17">
        <v>0.5</v>
      </c>
      <c r="I90" s="39" t="s">
        <v>21</v>
      </c>
      <c r="J90" s="22">
        <f>ROUNDDOWN((IF((C90*1/2&gt;=R90),R90,C90*1/2)),-3)</f>
        <v>0</v>
      </c>
      <c r="K90" s="2" t="s">
        <v>69</v>
      </c>
      <c r="R90" s="54">
        <f>SUM(R85:R87)</f>
        <v>0</v>
      </c>
    </row>
    <row r="91" spans="1:18" ht="18" customHeight="1" x14ac:dyDescent="0.4">
      <c r="B91" s="15"/>
      <c r="C91" s="28"/>
      <c r="D91" s="28"/>
      <c r="F91" s="10"/>
      <c r="G91" s="15" t="s">
        <v>20</v>
      </c>
      <c r="H91" s="17">
        <v>0.66666666666666663</v>
      </c>
      <c r="I91" s="39" t="s">
        <v>21</v>
      </c>
      <c r="J91" s="22">
        <f>ROUNDDOWN(IF((C90*2/3&gt;=R90),R90,C90*2/3),-3)</f>
        <v>0</v>
      </c>
      <c r="K91" s="2" t="s">
        <v>68</v>
      </c>
    </row>
    <row r="92" spans="1:18" ht="14.25" thickBot="1" x14ac:dyDescent="0.45">
      <c r="A92" s="19"/>
      <c r="B92" s="19"/>
      <c r="C92" s="19"/>
      <c r="D92" s="19"/>
      <c r="E92" s="19"/>
      <c r="F92" s="19"/>
      <c r="G92" s="19"/>
      <c r="H92" s="19"/>
      <c r="I92" s="38"/>
      <c r="J92" s="19"/>
      <c r="K92" s="19"/>
      <c r="L92" s="19"/>
      <c r="M92" s="19"/>
      <c r="N92" s="19"/>
      <c r="O92" s="19"/>
      <c r="P92" s="19"/>
      <c r="Q92" s="53"/>
    </row>
  </sheetData>
  <sheetProtection sheet="1" objects="1" scenarios="1"/>
  <mergeCells count="97">
    <mergeCell ref="B33:O33"/>
    <mergeCell ref="B48:O48"/>
    <mergeCell ref="B47:O47"/>
    <mergeCell ref="B80:C80"/>
    <mergeCell ref="D80:H80"/>
    <mergeCell ref="I80:J80"/>
    <mergeCell ref="K80:N80"/>
    <mergeCell ref="C90:D90"/>
    <mergeCell ref="B81:C81"/>
    <mergeCell ref="D81:H81"/>
    <mergeCell ref="I81:J81"/>
    <mergeCell ref="K81:N81"/>
    <mergeCell ref="C84:D84"/>
    <mergeCell ref="B68:C68"/>
    <mergeCell ref="D68:H68"/>
    <mergeCell ref="I68:J68"/>
    <mergeCell ref="K68:N68"/>
    <mergeCell ref="C71:D71"/>
    <mergeCell ref="B74:C74"/>
    <mergeCell ref="D74:H74"/>
    <mergeCell ref="I74:J74"/>
    <mergeCell ref="K74:N74"/>
    <mergeCell ref="B75:C75"/>
    <mergeCell ref="D75:H75"/>
    <mergeCell ref="I75:J75"/>
    <mergeCell ref="K75:N75"/>
    <mergeCell ref="B60:C60"/>
    <mergeCell ref="D60:H60"/>
    <mergeCell ref="I60:J60"/>
    <mergeCell ref="K60:N60"/>
    <mergeCell ref="B61:C61"/>
    <mergeCell ref="D61:H61"/>
    <mergeCell ref="I61:J61"/>
    <mergeCell ref="K61:N61"/>
    <mergeCell ref="C64:D64"/>
    <mergeCell ref="B67:C67"/>
    <mergeCell ref="D67:H67"/>
    <mergeCell ref="I67:J67"/>
    <mergeCell ref="K67:N67"/>
    <mergeCell ref="B43:C43"/>
    <mergeCell ref="I43:J43"/>
    <mergeCell ref="K43:N43"/>
    <mergeCell ref="B51:C51"/>
    <mergeCell ref="I51:J51"/>
    <mergeCell ref="K51:N51"/>
    <mergeCell ref="D43:H43"/>
    <mergeCell ref="D51:H51"/>
    <mergeCell ref="C57:D57"/>
    <mergeCell ref="B52:C52"/>
    <mergeCell ref="I52:J52"/>
    <mergeCell ref="K52:N52"/>
    <mergeCell ref="C55:D55"/>
    <mergeCell ref="D52:H52"/>
    <mergeCell ref="H36:J36"/>
    <mergeCell ref="H37:J37"/>
    <mergeCell ref="H38:J38"/>
    <mergeCell ref="D42:H42"/>
    <mergeCell ref="D39:G39"/>
    <mergeCell ref="H39:N39"/>
    <mergeCell ref="B42:C42"/>
    <mergeCell ref="I42:J42"/>
    <mergeCell ref="K42:N42"/>
    <mergeCell ref="B25:C25"/>
    <mergeCell ref="I24:J24"/>
    <mergeCell ref="I25:J25"/>
    <mergeCell ref="C28:D28"/>
    <mergeCell ref="C38:G38"/>
    <mergeCell ref="C37:G37"/>
    <mergeCell ref="C36:G36"/>
    <mergeCell ref="C35:G35"/>
    <mergeCell ref="C34:G34"/>
    <mergeCell ref="D25:H25"/>
    <mergeCell ref="D24:H24"/>
    <mergeCell ref="H34:J34"/>
    <mergeCell ref="H35:J35"/>
    <mergeCell ref="B1:O1"/>
    <mergeCell ref="B24:C24"/>
    <mergeCell ref="E11:H11"/>
    <mergeCell ref="J11:L11"/>
    <mergeCell ref="B11:D11"/>
    <mergeCell ref="L2:M2"/>
    <mergeCell ref="D3:K3"/>
    <mergeCell ref="D4:K4"/>
    <mergeCell ref="K24:N24"/>
    <mergeCell ref="K25:N25"/>
    <mergeCell ref="R83:R84"/>
    <mergeCell ref="E84:I84"/>
    <mergeCell ref="C85:D85"/>
    <mergeCell ref="C86:D86"/>
    <mergeCell ref="C87:D87"/>
    <mergeCell ref="J84:M84"/>
    <mergeCell ref="E85:H85"/>
    <mergeCell ref="E86:H86"/>
    <mergeCell ref="E87:H87"/>
    <mergeCell ref="J85:M85"/>
    <mergeCell ref="J87:M87"/>
    <mergeCell ref="J86:M86"/>
  </mergeCells>
  <phoneticPr fontId="1"/>
  <conditionalFormatting sqref="A33:B33 P33:Q33">
    <cfRule type="expression" dxfId="7" priority="20">
      <formula>$H$14&lt;&gt;"○"</formula>
    </cfRule>
  </conditionalFormatting>
  <conditionalFormatting sqref="A23:Q40">
    <cfRule type="expression" dxfId="6" priority="1">
      <formula>$H$14&lt;&gt;"○"</formula>
    </cfRule>
  </conditionalFormatting>
  <conditionalFormatting sqref="A41:Q49">
    <cfRule type="expression" dxfId="5" priority="19">
      <formula>$H$15&lt;&gt;"○"</formula>
    </cfRule>
  </conditionalFormatting>
  <conditionalFormatting sqref="A50:Q58">
    <cfRule type="expression" dxfId="4" priority="18">
      <formula>$H$16&lt;&gt;"○"</formula>
    </cfRule>
  </conditionalFormatting>
  <conditionalFormatting sqref="A59:Q65">
    <cfRule type="expression" dxfId="3" priority="16">
      <formula>$H$17&lt;&gt;"○"</formula>
    </cfRule>
  </conditionalFormatting>
  <conditionalFormatting sqref="A66:Q72">
    <cfRule type="expression" dxfId="2" priority="15">
      <formula>$H$18&lt;&gt;"○"</formula>
    </cfRule>
  </conditionalFormatting>
  <conditionalFormatting sqref="A73:Q78">
    <cfRule type="expression" dxfId="1" priority="14">
      <formula>$H$19&lt;&gt;"○"</formula>
    </cfRule>
  </conditionalFormatting>
  <conditionalFormatting sqref="A79:Q83 A84:E84 J84:Q84 A85:Q92">
    <cfRule type="expression" dxfId="0" priority="6">
      <formula>$H$20&lt;&gt;"○"</formula>
    </cfRule>
  </conditionalFormatting>
  <dataValidations count="4">
    <dataValidation type="list" allowBlank="1" showInputMessage="1" showErrorMessage="1" sqref="C64:D64" xr:uid="{00000000-0002-0000-0000-000000000000}">
      <formula1>"1,2"</formula1>
    </dataValidation>
    <dataValidation type="list" allowBlank="1" showInputMessage="1" showErrorMessage="1" sqref="H34:H38" xr:uid="{00000000-0002-0000-0000-000003000000}">
      <formula1>"○"</formula1>
    </dataValidation>
    <dataValidation type="list" allowBlank="1" showInputMessage="1" showErrorMessage="1" sqref="C71:D71" xr:uid="{00000000-0002-0000-0000-000004000000}">
      <formula1>"1"</formula1>
    </dataValidation>
    <dataValidation type="list" allowBlank="1" showInputMessage="1" showErrorMessage="1" sqref="H14:H20" xr:uid="{00000000-0002-0000-0000-000006000000}">
      <formula1>"○,×"</formula1>
    </dataValidation>
  </dataValidations>
  <hyperlinks>
    <hyperlink ref="J11" r:id="rId1" xr:uid="{00000000-0004-0000-0000-000000000000}"/>
  </hyperlinks>
  <pageMargins left="0.7" right="0.7" top="0.75" bottom="0.75" header="0.3" footer="0.3"/>
  <pageSetup paperSize="9" scale="63" fitToHeight="0" orientation="portrait" r:id="rId2"/>
  <rowBreaks count="1" manualBreakCount="1">
    <brk id="58"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34998626667073579"/>
  </sheetPr>
  <dimension ref="A1:AZ3"/>
  <sheetViews>
    <sheetView topLeftCell="AB1" workbookViewId="0">
      <selection activeCell="AW3" sqref="AW3"/>
    </sheetView>
  </sheetViews>
  <sheetFormatPr defaultRowHeight="18.75" x14ac:dyDescent="0.4"/>
  <cols>
    <col min="50" max="51" width="9" style="1"/>
  </cols>
  <sheetData>
    <row r="1" spans="1:52" s="1" customFormat="1" x14ac:dyDescent="0.4">
      <c r="C1" s="44" t="s">
        <v>70</v>
      </c>
      <c r="D1" s="44"/>
      <c r="E1" s="44"/>
      <c r="F1" s="44"/>
      <c r="G1" s="44"/>
      <c r="H1" s="44"/>
      <c r="I1" s="44"/>
      <c r="J1" s="26" t="s">
        <v>52</v>
      </c>
      <c r="K1" s="26"/>
      <c r="L1" s="26"/>
      <c r="M1" s="26"/>
      <c r="N1" s="26"/>
      <c r="O1" s="26"/>
      <c r="P1" s="26"/>
      <c r="Q1" s="26"/>
      <c r="R1" s="26"/>
      <c r="S1" s="26"/>
      <c r="T1" s="26"/>
      <c r="U1" s="1" t="s">
        <v>45</v>
      </c>
      <c r="Y1" s="26" t="s">
        <v>46</v>
      </c>
      <c r="Z1" s="26"/>
      <c r="AA1" s="26"/>
      <c r="AB1" s="26"/>
      <c r="AC1" s="26"/>
      <c r="AD1" s="26"/>
      <c r="AE1" s="25" t="s">
        <v>34</v>
      </c>
      <c r="AF1" s="25"/>
      <c r="AG1" s="25"/>
      <c r="AH1" s="25"/>
      <c r="AI1" s="25"/>
      <c r="AJ1" s="26" t="s">
        <v>72</v>
      </c>
      <c r="AK1" s="26"/>
      <c r="AL1" s="26"/>
      <c r="AM1" s="26"/>
      <c r="AN1" s="26"/>
      <c r="AO1" s="25" t="s">
        <v>99</v>
      </c>
      <c r="AP1" s="25"/>
      <c r="AQ1" s="25"/>
      <c r="AR1" s="25"/>
      <c r="AS1" s="25" t="s">
        <v>74</v>
      </c>
      <c r="AT1" s="25"/>
      <c r="AU1" s="25"/>
      <c r="AV1" s="25"/>
      <c r="AW1" s="25"/>
      <c r="AX1" s="25"/>
      <c r="AY1" s="25"/>
      <c r="AZ1" s="25"/>
    </row>
    <row r="2" spans="1:52" s="34" customFormat="1" x14ac:dyDescent="0.4">
      <c r="A2" s="30" t="s">
        <v>32</v>
      </c>
      <c r="B2" s="30" t="s">
        <v>33</v>
      </c>
      <c r="C2" s="31" t="s">
        <v>71</v>
      </c>
      <c r="D2" s="31" t="s">
        <v>45</v>
      </c>
      <c r="E2" s="31" t="s">
        <v>46</v>
      </c>
      <c r="F2" s="31" t="s">
        <v>34</v>
      </c>
      <c r="G2" s="31" t="s">
        <v>72</v>
      </c>
      <c r="H2" s="31" t="s">
        <v>73</v>
      </c>
      <c r="I2" s="31" t="s">
        <v>74</v>
      </c>
      <c r="J2" s="32" t="s">
        <v>35</v>
      </c>
      <c r="K2" s="32" t="s">
        <v>36</v>
      </c>
      <c r="L2" s="32" t="s">
        <v>37</v>
      </c>
      <c r="M2" s="32" t="s">
        <v>38</v>
      </c>
      <c r="N2" s="32" t="s">
        <v>19</v>
      </c>
      <c r="O2" s="32" t="s">
        <v>39</v>
      </c>
      <c r="P2" s="32" t="s">
        <v>41</v>
      </c>
      <c r="Q2" s="32" t="s">
        <v>40</v>
      </c>
      <c r="R2" s="32" t="s">
        <v>42</v>
      </c>
      <c r="S2" s="32" t="s">
        <v>43</v>
      </c>
      <c r="T2" s="32" t="s">
        <v>44</v>
      </c>
      <c r="U2" s="33" t="s">
        <v>35</v>
      </c>
      <c r="V2" s="33" t="s">
        <v>36</v>
      </c>
      <c r="W2" s="33" t="s">
        <v>37</v>
      </c>
      <c r="X2" s="33" t="s">
        <v>38</v>
      </c>
      <c r="Y2" s="32" t="s">
        <v>35</v>
      </c>
      <c r="Z2" s="32" t="s">
        <v>36</v>
      </c>
      <c r="AA2" s="32" t="s">
        <v>37</v>
      </c>
      <c r="AB2" s="32" t="s">
        <v>38</v>
      </c>
      <c r="AC2" s="32" t="s">
        <v>19</v>
      </c>
      <c r="AD2" s="32" t="s">
        <v>47</v>
      </c>
      <c r="AE2" s="33" t="s">
        <v>35</v>
      </c>
      <c r="AF2" s="33" t="s">
        <v>36</v>
      </c>
      <c r="AG2" s="33" t="s">
        <v>37</v>
      </c>
      <c r="AH2" s="33" t="s">
        <v>38</v>
      </c>
      <c r="AI2" s="33" t="s">
        <v>47</v>
      </c>
      <c r="AJ2" s="32" t="s">
        <v>35</v>
      </c>
      <c r="AK2" s="32" t="s">
        <v>36</v>
      </c>
      <c r="AL2" s="32" t="s">
        <v>37</v>
      </c>
      <c r="AM2" s="32" t="s">
        <v>38</v>
      </c>
      <c r="AN2" s="32" t="s">
        <v>47</v>
      </c>
      <c r="AO2" s="33" t="s">
        <v>35</v>
      </c>
      <c r="AP2" s="33" t="s">
        <v>36</v>
      </c>
      <c r="AQ2" s="33" t="s">
        <v>37</v>
      </c>
      <c r="AR2" s="33" t="s">
        <v>38</v>
      </c>
      <c r="AS2" s="33" t="s">
        <v>35</v>
      </c>
      <c r="AT2" s="33" t="s">
        <v>36</v>
      </c>
      <c r="AU2" s="33" t="s">
        <v>37</v>
      </c>
      <c r="AV2" s="33" t="s">
        <v>38</v>
      </c>
      <c r="AW2" s="33" t="s">
        <v>94</v>
      </c>
      <c r="AX2" s="33" t="s">
        <v>95</v>
      </c>
      <c r="AY2" s="33" t="s">
        <v>96</v>
      </c>
      <c r="AZ2" s="33" t="s">
        <v>19</v>
      </c>
    </row>
    <row r="3" spans="1:52" x14ac:dyDescent="0.4">
      <c r="A3">
        <f>【回答票】!D3</f>
        <v>0</v>
      </c>
      <c r="B3">
        <f>【回答票】!D4</f>
        <v>0</v>
      </c>
      <c r="C3" s="1" t="str">
        <f>【回答票】!$H$14</f>
        <v>○</v>
      </c>
      <c r="D3" s="1" t="str">
        <f>【回答票】!$H$15</f>
        <v>○</v>
      </c>
      <c r="E3" s="1" t="str">
        <f>【回答票】!$H$16</f>
        <v>○</v>
      </c>
      <c r="F3" s="1" t="str">
        <f>【回答票】!$H$17</f>
        <v>○</v>
      </c>
      <c r="G3" s="1" t="str">
        <f>【回答票】!$H$18</f>
        <v>○</v>
      </c>
      <c r="H3" s="1" t="str">
        <f>【回答票】!$H$19</f>
        <v>○</v>
      </c>
      <c r="I3" s="1" t="str">
        <f>【回答票】!$H$20</f>
        <v>○</v>
      </c>
      <c r="J3">
        <f>【回答票】!D24</f>
        <v>0</v>
      </c>
      <c r="K3">
        <f>【回答票】!D25</f>
        <v>0</v>
      </c>
      <c r="L3">
        <f>【回答票】!K24</f>
        <v>0</v>
      </c>
      <c r="M3">
        <f>【回答票】!K25</f>
        <v>0</v>
      </c>
      <c r="N3" s="27">
        <f>【回答票】!C28</f>
        <v>0</v>
      </c>
      <c r="O3">
        <f>【回答票】!H34</f>
        <v>0</v>
      </c>
      <c r="P3">
        <f>【回答票】!H35</f>
        <v>0</v>
      </c>
      <c r="Q3">
        <f>【回答票】!H36</f>
        <v>0</v>
      </c>
      <c r="R3">
        <f>【回答票】!H37</f>
        <v>0</v>
      </c>
      <c r="S3">
        <f>【回答票】!H38</f>
        <v>0</v>
      </c>
      <c r="T3">
        <f>【回答票】!H39</f>
        <v>0</v>
      </c>
      <c r="U3">
        <f>【回答票】!D42</f>
        <v>0</v>
      </c>
      <c r="V3">
        <f>【回答票】!D43</f>
        <v>0</v>
      </c>
      <c r="W3">
        <f>【回答票】!K42</f>
        <v>0</v>
      </c>
      <c r="X3">
        <f>【回答票】!K43</f>
        <v>0</v>
      </c>
      <c r="Y3">
        <f>【回答票】!D51</f>
        <v>0</v>
      </c>
      <c r="Z3">
        <f>【回答票】!D52</f>
        <v>0</v>
      </c>
      <c r="AA3">
        <f>【回答票】!K51</f>
        <v>0</v>
      </c>
      <c r="AB3">
        <f>【回答票】!K52</f>
        <v>0</v>
      </c>
      <c r="AC3" s="27">
        <f>【回答票】!C55</f>
        <v>0</v>
      </c>
      <c r="AD3">
        <f>【回答票】!C57</f>
        <v>0</v>
      </c>
      <c r="AE3">
        <f>【回答票】!D60</f>
        <v>0</v>
      </c>
      <c r="AF3">
        <f>【回答票】!D61</f>
        <v>0</v>
      </c>
      <c r="AG3">
        <f>【回答票】!K60</f>
        <v>0</v>
      </c>
      <c r="AH3">
        <f>【回答票】!K61</f>
        <v>0</v>
      </c>
      <c r="AI3" s="27">
        <f>【回答票】!C64</f>
        <v>0</v>
      </c>
      <c r="AJ3">
        <f>【回答票】!D67</f>
        <v>0</v>
      </c>
      <c r="AK3">
        <f>【回答票】!D68</f>
        <v>0</v>
      </c>
      <c r="AL3">
        <f>【回答票】!K67</f>
        <v>0</v>
      </c>
      <c r="AM3">
        <f>【回答票】!K68</f>
        <v>0</v>
      </c>
      <c r="AN3" s="27">
        <f>【回答票】!C71</f>
        <v>0</v>
      </c>
      <c r="AO3">
        <f>【回答票】!D74</f>
        <v>0</v>
      </c>
      <c r="AP3">
        <f>【回答票】!D75</f>
        <v>0</v>
      </c>
      <c r="AQ3">
        <f>【回答票】!K74</f>
        <v>0</v>
      </c>
      <c r="AR3">
        <f>【回答票】!K75</f>
        <v>0</v>
      </c>
      <c r="AS3">
        <f>【回答票】!D80</f>
        <v>0</v>
      </c>
      <c r="AT3">
        <f>【回答票】!D81</f>
        <v>0</v>
      </c>
      <c r="AU3">
        <f>【回答票】!K80</f>
        <v>0</v>
      </c>
      <c r="AV3">
        <f>【回答票】!K81</f>
        <v>0</v>
      </c>
      <c r="AW3" s="27">
        <f>【回答票】!E85</f>
        <v>0</v>
      </c>
      <c r="AX3" s="27">
        <f>【回答票】!E86</f>
        <v>0</v>
      </c>
      <c r="AY3" s="27">
        <f>【回答票】!E87</f>
        <v>0</v>
      </c>
      <c r="AZ3" s="27">
        <f>【回答票】!C90</f>
        <v>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【回答票】</vt:lpstr>
      <vt:lpstr>県使用※入力しないでください</vt:lpstr>
      <vt:lpstr>【回答票】!Print_Area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小野寺　藍</cp:lastModifiedBy>
  <cp:lastPrinted>2025-09-16T00:09:19Z</cp:lastPrinted>
  <dcterms:created xsi:type="dcterms:W3CDTF">2024-07-12T06:51:28Z</dcterms:created>
  <dcterms:modified xsi:type="dcterms:W3CDTF">2026-08-18T02:04:08Z</dcterms:modified>
</cp:coreProperties>
</file>