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3_知事選挙\R7知事選挙\XX_届出様式ヨコ書・電子化\"/>
    </mc:Choice>
  </mc:AlternateContent>
  <bookViews>
    <workbookView xWindow="0" yWindow="0" windowWidth="28800" windowHeight="12210" activeTab="1"/>
  </bookViews>
  <sheets>
    <sheet name="設定シート" sheetId="112" r:id="rId1"/>
    <sheet name="目次" sheetId="4" r:id="rId2"/>
    <sheet name="入力シート①" sheetId="2" r:id="rId3"/>
    <sheet name="入力シート②" sheetId="43" r:id="rId4"/>
    <sheet name="チェックリスト" sheetId="134" r:id="rId5"/>
    <sheet name="様式1" sheetId="1" r:id="rId6"/>
    <sheet name="様式2" sheetId="124" r:id="rId7"/>
    <sheet name="様式3" sheetId="60" r:id="rId8"/>
    <sheet name="様式4" sheetId="123" r:id="rId9"/>
    <sheet name="様式5" sheetId="61" r:id="rId10"/>
    <sheet name="様式6" sheetId="117" r:id="rId11"/>
    <sheet name="様式7" sheetId="3" r:id="rId12"/>
    <sheet name="様式8（候）" sheetId="14" r:id="rId13"/>
    <sheet name="様式8（推）" sheetId="132" r:id="rId14"/>
    <sheet name="様式9（候）" sheetId="133" r:id="rId15"/>
    <sheet name="様式9（推）" sheetId="15" r:id="rId16"/>
    <sheet name="様式10" sheetId="66" r:id="rId17"/>
    <sheet name="様式11（候）" sheetId="12" r:id="rId18"/>
    <sheet name="様式11（推）" sheetId="127" r:id="rId19"/>
    <sheet name="様式12（候）" sheetId="115" r:id="rId20"/>
    <sheet name="様式12（推）" sheetId="116" r:id="rId21"/>
    <sheet name="様式13" sheetId="128" r:id="rId22"/>
    <sheet name="様式14" sheetId="126" r:id="rId23"/>
    <sheet name="様式15" sheetId="7" r:id="rId24"/>
    <sheet name="様式16" sheetId="8" r:id="rId25"/>
    <sheet name="様式17" sheetId="10" r:id="rId26"/>
    <sheet name="様式18" sheetId="11" r:id="rId27"/>
    <sheet name="様式19" sheetId="17" r:id="rId28"/>
    <sheet name="様式20" sheetId="18" r:id="rId29"/>
    <sheet name="様式21" sheetId="19" r:id="rId30"/>
    <sheet name="様式22" sheetId="44" r:id="rId31"/>
    <sheet name="様式23" sheetId="21" r:id="rId32"/>
    <sheet name="様式24" sheetId="130" r:id="rId33"/>
    <sheet name="様式25" sheetId="131" r:id="rId34"/>
    <sheet name="様式26" sheetId="135" r:id="rId35"/>
    <sheet name="様式27" sheetId="136" r:id="rId36"/>
    <sheet name="様式28" sheetId="137" r:id="rId37"/>
    <sheet name="参考様式1" sheetId="125" r:id="rId38"/>
    <sheet name="参考様式2" sheetId="16" r:id="rId39"/>
    <sheet name="参考様式3" sheetId="129" r:id="rId40"/>
    <sheet name="参考様式4" sheetId="109" r:id="rId41"/>
    <sheet name="参考様式5" sheetId="110" r:id="rId42"/>
  </sheets>
  <definedNames>
    <definedName name="_xlnm.Print_Area" localSheetId="37">参考様式1!$A$1:$N$34</definedName>
    <definedName name="_xlnm.Print_Area" localSheetId="38">参考様式2!$A$1:$N$39</definedName>
    <definedName name="_xlnm.Print_Area" localSheetId="39">参考様式3!$A$1:$N$31</definedName>
    <definedName name="_xlnm.Print_Area" localSheetId="40">参考様式4!$A$1:$AB$48</definedName>
    <definedName name="_xlnm.Print_Area" localSheetId="41">参考様式5!$A$1:$AB$49</definedName>
    <definedName name="_xlnm.Print_Area" localSheetId="2">入力シート①!$A$1:$D$71</definedName>
    <definedName name="_xlnm.Print_Area" localSheetId="3">入力シート②!$A$1:$J$43</definedName>
    <definedName name="_xlnm.Print_Area" localSheetId="1">目次!$A$1:$P$37</definedName>
    <definedName name="_xlnm.Print_Area" localSheetId="5">様式1!$A$1:$O$52</definedName>
    <definedName name="_xlnm.Print_Area" localSheetId="16">様式10!$A$1:$J$38</definedName>
    <definedName name="_xlnm.Print_Area" localSheetId="17">'様式11（候）'!$A$1:$AB$38</definedName>
    <definedName name="_xlnm.Print_Area" localSheetId="18">'様式11（推）'!$A$1:$AB$38</definedName>
    <definedName name="_xlnm.Print_Area" localSheetId="19">'様式12（候）'!$A$1:$AP$39</definedName>
    <definedName name="_xlnm.Print_Area" localSheetId="20">'様式12（推）'!$A$1:$AP$39</definedName>
    <definedName name="_xlnm.Print_Area" localSheetId="21">様式13!$A$1:$N$26</definedName>
    <definedName name="_xlnm.Print_Area" localSheetId="22">様式14!$A$1:$N$38</definedName>
    <definedName name="_xlnm.Print_Area" localSheetId="23">様式15!$A$1:$N$50</definedName>
    <definedName name="_xlnm.Print_Area" localSheetId="24">様式16!$A$1:$N$35</definedName>
    <definedName name="_xlnm.Print_Area" localSheetId="25">様式17!$A$1:$N$47</definedName>
    <definedName name="_xlnm.Print_Area" localSheetId="26">様式18!$A$1:$N$29</definedName>
    <definedName name="_xlnm.Print_Area" localSheetId="27">様式19!$A$1:$I$48</definedName>
    <definedName name="_xlnm.Print_Area" localSheetId="6">様式2!$A$1:$O$57</definedName>
    <definedName name="_xlnm.Print_Area" localSheetId="28">様式20!$A$1:$I$35</definedName>
    <definedName name="_xlnm.Print_Area" localSheetId="29">様式21!$A$1:$I$33</definedName>
    <definedName name="_xlnm.Print_Area" localSheetId="30">様式22!$A$1:$I$37</definedName>
    <definedName name="_xlnm.Print_Area" localSheetId="31">様式23!$A$1:$Q$93</definedName>
    <definedName name="_xlnm.Print_Area" localSheetId="32">様式24!$A$1:$I$39</definedName>
    <definedName name="_xlnm.Print_Area" localSheetId="33">様式25!$A$1:$J$29</definedName>
    <definedName name="_xlnm.Print_Area" localSheetId="34">様式26!$A$1:$I$36</definedName>
    <definedName name="_xlnm.Print_Area" localSheetId="35">様式27!$A$1:$I$40</definedName>
    <definedName name="_xlnm.Print_Area" localSheetId="36">様式28!$A$1:$I$40</definedName>
    <definedName name="_xlnm.Print_Area" localSheetId="7">様式3!$A$1:$J$33</definedName>
    <definedName name="_xlnm.Print_Area" localSheetId="8">様式4!$A$1:$J$30</definedName>
    <definedName name="_xlnm.Print_Area" localSheetId="9">様式5!$A$1:$N$29</definedName>
    <definedName name="_xlnm.Print_Area" localSheetId="10">様式6!$A$1:$AB$35</definedName>
    <definedName name="_xlnm.Print_Area" localSheetId="11">様式7!$A$1:$O$41</definedName>
    <definedName name="_xlnm.Print_Area" localSheetId="12">'様式8（候）'!$A$1:$N$39</definedName>
    <definedName name="_xlnm.Print_Area" localSheetId="13">'様式8（推）'!$A$1:$N$39</definedName>
    <definedName name="_xlnm.Print_Area" localSheetId="14">'様式9（候）'!$A$1:$N$41</definedName>
    <definedName name="_xlnm.Print_Area" localSheetId="15">'様式9（推）'!$A$1:$N$41</definedName>
  </definedNames>
  <calcPr calcId="162913"/>
</workbook>
</file>

<file path=xl/calcChain.xml><?xml version="1.0" encoding="utf-8"?>
<calcChain xmlns="http://schemas.openxmlformats.org/spreadsheetml/2006/main">
  <c r="A10" i="8" l="1"/>
  <c r="A10" i="61"/>
  <c r="A12" i="125" l="1"/>
  <c r="A33" i="137"/>
  <c r="A26" i="136"/>
  <c r="A8" i="135"/>
  <c r="A23" i="135"/>
  <c r="A8" i="17"/>
  <c r="A9" i="11"/>
  <c r="A15" i="126"/>
  <c r="AC16" i="116"/>
  <c r="O16" i="116"/>
  <c r="A16" i="116"/>
  <c r="AC16" i="115"/>
  <c r="O16" i="115"/>
  <c r="A16" i="115"/>
  <c r="O7" i="127"/>
  <c r="A7" i="127"/>
  <c r="O7" i="12"/>
  <c r="A7" i="12"/>
  <c r="A16" i="15"/>
  <c r="A16" i="133"/>
  <c r="A14" i="132"/>
  <c r="O21" i="110"/>
  <c r="A21" i="110"/>
  <c r="A8" i="128"/>
  <c r="A14" i="14"/>
  <c r="A19" i="3"/>
  <c r="A17" i="60"/>
  <c r="G15" i="124" l="1"/>
  <c r="G15" i="1"/>
  <c r="A8" i="19" l="1"/>
  <c r="A8" i="18"/>
  <c r="B12" i="17"/>
  <c r="A34" i="133"/>
  <c r="G30" i="133"/>
  <c r="G27" i="133"/>
  <c r="G24" i="133"/>
  <c r="A19" i="133"/>
  <c r="E14" i="133"/>
  <c r="E13" i="133"/>
  <c r="E12" i="133"/>
  <c r="E11" i="133"/>
  <c r="E10" i="133"/>
  <c r="J9" i="133"/>
  <c r="E8" i="133"/>
  <c r="E7" i="133"/>
  <c r="E6" i="133"/>
  <c r="A32" i="132"/>
  <c r="G28" i="132"/>
  <c r="G25" i="132"/>
  <c r="G22" i="132"/>
  <c r="A17" i="132"/>
  <c r="E12" i="132"/>
  <c r="E11" i="132"/>
  <c r="E10" i="132"/>
  <c r="E9" i="132"/>
  <c r="J8" i="132"/>
  <c r="E7" i="132"/>
  <c r="E6" i="132"/>
  <c r="C11" i="1" l="1"/>
  <c r="A25" i="109" l="1"/>
  <c r="E19" i="131"/>
  <c r="D32" i="130"/>
  <c r="D31" i="130"/>
  <c r="A26" i="130"/>
  <c r="C11" i="124"/>
  <c r="G6" i="2" l="1"/>
  <c r="C4" i="2"/>
  <c r="F5" i="112" l="1"/>
  <c r="O25" i="109"/>
  <c r="V22" i="109"/>
  <c r="V19" i="109"/>
  <c r="V16" i="109"/>
  <c r="A25" i="129"/>
  <c r="G22" i="129"/>
  <c r="G20" i="129"/>
  <c r="G18" i="129"/>
  <c r="E7" i="129"/>
  <c r="E6" i="129"/>
  <c r="E5" i="129"/>
  <c r="A29" i="16"/>
  <c r="G26" i="16"/>
  <c r="G24" i="16"/>
  <c r="G22" i="16"/>
  <c r="A18" i="16"/>
  <c r="E14" i="16"/>
  <c r="E13" i="16"/>
  <c r="E11" i="16"/>
  <c r="E10" i="16"/>
  <c r="E9" i="16"/>
  <c r="E8" i="16"/>
  <c r="J7" i="16"/>
  <c r="E6" i="16"/>
  <c r="E5" i="16"/>
  <c r="A51" i="21"/>
  <c r="D2" i="3" l="1"/>
  <c r="AC31" i="116" l="1"/>
  <c r="O31" i="116"/>
  <c r="C31" i="116"/>
  <c r="AC19" i="116"/>
  <c r="O19" i="116"/>
  <c r="A19"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H18" i="128"/>
  <c r="H16" i="128"/>
  <c r="B12" i="128"/>
  <c r="E22" i="128"/>
  <c r="AI27" i="116"/>
  <c r="AI24" i="116"/>
  <c r="U24" i="116"/>
  <c r="U27" i="116"/>
  <c r="G27" i="116"/>
  <c r="G24" i="116"/>
  <c r="U26" i="127"/>
  <c r="U23" i="127"/>
  <c r="G26" i="127"/>
  <c r="G23" i="127"/>
  <c r="O30" i="127"/>
  <c r="S15" i="127"/>
  <c r="S14" i="127"/>
  <c r="S13" i="127"/>
  <c r="S12" i="127"/>
  <c r="S11" i="127"/>
  <c r="S10" i="127"/>
  <c r="E15" i="127"/>
  <c r="E14" i="127"/>
  <c r="E13" i="127"/>
  <c r="E12" i="127"/>
  <c r="E11" i="127"/>
  <c r="E10" i="127"/>
  <c r="C30" i="127"/>
  <c r="O17" i="127"/>
  <c r="A17" i="127"/>
  <c r="C17" i="126" l="1"/>
  <c r="H12" i="126"/>
  <c r="H10" i="126"/>
  <c r="B23" i="126"/>
  <c r="E11" i="66"/>
  <c r="G30" i="15"/>
  <c r="G27" i="15"/>
  <c r="G24" i="15"/>
  <c r="G30" i="3"/>
  <c r="G28" i="3"/>
  <c r="G23" i="125"/>
  <c r="B19" i="125"/>
  <c r="A15" i="61"/>
  <c r="E8" i="125"/>
  <c r="P27" i="117"/>
  <c r="Q17" i="117" s="1"/>
  <c r="W13" i="117"/>
  <c r="W10" i="117"/>
  <c r="E25" i="61"/>
  <c r="H20" i="61"/>
  <c r="H17" i="61"/>
  <c r="G34" i="124"/>
  <c r="G32" i="124"/>
  <c r="G29" i="124"/>
  <c r="A25" i="124"/>
  <c r="C13" i="124"/>
  <c r="C12" i="124"/>
  <c r="C10" i="124"/>
  <c r="C9" i="124"/>
  <c r="C8" i="124"/>
  <c r="C7" i="124"/>
  <c r="M6" i="124"/>
  <c r="C6" i="124"/>
  <c r="F25" i="123"/>
  <c r="F22" i="123"/>
  <c r="E10" i="123"/>
  <c r="E13" i="123"/>
  <c r="A20" i="123"/>
  <c r="G27" i="1"/>
  <c r="C7" i="1"/>
  <c r="C13" i="1"/>
  <c r="C6" i="1"/>
  <c r="M6" i="1"/>
  <c r="C8" i="1"/>
  <c r="C9" i="1"/>
  <c r="C10" i="1"/>
  <c r="K12" i="21"/>
  <c r="A15" i="21"/>
  <c r="M51" i="21"/>
  <c r="F19" i="44"/>
  <c r="A23" i="44"/>
  <c r="F19" i="19"/>
  <c r="A23" i="19"/>
  <c r="F19" i="18"/>
  <c r="A23" i="18"/>
  <c r="F18" i="17"/>
  <c r="F20" i="17"/>
  <c r="F22" i="17"/>
  <c r="A25"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19" i="115"/>
  <c r="O19" i="115"/>
  <c r="AC19" i="115"/>
  <c r="G24" i="115"/>
  <c r="U24" i="115"/>
  <c r="AI24" i="115"/>
  <c r="G27" i="115"/>
  <c r="U27" i="115"/>
  <c r="AI27" i="115"/>
  <c r="C31" i="115"/>
  <c r="O31" i="115"/>
  <c r="AC31" i="115"/>
  <c r="E10" i="12"/>
  <c r="S10" i="12"/>
  <c r="E11" i="12"/>
  <c r="S11" i="12"/>
  <c r="E12" i="12"/>
  <c r="S12" i="12"/>
  <c r="E13" i="12"/>
  <c r="S13" i="12"/>
  <c r="E14" i="12"/>
  <c r="S14" i="12"/>
  <c r="E15" i="12"/>
  <c r="S15" i="12"/>
  <c r="A17" i="12"/>
  <c r="O17" i="12"/>
  <c r="G23" i="12"/>
  <c r="U23" i="12"/>
  <c r="G26" i="12"/>
  <c r="U26" i="12"/>
  <c r="C30" i="12"/>
  <c r="O30" i="12"/>
  <c r="E31" i="66"/>
  <c r="E6" i="15"/>
  <c r="E7" i="15"/>
  <c r="E8" i="15"/>
  <c r="J9" i="15"/>
  <c r="E10" i="15"/>
  <c r="E11" i="15"/>
  <c r="E12" i="15"/>
  <c r="E13" i="15"/>
  <c r="E14" i="15"/>
  <c r="A19" i="15"/>
  <c r="A34" i="15"/>
  <c r="E6" i="14"/>
  <c r="E7" i="14"/>
  <c r="J8" i="14"/>
  <c r="E9" i="14"/>
  <c r="E10" i="14"/>
  <c r="E11" i="14"/>
  <c r="E12" i="14"/>
  <c r="A17" i="14"/>
  <c r="G22" i="14"/>
  <c r="G25" i="14"/>
  <c r="G28" i="14"/>
  <c r="A32" i="14"/>
  <c r="G10" i="3"/>
  <c r="G11" i="3"/>
  <c r="A25" i="3"/>
  <c r="I10" i="117"/>
  <c r="I13" i="117"/>
  <c r="B27" i="117"/>
  <c r="C17" i="117" s="1"/>
  <c r="A22" i="60"/>
  <c r="E26" i="60"/>
  <c r="E29" i="60"/>
  <c r="C12" i="1"/>
  <c r="A23" i="1"/>
  <c r="C3" i="2"/>
  <c r="C21" i="7" s="1"/>
  <c r="G16" i="2"/>
  <c r="M10" i="1" s="1"/>
  <c r="I6" i="2"/>
  <c r="F9" i="2"/>
  <c r="G9" i="2" s="1"/>
  <c r="H9" i="2" s="1"/>
  <c r="F32" i="1" l="1"/>
  <c r="S11" i="109"/>
  <c r="K27" i="125"/>
  <c r="F37" i="124"/>
  <c r="M10" i="124"/>
  <c r="C14" i="124"/>
  <c r="K39" i="7"/>
  <c r="C20" i="10"/>
  <c r="E11" i="109"/>
  <c r="C14" i="1"/>
  <c r="K33" i="3"/>
</calcChain>
</file>

<file path=xl/comments1.xml><?xml version="1.0" encoding="utf-8"?>
<comments xmlns="http://schemas.openxmlformats.org/spreadsheetml/2006/main">
  <authors>
    <author>user</author>
  </authors>
  <commentList>
    <comment ref="G6" authorId="0" shapeId="0">
      <text>
        <r>
          <rPr>
            <b/>
            <sz val="9"/>
            <color indexed="81"/>
            <rFont val="ＭＳ Ｐゴシック"/>
            <family val="3"/>
            <charset val="128"/>
          </rPr>
          <t xml:space="preserve">・このセルは修正しないでください。
</t>
        </r>
      </text>
    </comment>
    <comment ref="I6" authorId="0" shapeId="0">
      <text>
        <r>
          <rPr>
            <b/>
            <sz val="9"/>
            <color indexed="81"/>
            <rFont val="ＭＳ Ｐゴシック"/>
            <family val="3"/>
            <charset val="128"/>
          </rPr>
          <t>・このセルは修正しないでください。</t>
        </r>
      </text>
    </comment>
    <comment ref="G16" authorId="0" shapeId="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authors>
    <author>user</author>
  </authors>
  <commentList>
    <comment ref="B13" authorId="0" shapeId="0">
      <text>
        <r>
          <rPr>
            <sz val="9"/>
            <color indexed="81"/>
            <rFont val="ＭＳ Ｐゴシック"/>
            <family val="3"/>
            <charset val="128"/>
          </rPr>
          <t xml:space="preserve">公示日の午前8時30分から午後5時までに申請してください。
</t>
        </r>
      </text>
    </comment>
  </commentList>
</comments>
</file>

<file path=xl/comments3.xml><?xml version="1.0" encoding="utf-8"?>
<comments xmlns="http://schemas.openxmlformats.org/spreadsheetml/2006/main">
  <authors>
    <author>user</author>
    <author>宮城県</author>
  </authors>
  <commentList>
    <comment ref="B12" authorId="0" shapeId="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text>
        <r>
          <rPr>
            <b/>
            <sz val="9"/>
            <color indexed="81"/>
            <rFont val="MS P ゴシック"/>
            <family val="3"/>
            <charset val="128"/>
          </rPr>
          <t>ビラの種類によって、「1」か「2」を選択してください。
2種類まで作成することができます。</t>
        </r>
      </text>
    </comment>
  </commentList>
</comments>
</file>

<file path=xl/comments4.xml><?xml version="1.0" encoding="utf-8"?>
<comments xmlns="http://schemas.openxmlformats.org/spreadsheetml/2006/main">
  <authors>
    <author>user</author>
    <author>HP Customer</author>
  </authors>
  <commentList>
    <comment ref="B9" authorId="0" shapeId="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text>
        <r>
          <rPr>
            <b/>
            <sz val="9"/>
            <color indexed="81"/>
            <rFont val="ＭＳ Ｐゴシック"/>
            <family val="3"/>
            <charset val="128"/>
          </rPr>
          <t xml:space="preserve">使用する者の氏名を御記入ください。
</t>
        </r>
      </text>
    </comment>
    <comment ref="C20" authorId="0" shapeId="0">
      <text>
        <r>
          <rPr>
            <b/>
            <sz val="9"/>
            <color indexed="81"/>
            <rFont val="ＭＳ Ｐゴシック"/>
            <family val="3"/>
            <charset val="128"/>
          </rPr>
          <t>使用する者の自宅住所を御記入ください。</t>
        </r>
      </text>
    </comment>
    <comment ref="G20"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text>
        <r>
          <rPr>
            <b/>
            <sz val="9"/>
            <color indexed="81"/>
            <rFont val="ＭＳ Ｐゴシック"/>
            <family val="3"/>
            <charset val="128"/>
          </rPr>
          <t>男、女から選択</t>
        </r>
      </text>
    </comment>
    <comment ref="I20" authorId="1" shapeId="0">
      <text>
        <r>
          <rPr>
            <sz val="9"/>
            <color indexed="81"/>
            <rFont val="ＭＳ Ｐゴシック"/>
            <family val="3"/>
            <charset val="128"/>
          </rPr>
          <t xml:space="preserve">車上運動員、事務員、手話通訳者、要約筆記者から選択
</t>
        </r>
      </text>
    </comment>
    <comment ref="L20" authorId="0" shapeId="0">
      <text>
        <r>
          <rPr>
            <b/>
            <sz val="9"/>
            <color indexed="81"/>
            <rFont val="ＭＳ Ｐゴシック"/>
            <family val="3"/>
            <charset val="128"/>
          </rPr>
          <t>使用する者の期間を御記入ください。</t>
        </r>
      </text>
    </comment>
    <comment ref="A53" authorId="0" shapeId="0">
      <text>
        <r>
          <rPr>
            <b/>
            <sz val="9"/>
            <color indexed="81"/>
            <rFont val="ＭＳ Ｐゴシック"/>
            <family val="3"/>
            <charset val="128"/>
          </rPr>
          <t xml:space="preserve">使用する者の氏名を御記入ください。
</t>
        </r>
      </text>
    </comment>
    <comment ref="C53" authorId="0" shapeId="0">
      <text>
        <r>
          <rPr>
            <b/>
            <sz val="9"/>
            <color indexed="81"/>
            <rFont val="ＭＳ Ｐゴシック"/>
            <family val="3"/>
            <charset val="128"/>
          </rPr>
          <t>使用する者の自宅住所を御記入ください。</t>
        </r>
      </text>
    </comment>
    <comment ref="G53"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text>
        <r>
          <rPr>
            <b/>
            <sz val="9"/>
            <color indexed="81"/>
            <rFont val="ＭＳ Ｐゴシック"/>
            <family val="3"/>
            <charset val="128"/>
          </rPr>
          <t>男、女から選択</t>
        </r>
      </text>
    </comment>
    <comment ref="I53" authorId="1" shapeId="0">
      <text>
        <r>
          <rPr>
            <sz val="9"/>
            <color indexed="81"/>
            <rFont val="ＭＳ Ｐゴシック"/>
            <family val="3"/>
            <charset val="128"/>
          </rPr>
          <t xml:space="preserve">車上運動員、事務員、手話通訳者、要約筆記者から選択
</t>
        </r>
      </text>
    </comment>
    <comment ref="L53" authorId="0" shapeId="0">
      <text>
        <r>
          <rPr>
            <b/>
            <sz val="9"/>
            <color indexed="81"/>
            <rFont val="ＭＳ Ｐゴシック"/>
            <family val="3"/>
            <charset val="128"/>
          </rPr>
          <t>使用する者の期間を御記入ください。</t>
        </r>
      </text>
    </comment>
  </commentList>
</comments>
</file>

<file path=xl/comments5.xml><?xml version="1.0" encoding="utf-8"?>
<comments xmlns="http://schemas.openxmlformats.org/spreadsheetml/2006/main">
  <authors>
    <author>user</author>
    <author>宮城県</author>
  </authors>
  <commentList>
    <comment ref="B12" authorId="0" shapeId="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32" authorId="1" shapeId="0">
      <text>
        <r>
          <rPr>
            <b/>
            <sz val="9"/>
            <color indexed="81"/>
            <rFont val="MS P ゴシック"/>
            <family val="3"/>
            <charset val="128"/>
          </rPr>
          <t>ビラの種類によって、「1」か「2」を選択してください。
2種類まで作成することができます。</t>
        </r>
      </text>
    </comment>
  </commentList>
</comments>
</file>

<file path=xl/sharedStrings.xml><?xml version="1.0" encoding="utf-8"?>
<sst xmlns="http://schemas.openxmlformats.org/spreadsheetml/2006/main" count="1717" uniqueCount="741">
  <si>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</si>
  <si>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</si>
  <si>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</si>
  <si>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</si>
  <si>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</si>
  <si>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</si>
  <si>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</si>
  <si>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</si>
  <si>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</si>
  <si>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</si>
  <si>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</si>
  <si>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</si>
  <si>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</si>
  <si>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</si>
  <si>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</si>
  <si>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</si>
  <si>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</si>
  <si>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</si>
  <si>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</si>
  <si>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</si>
  <si>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</si>
  <si>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</si>
  <si>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</si>
  <si>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</si>
  <si>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</si>
  <si>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</si>
  <si>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</si>
  <si>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</si>
  <si>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</si>
  <si>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</si>
  <si>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</si>
  <si>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</si>
  <si>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</si>
  <si>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</si>
  <si>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</si>
  <si>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</si>
  <si>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</si>
  <si>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</si>
  <si>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</si>
  <si>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</si>
  <si>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</si>
  <si>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</si>
  <si>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</si>
  <si>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</si>
  <si>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</si>
  <si>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</si>
  <si>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</si>
  <si>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</si>
  <si>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</si>
  <si>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</si>
  <si>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</si>
  <si>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</si>
  <si>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</si>
  <si>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</si>
  <si>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</si>
  <si>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</si>
  <si>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</si>
  <si>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</si>
  <si>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</si>
  <si>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</si>
  <si>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</si>
  <si>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</si>
  <si>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</si>
  <si>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</si>
  <si>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</si>
  <si>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</si>
  <si>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</si>
  <si>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</si>
  <si>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</si>
  <si>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</si>
  <si>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</si>
  <si>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</si>
  <si>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</si>
  <si>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</si>
  <si>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</si>
  <si>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</si>
  <si>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</si>
  <si>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</si>
  <si>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</si>
  <si>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</si>
  <si>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</si>
  <si>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</si>
  <si>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</si>
  <si>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</si>
  <si>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</si>
  <si>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</si>
  <si>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</si>
  <si>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</si>
  <si>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</si>
  <si>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</si>
  <si>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</si>
  <si>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</si>
  <si>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</si>
  <si>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</si>
  <si>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</si>
  <si>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</si>
  <si>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</si>
  <si>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</si>
  <si>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</si>
  <si>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</si>
  <si>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</si>
  <si>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</si>
  <si>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</si>
  <si>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</si>
  <si>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</si>
  <si>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</si>
  <si>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</si>
  <si>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</si>
  <si>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</si>
  <si>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</si>
  <si>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</si>
  <si>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</si>
  <si>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</si>
  <si>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</si>
  <si>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</si>
  <si>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項　　目</t>
    <rPh sb="0" eb="1">
      <t>コウ</t>
    </rPh>
    <rPh sb="3" eb="4">
      <t>メ</t>
    </rPh>
    <phoneticPr fontId="1"/>
  </si>
  <si>
    <t>内　　容</t>
    <rPh sb="0" eb="1">
      <t>ナイ</t>
    </rPh>
    <rPh sb="3" eb="4">
      <t>カタチ</t>
    </rPh>
    <phoneticPr fontId="1"/>
  </si>
  <si>
    <t>選挙長</t>
    <rPh sb="0" eb="3">
      <t>センキョチョウ</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</si>
  <si>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</si>
  <si>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</si>
  <si>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</si>
  <si>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</si>
  <si>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</si>
  <si>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</si>
  <si>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</si>
  <si>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</si>
  <si>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</si>
  <si>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</si>
  <si>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</si>
  <si>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</si>
  <si>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</si>
  <si>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</si>
  <si>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</si>
  <si>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</si>
  <si>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</si>
  <si>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</si>
  <si>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</si>
  <si>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</si>
  <si>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</si>
  <si>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</si>
  <si>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</si>
  <si>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</si>
  <si>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</si>
  <si>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</si>
  <si>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</si>
  <si>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</si>
  <si>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</si>
  <si>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</si>
  <si>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</si>
  <si>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</si>
  <si>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</si>
  <si>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</si>
  <si>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</si>
  <si>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</si>
  <si>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</si>
  <si>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</si>
  <si>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</si>
  <si>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</si>
  <si>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</si>
  <si>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</si>
  <si>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</si>
  <si>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</si>
  <si>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</si>
  <si>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</si>
  <si>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</si>
  <si>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</si>
  <si>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</si>
  <si>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</si>
  <si>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</si>
  <si>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</si>
  <si>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</si>
  <si>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</si>
  <si>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</si>
  <si>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</si>
  <si>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</si>
  <si>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</si>
  <si>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</si>
  <si>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</si>
  <si>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</si>
  <si>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</si>
  <si>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</si>
  <si>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氏　名</t>
    <rPh sb="0" eb="1">
      <t>シ</t>
    </rPh>
    <rPh sb="2" eb="3">
      <t>ナ</t>
    </rPh>
    <phoneticPr fontId="1"/>
  </si>
  <si>
    <t>電　話</t>
    <rPh sb="0" eb="1">
      <t>デン</t>
    </rPh>
    <rPh sb="2" eb="3">
      <t>ハナシ</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</si>
  <si>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</si>
  <si>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</si>
  <si>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</si>
  <si>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所在地</t>
    <rPh sb="0" eb="3">
      <t>ショザイチ</t>
    </rPh>
    <phoneticPr fontId="1"/>
  </si>
  <si>
    <t>建物の名称</t>
    <rPh sb="0" eb="2">
      <t>タテモノ</t>
    </rPh>
    <rPh sb="3" eb="5">
      <t>メイショウ</t>
    </rPh>
    <phoneticPr fontId="1"/>
  </si>
  <si>
    <t>電話番号</t>
    <rPh sb="0" eb="4">
      <t>デンワバンゴウ</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</si>
  <si>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</si>
  <si>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</si>
  <si>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</si>
  <si>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</si>
  <si>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</si>
  <si>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（２通（電磁的記録の場合は光ディスク２枚））を添えて申請します。</t>
    <rPh sb="2" eb="3">
      <t>ツウ</t>
    </rPh>
    <rPh sb="4" eb="6">
      <t>デンジ</t>
    </rPh>
    <rPh sb="6" eb="7">
      <t>テキ</t>
    </rPh>
    <rPh sb="7" eb="9">
      <t>キロク</t>
    </rPh>
    <rPh sb="10" eb="12">
      <t>バアイ</t>
    </rPh>
    <rPh sb="13" eb="14">
      <t>ヒカリ</t>
    </rPh>
    <rPh sb="19" eb="20">
      <t>マイ</t>
    </rPh>
    <rPh sb="23" eb="24">
      <t>ソ</t>
    </rPh>
    <rPh sb="26" eb="28">
      <t>シンセイ</t>
    </rPh>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</si>
  <si>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</si>
  <si>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</si>
  <si>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</si>
  <si>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</si>
  <si>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</si>
  <si>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</si>
  <si>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</si>
  <si>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</si>
  <si>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</si>
  <si>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</si>
  <si>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</si>
  <si>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</si>
  <si>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</si>
  <si>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</si>
  <si>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</si>
  <si>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</si>
  <si>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</si>
  <si>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</si>
  <si>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</si>
  <si>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</si>
  <si>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</si>
  <si>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</si>
  <si>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</si>
  <si>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</si>
  <si>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</si>
  <si>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</si>
  <si>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</si>
  <si>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</si>
  <si>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</si>
  <si>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</si>
  <si>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</si>
  <si>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</si>
  <si>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</si>
  <si>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</si>
  <si>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</si>
  <si>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</si>
  <si>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</si>
  <si>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</si>
  <si>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</si>
  <si>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</si>
  <si>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</si>
  <si>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</si>
  <si>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</si>
  <si>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</si>
  <si>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</si>
  <si>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</si>
  <si>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</si>
  <si>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</si>
  <si>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</si>
  <si>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</si>
  <si>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</si>
  <si>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</si>
  <si>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</si>
  <si>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</si>
  <si>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</si>
  <si>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</si>
  <si>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</si>
  <si>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</si>
  <si>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</si>
  <si>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</si>
  <si>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</si>
  <si>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</si>
  <si>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</si>
  <si>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宮城県選挙管理委員会事務局（電話：022-211-2343）</t>
    <rPh sb="0" eb="3">
      <t>ミヤギケン</t>
    </rPh>
    <rPh sb="3" eb="5">
      <t>センキョ</t>
    </rPh>
    <rPh sb="5" eb="7">
      <t>カンリ</t>
    </rPh>
    <rPh sb="7" eb="10">
      <t>イインカイ</t>
    </rPh>
    <rPh sb="10" eb="13">
      <t>ジムキョク</t>
    </rPh>
    <phoneticPr fontId="2"/>
  </si>
  <si>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</si>
  <si>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</si>
  <si>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</si>
  <si>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</si>
  <si>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</si>
  <si>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</si>
  <si>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</si>
  <si>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</si>
  <si>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</si>
  <si>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</si>
  <si>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　私は、公職選挙法第８６条の８（被選挙権のない者等の立候補の禁止）第１項、</t>
    <rPh sb="1" eb="2">
      <t>ワタシ</t>
    </rPh>
    <rPh sb="4" eb="6">
      <t>コウショク</t>
    </rPh>
    <rPh sb="6" eb="9">
      <t>センキョホウ</t>
    </rPh>
    <rPh sb="9" eb="10">
      <t>ダイ</t>
    </rPh>
    <rPh sb="12" eb="13">
      <t>ジョウ</t>
    </rPh>
    <rPh sb="33" eb="34">
      <t>ダイ</t>
    </rPh>
    <rPh sb="35" eb="36">
      <t>コウ</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</si>
  <si>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</si>
  <si>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</si>
  <si>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</si>
  <si>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</si>
  <si>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</si>
  <si>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</si>
  <si>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</si>
  <si>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</si>
  <si>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</si>
  <si>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</si>
  <si>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</si>
  <si>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</si>
  <si>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</si>
  <si>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</si>
  <si>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</si>
  <si>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</si>
  <si>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</si>
  <si>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</si>
  <si>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</si>
  <si>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</si>
  <si>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</si>
  <si>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</si>
  <si>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（推薦届出者用、県選管提出用）</t>
    <rPh sb="1" eb="6">
      <t>スイセントドケデシャ</t>
    </rPh>
    <rPh sb="6" eb="7">
      <t>ヨウ</t>
    </rPh>
    <rPh sb="8" eb="9">
      <t>ケン</t>
    </rPh>
    <rPh sb="9" eb="11">
      <t>センカン</t>
    </rPh>
    <rPh sb="11" eb="14">
      <t>テイシュツヨウ</t>
    </rPh>
    <phoneticPr fontId="1"/>
  </si>
  <si>
    <t>選挙事務所設置（異動）承諾書</t>
    <rPh sb="0" eb="5">
      <t>センキョジムショ</t>
    </rPh>
    <rPh sb="5" eb="7">
      <t>セッチ</t>
    </rPh>
    <rPh sb="8" eb="10">
      <t>イドウ</t>
    </rPh>
    <rPh sb="11" eb="14">
      <t>ショウダクショ</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</si>
  <si>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</si>
  <si>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</si>
  <si>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</si>
  <si>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</si>
  <si>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</si>
  <si>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</si>
  <si>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</si>
  <si>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</si>
  <si>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</si>
  <si>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</si>
  <si>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</si>
  <si>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</si>
  <si>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</si>
  <si>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</si>
  <si>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</si>
  <si>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</si>
  <si>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</si>
  <si>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</si>
  <si>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</si>
  <si>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</si>
  <si>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</si>
  <si>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</si>
  <si>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</si>
  <si>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</si>
  <si>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</si>
  <si>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</si>
  <si>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</si>
  <si>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</si>
  <si>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</si>
  <si>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</si>
  <si>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</si>
  <si>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</si>
  <si>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</si>
  <si>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</si>
  <si>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</si>
  <si>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</si>
  <si>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</si>
  <si>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</si>
  <si>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</si>
  <si>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</si>
  <si>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</si>
  <si>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</si>
  <si>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</si>
  <si>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</si>
  <si>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</si>
  <si>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</si>
  <si>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</si>
  <si>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</si>
  <si>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</si>
  <si>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</si>
  <si>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</si>
  <si>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</si>
  <si>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</si>
  <si>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</si>
  <si>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</si>
  <si>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</si>
  <si>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</si>
  <si>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</si>
  <si>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</si>
  <si>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</si>
  <si>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</si>
  <si>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</si>
  <si>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</si>
  <si>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</si>
  <si>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</si>
  <si>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</si>
  <si>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</si>
  <si>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</si>
  <si>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</si>
  <si>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</si>
  <si>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</si>
  <si>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</si>
  <si>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</si>
  <si>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</si>
  <si>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</si>
  <si>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</si>
  <si>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</si>
  <si>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</si>
  <si>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</si>
  <si>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</si>
  <si>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</si>
  <si>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</si>
  <si>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</si>
  <si>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</si>
  <si>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</si>
  <si>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</si>
  <si>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</si>
  <si>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</si>
  <si>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</si>
  <si>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</si>
  <si>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</si>
  <si>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r>
      <t>（推薦届出者用、</t>
    </r>
    <r>
      <rPr>
        <b/>
        <sz val="12"/>
        <rFont val="UD デジタル 教科書体 NP-R"/>
        <family val="1"/>
        <charset val="128"/>
      </rPr>
      <t>旧</t>
    </r>
    <r>
      <rPr>
        <b/>
        <sz val="12"/>
        <color indexed="10"/>
        <rFont val="UD デジタル 教科書体 NP-R"/>
        <family val="1"/>
        <charset val="128"/>
      </rPr>
      <t>設置市区町村選管提出用）</t>
    </r>
    <rPh sb="1" eb="6">
      <t>スイセントドケデシャ</t>
    </rPh>
    <rPh sb="6" eb="7">
      <t>ヨウ</t>
    </rPh>
    <rPh sb="8" eb="9">
      <t>キュウ</t>
    </rPh>
    <rPh sb="9" eb="11">
      <t>セッチ</t>
    </rPh>
    <rPh sb="11" eb="13">
      <t>シク</t>
    </rPh>
    <rPh sb="13" eb="15">
      <t>チョウソン</t>
    </rPh>
    <rPh sb="15" eb="17">
      <t>センカン</t>
    </rPh>
    <rPh sb="17" eb="20">
      <t>テイシュツヨウ</t>
    </rPh>
    <phoneticPr fontId="1"/>
  </si>
  <si>
    <r>
      <t>（推薦届出者用、</t>
    </r>
    <r>
      <rPr>
        <b/>
        <sz val="12"/>
        <rFont val="UD デジタル 教科書体 NP-R"/>
        <family val="1"/>
        <charset val="128"/>
      </rPr>
      <t>新</t>
    </r>
    <r>
      <rPr>
        <b/>
        <sz val="12"/>
        <color indexed="10"/>
        <rFont val="UD デジタル 教科書体 NP-R"/>
        <family val="1"/>
        <charset val="128"/>
      </rPr>
      <t>設置市区町村選管提出用）</t>
    </r>
    <rPh sb="1" eb="6">
      <t>スイセントドケデシャ</t>
    </rPh>
    <rPh sb="6" eb="7">
      <t>ヨウ</t>
    </rPh>
    <rPh sb="8" eb="9">
      <t>シン</t>
    </rPh>
    <rPh sb="9" eb="11">
      <t>セッチ</t>
    </rPh>
    <rPh sb="11" eb="13">
      <t>シク</t>
    </rPh>
    <rPh sb="13" eb="15">
      <t>チョウソン</t>
    </rPh>
    <rPh sb="15" eb="17">
      <t>センカン</t>
    </rPh>
    <rPh sb="17" eb="20">
      <t>テイシュツヨウ</t>
    </rPh>
    <phoneticPr fontId="1"/>
  </si>
  <si>
    <t>○○党</t>
    <rPh sb="2" eb="3">
      <t>トウ</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</si>
  <si>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</si>
  <si>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</si>
  <si>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</si>
  <si>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</si>
  <si>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</si>
  <si>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</si>
  <si>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</si>
  <si>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</si>
  <si>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</si>
  <si>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</si>
  <si>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</si>
  <si>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</si>
  <si>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</si>
  <si>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</si>
  <si>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</si>
  <si>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</si>
  <si>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</si>
  <si>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</si>
  <si>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</si>
  <si>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</si>
  <si>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</si>
  <si>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</si>
  <si>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</si>
  <si>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</si>
  <si>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</si>
  <si>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</si>
  <si>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</si>
  <si>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</si>
  <si>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</si>
  <si>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</si>
  <si>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</si>
  <si>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</si>
  <si>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</si>
  <si>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</si>
  <si>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</si>
  <si>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</si>
  <si>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</si>
  <si>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</si>
  <si>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</si>
  <si>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</si>
  <si>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</si>
  <si>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</si>
  <si>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</si>
  <si>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</si>
  <si>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</si>
  <si>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</si>
  <si>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</si>
  <si>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</si>
  <si>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</si>
  <si>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</si>
  <si>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</si>
  <si>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</si>
  <si>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</si>
  <si>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</si>
  <si>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</si>
  <si>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</si>
  <si>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</si>
  <si>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</si>
  <si>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</si>
  <si>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</si>
  <si>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</si>
  <si>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</si>
  <si>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</si>
  <si>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</si>
  <si>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</si>
  <si>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</si>
  <si>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</si>
  <si>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</si>
  <si>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</si>
  <si>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</si>
  <si>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t>宮城県選挙区</t>
    <rPh sb="0" eb="3">
      <t>ミヤギケン</t>
    </rPh>
    <rPh sb="3" eb="6">
      <t>センキョク</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</si>
  <si>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</si>
  <si>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</si>
  <si>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</si>
  <si>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</si>
  <si>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</si>
  <si>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</si>
  <si>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</si>
  <si>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</si>
  <si>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</si>
  <si>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</si>
  <si>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</si>
  <si>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</si>
  <si>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</si>
  <si>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</si>
  <si>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</si>
  <si>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</si>
  <si>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</si>
  <si>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</si>
  <si>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</si>
  <si>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</si>
  <si>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</si>
  <si>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</si>
  <si>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様式7</t>
    <rPh sb="0" eb="2">
      <t>ヨウシキ</t>
    </rPh>
    <phoneticPr fontId="1"/>
  </si>
  <si>
    <t>（本人・推薦届出）様式8</t>
    <rPh sb="9" eb="11">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</si>
  <si>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</si>
  <si>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</si>
  <si>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</si>
  <si>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</si>
  <si>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（本人・推薦届出）様式9</t>
    <rPh sb="9" eb="11">
      <t>ヨウシキ</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</si>
  <si>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</si>
  <si>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</si>
  <si>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（本人・推薦届出）様式11の1</t>
    <rPh sb="9" eb="11">
      <t>ヨウシキ</t>
    </rPh>
    <phoneticPr fontId="1"/>
  </si>
  <si>
    <t>（本人・推薦届出）様式11の2</t>
    <rPh sb="9" eb="11">
      <t>ヨウシキ</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</si>
  <si>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</si>
  <si>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</si>
  <si>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</si>
  <si>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</si>
  <si>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（本人・推薦届出）様式12の1</t>
    <rPh sb="9" eb="11">
      <t>ヨウシキ</t>
    </rPh>
    <phoneticPr fontId="1"/>
  </si>
  <si>
    <t>（本人・推薦届出）様式12の2</t>
    <rPh sb="9" eb="11">
      <t>ヨウシキ</t>
    </rPh>
    <phoneticPr fontId="1"/>
  </si>
  <si>
    <t>設置者氏名</t>
    <rPh sb="0" eb="2">
      <t>セッチ</t>
    </rPh>
    <rPh sb="2" eb="3">
      <t>シャ</t>
    </rPh>
    <rPh sb="3" eb="5">
      <t>シメイ</t>
    </rPh>
    <phoneticPr fontId="1"/>
  </si>
  <si>
    <t>（本人・推薦届出）様式12の3</t>
    <rPh sb="9" eb="11">
      <t>ヨウシキ</t>
    </rPh>
    <phoneticPr fontId="1"/>
  </si>
  <si>
    <t>（本人・推薦届出）様式15</t>
    <rPh sb="9" eb="11">
      <t>ヨウシキ</t>
    </rPh>
    <phoneticPr fontId="1"/>
  </si>
  <si>
    <t>（本人・推薦届出）様式16</t>
    <rPh sb="9" eb="11">
      <t>ヨウシキ</t>
    </rPh>
    <phoneticPr fontId="1"/>
  </si>
  <si>
    <t>（本人・推薦届出）様式17</t>
    <phoneticPr fontId="1"/>
  </si>
  <si>
    <t>（本人・推薦届出）様式18</t>
    <phoneticPr fontId="1"/>
  </si>
  <si>
    <t>（本人・推薦届出）様式19</t>
    <rPh sb="9" eb="11">
      <t>ヨウシキ</t>
    </rPh>
    <phoneticPr fontId="1"/>
  </si>
  <si>
    <t>（本人・推薦届出）様式20</t>
    <rPh sb="9" eb="11">
      <t>ヨウシキ</t>
    </rPh>
    <phoneticPr fontId="1"/>
  </si>
  <si>
    <t>（本人・推薦届出）様式21</t>
    <rPh sb="9" eb="11">
      <t>ヨウシキ</t>
    </rPh>
    <phoneticPr fontId="1"/>
  </si>
  <si>
    <t>（本人・推薦届出）様式22</t>
    <rPh sb="9" eb="11">
      <t>ヨウシキ</t>
    </rPh>
    <phoneticPr fontId="1"/>
  </si>
  <si>
    <t>（本人・推薦届出）様式23</t>
    <rPh sb="9" eb="11">
      <t>ヨウシキ</t>
    </rPh>
    <phoneticPr fontId="1"/>
  </si>
  <si>
    <t>様式23　届出書（その2）</t>
    <rPh sb="0" eb="2">
      <t>ヨウシキ</t>
    </rPh>
    <rPh sb="5" eb="8">
      <t>トドケデショ</t>
    </rPh>
    <phoneticPr fontId="1"/>
  </si>
  <si>
    <t>（本人・推薦届出）様式24</t>
    <rPh sb="9" eb="11">
      <t>ヨウシキ</t>
    </rPh>
    <phoneticPr fontId="1"/>
  </si>
  <si>
    <t>立候補届出年月日</t>
    <rPh sb="0" eb="3">
      <t>リッコウホ</t>
    </rPh>
    <rPh sb="3" eb="5">
      <t>トドケデ</t>
    </rPh>
    <rPh sb="5" eb="8">
      <t>ネンガッピ</t>
    </rPh>
    <phoneticPr fontId="1"/>
  </si>
  <si>
    <t>（本人・推薦届出）様式25</t>
    <rPh sb="9" eb="11">
      <t>ヨウシキ</t>
    </rPh>
    <phoneticPr fontId="1"/>
  </si>
  <si>
    <t>政治団体（会、連盟等）が、</t>
    <rPh sb="0" eb="2">
      <t>セイジ</t>
    </rPh>
    <rPh sb="2" eb="4">
      <t>ダンタイ</t>
    </rPh>
    <rPh sb="5" eb="6">
      <t>カイ</t>
    </rPh>
    <rPh sb="7" eb="9">
      <t>レンメイ</t>
    </rPh>
    <rPh sb="9" eb="10">
      <t>トウ</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</si>
  <si>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</si>
  <si>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</si>
  <si>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</si>
  <si>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</si>
  <si>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</si>
  <si>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</si>
  <si>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</si>
  <si>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</si>
  <si>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（推薦届出）様式5</t>
    <rPh sb="6" eb="8">
      <t>ヨウシキ</t>
    </rPh>
    <phoneticPr fontId="1"/>
  </si>
  <si>
    <t>（推薦届出）様式6</t>
    <rPh sb="6" eb="8">
      <t>ヨウシキ</t>
    </rPh>
    <phoneticPr fontId="1"/>
  </si>
  <si>
    <t>（推薦届出）様式8</t>
    <rPh sb="6" eb="8">
      <t>ヨウシキ</t>
    </rPh>
    <phoneticPr fontId="1"/>
  </si>
  <si>
    <t>（推薦届出）様式9</t>
    <rPh sb="6" eb="8">
      <t>ヨウシキ</t>
    </rPh>
    <phoneticPr fontId="1"/>
  </si>
  <si>
    <t>（推薦届出）様式10</t>
    <rPh sb="6" eb="8">
      <t>ヨウシキ</t>
    </rPh>
    <phoneticPr fontId="1"/>
  </si>
  <si>
    <t>（推薦届出）様式11の1</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</si>
  <si>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</si>
  <si>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</si>
  <si>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（推薦届出）様式12の1</t>
    <rPh sb="6" eb="8">
      <t>ヨウシキ</t>
    </rPh>
    <phoneticPr fontId="1"/>
  </si>
  <si>
    <t>（推薦届出）様式12の2</t>
    <rPh sb="6" eb="8">
      <t>ヨウシキ</t>
    </rPh>
    <phoneticPr fontId="1"/>
  </si>
  <si>
    <t>（推薦届出）様式12の3</t>
    <rPh sb="6" eb="8">
      <t>ヨウシキ</t>
    </rPh>
    <phoneticPr fontId="1"/>
  </si>
  <si>
    <t>（推薦届出）様式13</t>
    <rPh sb="6" eb="8">
      <t>ヨウシキ</t>
    </rPh>
    <phoneticPr fontId="1"/>
  </si>
  <si>
    <t>（推薦届出）様式14</t>
    <rPh sb="6" eb="8">
      <t>ヨウシキ</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</si>
  <si>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</si>
  <si>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</si>
  <si>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</si>
  <si>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</si>
  <si>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</si>
  <si>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選挙公報提出日</t>
    <rPh sb="0" eb="2">
      <t>センキョ</t>
    </rPh>
    <rPh sb="2" eb="4">
      <t>コウホウ</t>
    </rPh>
    <rPh sb="4" eb="6">
      <t>テイシュツ</t>
    </rPh>
    <rPh sb="6" eb="7">
      <t>ビ</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</si>
  <si>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</si>
  <si>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</si>
  <si>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</si>
  <si>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</si>
  <si>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</si>
  <si>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</si>
  <si>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様式1</t>
    <rPh sb="0" eb="2">
      <t>ヨウシキ</t>
    </rPh>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</si>
  <si>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</si>
  <si>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</si>
  <si>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</si>
  <si>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</si>
  <si>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</si>
  <si>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</si>
  <si>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</si>
  <si>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</si>
  <si>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</si>
  <si>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</si>
  <si>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</si>
  <si>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</si>
  <si>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</si>
  <si>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</si>
  <si>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</si>
  <si>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</si>
  <si>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</si>
  <si>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</si>
  <si>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</si>
  <si>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</si>
  <si>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</si>
  <si>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</si>
  <si>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</si>
  <si>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</si>
  <si>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</si>
  <si>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</si>
  <si>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</si>
  <si>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</si>
  <si>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</si>
  <si>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参考様式5</t>
    <rPh sb="0" eb="4">
      <t>サンコウヨウシキ</t>
    </rPh>
    <phoneticPr fontId="1"/>
  </si>
  <si>
    <t>様式番号</t>
    <rPh sb="0" eb="2">
      <t>ヨウシキ</t>
    </rPh>
    <rPh sb="2" eb="4">
      <t>バンゴウ</t>
    </rPh>
    <phoneticPr fontId="1"/>
  </si>
  <si>
    <t>様式名</t>
    <rPh sb="0" eb="2">
      <t>ヨウシキ</t>
    </rPh>
    <rPh sb="2" eb="3">
      <t>メイ</t>
    </rPh>
    <phoneticPr fontId="1"/>
  </si>
  <si>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</si>
  <si>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</si>
  <si>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</si>
  <si>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</si>
  <si>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</si>
  <si>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</si>
  <si>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</si>
  <si>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</si>
  <si>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</si>
  <si>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</si>
  <si>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</si>
  <si>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</si>
  <si>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</si>
  <si>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</si>
  <si>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</si>
  <si>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</si>
  <si>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</si>
  <si>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</si>
  <si>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</si>
  <si>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</si>
  <si>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</si>
  <si>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</si>
  <si>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</si>
  <si>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</si>
  <si>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</si>
  <si>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</si>
  <si>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</si>
  <si>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</si>
  <si>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</si>
  <si>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</si>
  <si>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</si>
  <si>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</si>
  <si>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</si>
  <si>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</si>
  <si>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</si>
  <si>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</si>
  <si>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</si>
  <si>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</si>
  <si>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</si>
  <si>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</si>
  <si>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</si>
  <si>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</si>
  <si>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令和7年10月26日執行　宮城県知事選挙</t>
    <rPh sb="13" eb="15">
      <t>ミヤギ</t>
    </rPh>
    <rPh sb="15" eb="18">
      <t>ケンチジ</t>
    </rPh>
    <phoneticPr fontId="1"/>
  </si>
  <si>
    <t>告示日</t>
    <rPh sb="0" eb="3">
      <t>コクジビ</t>
    </rPh>
    <phoneticPr fontId="1"/>
  </si>
  <si>
    <r>
      <t>宮城県知事選挙　立候補届出書類</t>
    </r>
    <r>
      <rPr>
        <b/>
        <sz val="14"/>
        <color indexed="10"/>
        <rFont val="UD デジタル 教科書体 NP-R"/>
        <family val="1"/>
        <charset val="128"/>
      </rPr>
      <t>（本人・推薦届出用）</t>
    </r>
    <r>
      <rPr>
        <b/>
        <sz val="14"/>
        <rFont val="UD デジタル 教科書体 NP-R"/>
        <family val="1"/>
        <charset val="128"/>
      </rPr>
      <t>作成ファイル</t>
    </r>
    <rPh sb="0" eb="2">
      <t>ミヤギ</t>
    </rPh>
    <rPh sb="2" eb="5">
      <t>ケンチジ</t>
    </rPh>
    <rPh sb="5" eb="7">
      <t>センキョ</t>
    </rPh>
    <rPh sb="8" eb="11">
      <t>リッコウホ</t>
    </rPh>
    <rPh sb="11" eb="13">
      <t>トドケデ</t>
    </rPh>
    <rPh sb="13" eb="15">
      <t>ショルイ</t>
    </rPh>
    <rPh sb="16" eb="18">
      <t>ホンニン</t>
    </rPh>
    <rPh sb="19" eb="21">
      <t>スイセン</t>
    </rPh>
    <rPh sb="21" eb="23">
      <t>トドケデ</t>
    </rPh>
    <rPh sb="23" eb="24">
      <t>ヨウ</t>
    </rPh>
    <rPh sb="25" eb="27">
      <t>サクセイ</t>
    </rPh>
    <phoneticPr fontId="2"/>
  </si>
  <si>
    <t>Ver.20250718</t>
    <phoneticPr fontId="1"/>
  </si>
  <si>
    <r>
      <t>・　提出にあたっては、</t>
    </r>
    <r>
      <rPr>
        <b/>
        <sz val="12"/>
        <color rgb="FFFF0000"/>
        <rFont val="UD デジタル 教科書体 NP-R"/>
        <family val="1"/>
        <charset val="128"/>
      </rPr>
      <t>「宮城県知事選挙の手引」</t>
    </r>
    <r>
      <rPr>
        <sz val="12"/>
        <rFont val="UD デジタル 教科書体 NP-R"/>
        <family val="1"/>
        <charset val="128"/>
      </rPr>
      <t>をよくお読みください。</t>
    </r>
    <rPh sb="2" eb="4">
      <t>テイシュツ</t>
    </rPh>
    <rPh sb="12" eb="14">
      <t>ミヤギ</t>
    </rPh>
    <rPh sb="14" eb="17">
      <t>ケンチジ</t>
    </rPh>
    <rPh sb="17" eb="19">
      <t>センキョ</t>
    </rPh>
    <rPh sb="20" eb="22">
      <t>テビキ</t>
    </rPh>
    <rPh sb="27" eb="28">
      <t>ヨ</t>
    </rPh>
    <phoneticPr fontId="1"/>
  </si>
  <si>
    <t>告示日又は告示日の翌日</t>
    <rPh sb="0" eb="2">
      <t>コクジ</t>
    </rPh>
    <rPh sb="2" eb="3">
      <t>ビ</t>
    </rPh>
    <rPh sb="3" eb="4">
      <t>マタ</t>
    </rPh>
    <rPh sb="5" eb="7">
      <t>コクジ</t>
    </rPh>
    <rPh sb="7" eb="8">
      <t>ビ</t>
    </rPh>
    <rPh sb="9" eb="11">
      <t>ヨクジツ</t>
    </rPh>
    <phoneticPr fontId="1"/>
  </si>
  <si>
    <t>立候補の届出及び告示日に提出する各種届出・申請並びにこれらの訂正</t>
    <rPh sb="8" eb="10">
      <t>コクジ</t>
    </rPh>
    <phoneticPr fontId="1"/>
  </si>
  <si>
    <r>
      <t>宮城県知事選挙候補者届出書</t>
    </r>
    <r>
      <rPr>
        <b/>
        <sz val="18"/>
        <color rgb="FFFF0000"/>
        <rFont val="UD デジタル 教科書体 NP-R"/>
        <family val="1"/>
        <charset val="128"/>
      </rPr>
      <t>（本人届出）</t>
    </r>
    <rPh sb="0" eb="2">
      <t>ミヤギ</t>
    </rPh>
    <rPh sb="2" eb="5">
      <t>ケンチジ</t>
    </rPh>
    <rPh sb="5" eb="7">
      <t>センキョ</t>
    </rPh>
    <rPh sb="14" eb="16">
      <t>ホンニン</t>
    </rPh>
    <rPh sb="16" eb="18">
      <t>トドケデ</t>
    </rPh>
    <phoneticPr fontId="1"/>
  </si>
  <si>
    <t>　宮城県知事選挙</t>
    <phoneticPr fontId="1"/>
  </si>
  <si>
    <t>宮城県知事選挙候補者届出書（推薦届出）</t>
  </si>
  <si>
    <t>宮城県知事選挙</t>
    <phoneticPr fontId="1"/>
  </si>
  <si>
    <t>宮城県知事選挙候補者</t>
    <phoneticPr fontId="1"/>
  </si>
  <si>
    <t>　私は、宮城県知事選挙において、</t>
  </si>
  <si>
    <t>宮城県知事選挙候補者辞退届出書</t>
  </si>
  <si>
    <t>宮城県知事選挙候補者辞退届出書</t>
    <phoneticPr fontId="1"/>
  </si>
  <si>
    <t>令和3年10月31日執行　宮城県知事選挙</t>
    <phoneticPr fontId="1"/>
  </si>
  <si>
    <t>※　様式番号は「宮城県知事選挙の手引」によるものです。</t>
    <rPh sb="2" eb="6">
      <t>ヨウシキバンゴウ</t>
    </rPh>
    <rPh sb="16" eb="18">
      <t>テビキ</t>
    </rPh>
    <phoneticPr fontId="1"/>
  </si>
  <si>
    <t>宮城県知事選挙候補者届出書（本人届出）</t>
  </si>
  <si>
    <t>宮城県知事選挙　立候補届出書類（本人・推薦届出用）チェックリスト</t>
    <rPh sb="8" eb="11">
      <t>リッコウホ</t>
    </rPh>
    <rPh sb="11" eb="13">
      <t>トドケデ</t>
    </rPh>
    <rPh sb="13" eb="15">
      <t>ショルイ</t>
    </rPh>
    <rPh sb="16" eb="18">
      <t>ホンニン</t>
    </rPh>
    <rPh sb="19" eb="21">
      <t>スイセン</t>
    </rPh>
    <rPh sb="21" eb="23">
      <t>トドケデ</t>
    </rPh>
    <rPh sb="23" eb="24">
      <t>ヨウ</t>
    </rPh>
    <phoneticPr fontId="2"/>
  </si>
  <si>
    <r>
      <t>宮城県知事選挙候補者届出書</t>
    </r>
    <r>
      <rPr>
        <b/>
        <sz val="18"/>
        <color rgb="FFFF0000"/>
        <rFont val="UD デジタル 教科書体 NP-R"/>
        <family val="1"/>
        <charset val="128"/>
      </rPr>
      <t>（推薦届出）</t>
    </r>
    <rPh sb="7" eb="10">
      <t>コウホシャ</t>
    </rPh>
    <rPh sb="10" eb="12">
      <t>トドケデ</t>
    </rPh>
    <rPh sb="12" eb="13">
      <t>ショ</t>
    </rPh>
    <rPh sb="14" eb="16">
      <t>スイセン</t>
    </rPh>
    <rPh sb="16" eb="18">
      <t>トドケデ</t>
    </rPh>
    <phoneticPr fontId="1"/>
  </si>
  <si>
    <t>第８７条（重複立候補等の禁止）第１項、第２５１条の２（総括主宰者、</t>
    <rPh sb="10" eb="11">
      <t>トウ</t>
    </rPh>
    <phoneticPr fontId="1"/>
  </si>
  <si>
    <t>出納責任者等の選挙犯罪による公職の候補者等であった者の当選無効及び立候補の禁止）</t>
    <phoneticPr fontId="1"/>
  </si>
  <si>
    <t>又は第２５１条の３（組織的選挙運動管理者等の選挙犯罪による公職の</t>
    <phoneticPr fontId="1"/>
  </si>
  <si>
    <t>候補者等であった者の当選無効及び立候補の禁止）の規定により</t>
    <phoneticPr fontId="1"/>
  </si>
  <si>
    <t>において候補者となる</t>
    <rPh sb="4" eb="7">
      <t>コウホシャ</t>
    </rPh>
    <phoneticPr fontId="1"/>
  </si>
  <si>
    <t>ことができない者でないことを誓います。</t>
    <phoneticPr fontId="1"/>
  </si>
  <si>
    <t>において、公職選挙法施行令第８９条</t>
    <phoneticPr fontId="1"/>
  </si>
  <si>
    <t>認定されたく申請します。</t>
    <phoneticPr fontId="1"/>
  </si>
  <si>
    <t>第５項において準用する第８８条第８項の規定により上記の呼称を通称として</t>
    <rPh sb="7" eb="9">
      <t>ジュンヨウ</t>
    </rPh>
    <rPh sb="11" eb="12">
      <t>ダイ</t>
    </rPh>
    <rPh sb="14" eb="15">
      <t>ジョウ</t>
    </rPh>
    <rPh sb="15" eb="16">
      <t>ダイ</t>
    </rPh>
    <rPh sb="17" eb="18">
      <t>コウ</t>
    </rPh>
    <rPh sb="19" eb="21">
      <t>キテイ</t>
    </rPh>
    <phoneticPr fontId="1"/>
  </si>
  <si>
    <t>上記のとおり選任したので届出します。</t>
    <rPh sb="0" eb="2">
      <t>ジョウキ</t>
    </rPh>
    <phoneticPr fontId="1"/>
  </si>
  <si>
    <t>における候補者の出納責任者を</t>
    <phoneticPr fontId="1"/>
  </si>
  <si>
    <t>上記のとおり選任したので届出します。</t>
    <rPh sb="0" eb="2">
      <t>ジョウキ</t>
    </rPh>
    <rPh sb="6" eb="8">
      <t>センニン</t>
    </rPh>
    <phoneticPr fontId="1"/>
  </si>
  <si>
    <t>における選挙事務所を、次のとおり</t>
    <phoneticPr fontId="1"/>
  </si>
  <si>
    <t>設置したから（選挙事務所設置承諾書及び推薦届出代表者証明書を添えて）届け出ます。</t>
    <rPh sb="0" eb="2">
      <t>セッチ</t>
    </rPh>
    <rPh sb="7" eb="9">
      <t>センキョ</t>
    </rPh>
    <rPh sb="9" eb="11">
      <t>ジム</t>
    </rPh>
    <rPh sb="11" eb="12">
      <t>ショ</t>
    </rPh>
    <rPh sb="12" eb="14">
      <t>セッチ</t>
    </rPh>
    <rPh sb="14" eb="17">
      <t>ショウダクショ</t>
    </rPh>
    <rPh sb="17" eb="18">
      <t>オヨ</t>
    </rPh>
    <rPh sb="19" eb="21">
      <t>スイセン</t>
    </rPh>
    <rPh sb="21" eb="23">
      <t>トドケデ</t>
    </rPh>
    <rPh sb="23" eb="26">
      <t>ダイヒョウシャ</t>
    </rPh>
    <phoneticPr fontId="1"/>
  </si>
  <si>
    <t>における選挙事務所を異動したから</t>
    <rPh sb="10" eb="12">
      <t>イドウ</t>
    </rPh>
    <phoneticPr fontId="1"/>
  </si>
  <si>
    <t>（選挙事務所異動承諾書及び推薦届出代表者証明書を添えて）届け出ます。</t>
    <rPh sb="1" eb="3">
      <t>センキョ</t>
    </rPh>
    <rPh sb="3" eb="5">
      <t>ジム</t>
    </rPh>
    <rPh sb="5" eb="6">
      <t>ショ</t>
    </rPh>
    <rPh sb="8" eb="11">
      <t>ショウダクショ</t>
    </rPh>
    <rPh sb="11" eb="12">
      <t>オヨ</t>
    </rPh>
    <rPh sb="13" eb="15">
      <t>スイセン</t>
    </rPh>
    <rPh sb="15" eb="17">
      <t>トドケデ</t>
    </rPh>
    <rPh sb="17" eb="20">
      <t>ダイヒョウシャ</t>
    </rPh>
    <phoneticPr fontId="1"/>
  </si>
  <si>
    <t>における</t>
    <phoneticPr fontId="1"/>
  </si>
  <si>
    <t>選挙事務所を別紙届出書のとおり設置（異動）することを承諾する。</t>
    <rPh sb="0" eb="5">
      <t>センキョジムショ</t>
    </rPh>
    <rPh sb="6" eb="8">
      <t>ベッシ</t>
    </rPh>
    <rPh sb="8" eb="11">
      <t>トドケデショ</t>
    </rPh>
    <rPh sb="15" eb="17">
      <t>セッチ</t>
    </rPh>
    <rPh sb="18" eb="20">
      <t>イドウ</t>
    </rPh>
    <rPh sb="26" eb="28">
      <t>ショウダク</t>
    </rPh>
    <phoneticPr fontId="1"/>
  </si>
  <si>
    <t>宮城県</t>
    <rPh sb="0" eb="3">
      <t>ミヤギケン</t>
    </rPh>
    <phoneticPr fontId="1"/>
  </si>
  <si>
    <t>ことを承諾します。</t>
    <phoneticPr fontId="1"/>
  </si>
  <si>
    <t>における開票立会人となるべき</t>
    <rPh sb="4" eb="6">
      <t>カイヒョウ</t>
    </rPh>
    <rPh sb="6" eb="8">
      <t>タチアイ</t>
    </rPh>
    <rPh sb="8" eb="9">
      <t>ニン</t>
    </rPh>
    <phoneticPr fontId="1"/>
  </si>
  <si>
    <t>宮城県知事選挙の選挙公報に下記のとおり掲載を受けたいので申請します。</t>
    <rPh sb="0" eb="3">
      <t>ミヤギケン</t>
    </rPh>
    <rPh sb="3" eb="5">
      <t>チジ</t>
    </rPh>
    <rPh sb="5" eb="7">
      <t>センキョ</t>
    </rPh>
    <rPh sb="28" eb="30">
      <t>シンセイ</t>
    </rPh>
    <phoneticPr fontId="1"/>
  </si>
  <si>
    <t>政治団体確認申請書</t>
    <rPh sb="0" eb="2">
      <t>セイジ</t>
    </rPh>
    <rPh sb="2" eb="4">
      <t>ダンタイ</t>
    </rPh>
    <rPh sb="4" eb="6">
      <t>カクニン</t>
    </rPh>
    <rPh sb="6" eb="9">
      <t>シンセイショ</t>
    </rPh>
    <phoneticPr fontId="1"/>
  </si>
  <si>
    <t>　宮城県知事選挙における本政治団体（ 会、連盟等） の所属候補者（支援候補者）</t>
    <rPh sb="27" eb="29">
      <t>ショゾク</t>
    </rPh>
    <rPh sb="33" eb="35">
      <t>シエン</t>
    </rPh>
    <rPh sb="35" eb="38">
      <t>コウホシャ</t>
    </rPh>
    <phoneticPr fontId="1"/>
  </si>
  <si>
    <t>は、次のとおりであります。公職選挙法第２０１条の９第１項ただし書の規定の</t>
    <rPh sb="31" eb="32">
      <t>カ</t>
    </rPh>
    <phoneticPr fontId="1"/>
  </si>
  <si>
    <t>適用を受ける政治団体であることを確認願いたく、ここに申請します。</t>
    <phoneticPr fontId="1"/>
  </si>
  <si>
    <t>所属候補者（支援候補者）</t>
    <rPh sb="0" eb="2">
      <t>ショゾク</t>
    </rPh>
    <rPh sb="2" eb="5">
      <t>コウホシャ</t>
    </rPh>
    <rPh sb="6" eb="8">
      <t>シエン</t>
    </rPh>
    <rPh sb="8" eb="11">
      <t>コウホシャ</t>
    </rPh>
    <phoneticPr fontId="1"/>
  </si>
  <si>
    <t>政党その他の政治団体の支援候補者とされることの同意書</t>
    <rPh sb="0" eb="2">
      <t>セイトウ</t>
    </rPh>
    <rPh sb="4" eb="5">
      <t>タ</t>
    </rPh>
    <rPh sb="6" eb="8">
      <t>セイジ</t>
    </rPh>
    <rPh sb="8" eb="10">
      <t>ダンタイ</t>
    </rPh>
    <rPh sb="11" eb="13">
      <t>シエン</t>
    </rPh>
    <rPh sb="13" eb="16">
      <t>コウホシャ</t>
    </rPh>
    <rPh sb="23" eb="26">
      <t>ドウイショ</t>
    </rPh>
    <phoneticPr fontId="1"/>
  </si>
  <si>
    <t>公職選挙法第２０１条の９第１項ただし書の規定の適用を受けるにつき、同政治団体</t>
    <rPh sb="0" eb="5">
      <t>コウショクセンキョホウ</t>
    </rPh>
    <rPh sb="5" eb="6">
      <t>ダイ</t>
    </rPh>
    <rPh sb="9" eb="10">
      <t>ジョウ</t>
    </rPh>
    <rPh sb="12" eb="13">
      <t>ダイ</t>
    </rPh>
    <rPh sb="14" eb="15">
      <t>コウ</t>
    </rPh>
    <rPh sb="18" eb="19">
      <t>ガ</t>
    </rPh>
    <rPh sb="20" eb="22">
      <t>キテイ</t>
    </rPh>
    <rPh sb="23" eb="25">
      <t>テキヨウ</t>
    </rPh>
    <rPh sb="26" eb="27">
      <t>ウ</t>
    </rPh>
    <rPh sb="33" eb="34">
      <t>ドウ</t>
    </rPh>
    <rPh sb="34" eb="36">
      <t>セイジ</t>
    </rPh>
    <rPh sb="36" eb="38">
      <t>ダンタイ</t>
    </rPh>
    <phoneticPr fontId="1"/>
  </si>
  <si>
    <t>（会、連盟等）の支援候補者とされることに同意いたします。</t>
    <rPh sb="8" eb="10">
      <t>シエン</t>
    </rPh>
    <rPh sb="10" eb="13">
      <t>コウホシャ</t>
    </rPh>
    <rPh sb="20" eb="22">
      <t>ドウイ</t>
    </rPh>
    <phoneticPr fontId="1"/>
  </si>
  <si>
    <t>（本人・推薦届出）様式26</t>
    <rPh sb="9" eb="11">
      <t>ヨウシキ</t>
    </rPh>
    <phoneticPr fontId="1"/>
  </si>
  <si>
    <t>政談演説会開催届出書</t>
    <rPh sb="0" eb="2">
      <t>セイダン</t>
    </rPh>
    <rPh sb="2" eb="4">
      <t>エンゼツ</t>
    </rPh>
    <rPh sb="4" eb="5">
      <t>カイ</t>
    </rPh>
    <rPh sb="5" eb="7">
      <t>カイサイ</t>
    </rPh>
    <rPh sb="7" eb="9">
      <t>トドケデ</t>
    </rPh>
    <rPh sb="9" eb="10">
      <t>ショ</t>
    </rPh>
    <phoneticPr fontId="1"/>
  </si>
  <si>
    <t>の政談演説会を次のとおり開催</t>
    <rPh sb="1" eb="3">
      <t>セイダン</t>
    </rPh>
    <rPh sb="3" eb="5">
      <t>エンゼツ</t>
    </rPh>
    <rPh sb="5" eb="6">
      <t>カイ</t>
    </rPh>
    <rPh sb="7" eb="8">
      <t>ツギ</t>
    </rPh>
    <rPh sb="12" eb="14">
      <t>カイサイ</t>
    </rPh>
    <phoneticPr fontId="1"/>
  </si>
  <si>
    <t>いたしたいから届け出ます。</t>
    <phoneticPr fontId="1"/>
  </si>
  <si>
    <t>政党その他の政治団体名</t>
    <rPh sb="0" eb="2">
      <t>セイトウ</t>
    </rPh>
    <rPh sb="4" eb="5">
      <t>タ</t>
    </rPh>
    <rPh sb="6" eb="8">
      <t>セイジ</t>
    </rPh>
    <rPh sb="8" eb="10">
      <t>ダンタイ</t>
    </rPh>
    <rPh sb="10" eb="11">
      <t>メイ</t>
    </rPh>
    <phoneticPr fontId="1"/>
  </si>
  <si>
    <t>開催日時</t>
    <rPh sb="0" eb="2">
      <t>カイサイ</t>
    </rPh>
    <rPh sb="2" eb="4">
      <t>ニチジ</t>
    </rPh>
    <phoneticPr fontId="1"/>
  </si>
  <si>
    <t>使用する施設の名称</t>
    <rPh sb="0" eb="2">
      <t>シヨウ</t>
    </rPh>
    <rPh sb="4" eb="6">
      <t>シセツ</t>
    </rPh>
    <rPh sb="7" eb="9">
      <t>メイショウ</t>
    </rPh>
    <phoneticPr fontId="1"/>
  </si>
  <si>
    <t>使用する施設の所在地</t>
    <rPh sb="0" eb="2">
      <t>シヨウ</t>
    </rPh>
    <rPh sb="4" eb="6">
      <t>シセツ</t>
    </rPh>
    <rPh sb="7" eb="10">
      <t>ショザイチ</t>
    </rPh>
    <phoneticPr fontId="1"/>
  </si>
  <si>
    <t>○月○日午前○時</t>
    <rPh sb="1" eb="2">
      <t>ガツ</t>
    </rPh>
    <rPh sb="3" eb="4">
      <t>ニチ</t>
    </rPh>
    <rPh sb="4" eb="6">
      <t>ゴゼン</t>
    </rPh>
    <rPh sb="7" eb="8">
      <t>ジ</t>
    </rPh>
    <phoneticPr fontId="1"/>
  </si>
  <si>
    <t>○○会館</t>
    <rPh sb="2" eb="4">
      <t>カイカン</t>
    </rPh>
    <phoneticPr fontId="1"/>
  </si>
  <si>
    <t>○○市○○町3丁目６－３</t>
    <rPh sb="2" eb="3">
      <t>シ</t>
    </rPh>
    <rPh sb="5" eb="6">
      <t>チョウ</t>
    </rPh>
    <rPh sb="7" eb="9">
      <t>チョウメ</t>
    </rPh>
    <phoneticPr fontId="1"/>
  </si>
  <si>
    <t>（本人・推薦届出）様式27</t>
    <rPh sb="9" eb="11">
      <t>ヨウシキ</t>
    </rPh>
    <phoneticPr fontId="1"/>
  </si>
  <si>
    <t>政治活動用のビラの種類に関する届出書</t>
    <rPh sb="0" eb="2">
      <t>セイジ</t>
    </rPh>
    <rPh sb="2" eb="5">
      <t>カツドウヨウ</t>
    </rPh>
    <rPh sb="9" eb="11">
      <t>シュルイ</t>
    </rPh>
    <rPh sb="12" eb="13">
      <t>カン</t>
    </rPh>
    <rPh sb="15" eb="18">
      <t>トドケデショ</t>
    </rPh>
    <phoneticPr fontId="1"/>
  </si>
  <si>
    <t>　公職選挙法第２０１条の９第１項の規定により、政治活動用として頒布する</t>
    <rPh sb="1" eb="3">
      <t>コウショク</t>
    </rPh>
    <rPh sb="3" eb="6">
      <t>センキョホウ</t>
    </rPh>
    <rPh sb="6" eb="7">
      <t>ダイ</t>
    </rPh>
    <rPh sb="10" eb="11">
      <t>ジョウ</t>
    </rPh>
    <rPh sb="13" eb="14">
      <t>ダイ</t>
    </rPh>
    <rPh sb="15" eb="16">
      <t>コウ</t>
    </rPh>
    <rPh sb="17" eb="19">
      <t>キテイ</t>
    </rPh>
    <rPh sb="23" eb="25">
      <t>セイジ</t>
    </rPh>
    <rPh sb="25" eb="28">
      <t>カツドウヨウ</t>
    </rPh>
    <rPh sb="31" eb="33">
      <t>ハンプ</t>
    </rPh>
    <phoneticPr fontId="1"/>
  </si>
  <si>
    <t>ビラの種類を下記のとおり届け出ます。</t>
    <phoneticPr fontId="1"/>
  </si>
  <si>
    <t>（本人・推薦届出）様式28</t>
    <rPh sb="9" eb="11">
      <t>ヨウシキ</t>
    </rPh>
    <phoneticPr fontId="1"/>
  </si>
  <si>
    <t>機関紙誌の届出書</t>
    <rPh sb="0" eb="2">
      <t>キカン</t>
    </rPh>
    <rPh sb="2" eb="3">
      <t>シ</t>
    </rPh>
    <rPh sb="3" eb="4">
      <t>シ</t>
    </rPh>
    <rPh sb="5" eb="7">
      <t>トドケデ</t>
    </rPh>
    <rPh sb="7" eb="8">
      <t>ショ</t>
    </rPh>
    <phoneticPr fontId="1"/>
  </si>
  <si>
    <t>新聞紙</t>
    <rPh sb="0" eb="3">
      <t>シンブンシ</t>
    </rPh>
    <phoneticPr fontId="1"/>
  </si>
  <si>
    <t>雑誌</t>
    <rPh sb="0" eb="2">
      <t>ザッシ</t>
    </rPh>
    <phoneticPr fontId="1"/>
  </si>
  <si>
    <t>区分</t>
    <rPh sb="0" eb="2">
      <t>クブン</t>
    </rPh>
    <phoneticPr fontId="1"/>
  </si>
  <si>
    <t>機関紙誌名</t>
    <rPh sb="0" eb="2">
      <t>キカン</t>
    </rPh>
    <rPh sb="2" eb="3">
      <t>シ</t>
    </rPh>
    <rPh sb="3" eb="4">
      <t>シ</t>
    </rPh>
    <rPh sb="4" eb="5">
      <t>メイ</t>
    </rPh>
    <phoneticPr fontId="1"/>
  </si>
  <si>
    <t>発行部数</t>
    <rPh sb="0" eb="2">
      <t>ハッコウ</t>
    </rPh>
    <rPh sb="2" eb="4">
      <t>ブスウ</t>
    </rPh>
    <phoneticPr fontId="1"/>
  </si>
  <si>
    <t>発行回数</t>
    <rPh sb="0" eb="2">
      <t>ハッコウ</t>
    </rPh>
    <rPh sb="2" eb="4">
      <t>カイスウ</t>
    </rPh>
    <phoneticPr fontId="1"/>
  </si>
  <si>
    <t>編集人氏名</t>
    <rPh sb="0" eb="2">
      <t>ヘンシュウ</t>
    </rPh>
    <rPh sb="2" eb="3">
      <t>ニン</t>
    </rPh>
    <rPh sb="3" eb="5">
      <t>シメイ</t>
    </rPh>
    <phoneticPr fontId="1"/>
  </si>
  <si>
    <t>発行人氏名</t>
    <rPh sb="0" eb="3">
      <t>ハッコウニン</t>
    </rPh>
    <rPh sb="3" eb="5">
      <t>シメイ</t>
    </rPh>
    <phoneticPr fontId="1"/>
  </si>
  <si>
    <t>創刊年月日</t>
    <rPh sb="0" eb="2">
      <t>ソウカン</t>
    </rPh>
    <rPh sb="2" eb="5">
      <t>ネンガッピ</t>
    </rPh>
    <phoneticPr fontId="1"/>
  </si>
  <si>
    <t>発行方法</t>
    <rPh sb="0" eb="2">
      <t>ハッコウ</t>
    </rPh>
    <rPh sb="2" eb="4">
      <t>ホウホウ</t>
    </rPh>
    <phoneticPr fontId="1"/>
  </si>
  <si>
    <t>○○新聞</t>
    <rPh sb="2" eb="4">
      <t>シンブン</t>
    </rPh>
    <phoneticPr fontId="1"/>
  </si>
  <si>
    <t>月刊○○</t>
    <rPh sb="0" eb="2">
      <t>ゲッカン</t>
    </rPh>
    <phoneticPr fontId="1"/>
  </si>
  <si>
    <t>○○万部</t>
    <rPh sb="2" eb="4">
      <t>マンブ</t>
    </rPh>
    <phoneticPr fontId="1"/>
  </si>
  <si>
    <t>日刊</t>
    <rPh sb="0" eb="2">
      <t>ニッカン</t>
    </rPh>
    <phoneticPr fontId="1"/>
  </si>
  <si>
    <t>月１回</t>
    <rPh sb="0" eb="1">
      <t>ツキ</t>
    </rPh>
    <rPh sb="2" eb="3">
      <t>カイ</t>
    </rPh>
    <phoneticPr fontId="1"/>
  </si>
  <si>
    <t>○○　○○</t>
    <phoneticPr fontId="1"/>
  </si>
  <si>
    <t>昭和○年○月○日</t>
    <rPh sb="0" eb="2">
      <t>ショウワ</t>
    </rPh>
    <rPh sb="3" eb="4">
      <t>ネン</t>
    </rPh>
    <rPh sb="5" eb="6">
      <t>ガツ</t>
    </rPh>
    <rPh sb="7" eb="8">
      <t>ニチ</t>
    </rPh>
    <phoneticPr fontId="1"/>
  </si>
  <si>
    <t>○○により宅配</t>
    <rPh sb="5" eb="7">
      <t>タクハイ</t>
    </rPh>
    <phoneticPr fontId="1"/>
  </si>
  <si>
    <t>○○年</t>
    <rPh sb="2" eb="3">
      <t>ネン</t>
    </rPh>
    <phoneticPr fontId="1"/>
  </si>
  <si>
    <t>引き続いて発行
されている期間</t>
    <rPh sb="0" eb="1">
      <t>ヒ</t>
    </rPh>
    <rPh sb="2" eb="3">
      <t>ツヅ</t>
    </rPh>
    <rPh sb="5" eb="7">
      <t>ハッコウ</t>
    </rPh>
    <rPh sb="13" eb="15">
      <t>キカン</t>
    </rPh>
    <phoneticPr fontId="1"/>
  </si>
  <si>
    <t>代表者　　</t>
    <rPh sb="0" eb="3">
      <t>ダイヒョウシャ</t>
    </rPh>
    <phoneticPr fontId="1"/>
  </si>
  <si>
    <t>政党その他の政治団体名　　</t>
    <rPh sb="0" eb="2">
      <t>セイトウ</t>
    </rPh>
    <rPh sb="4" eb="5">
      <t>タ</t>
    </rPh>
    <rPh sb="6" eb="8">
      <t>セイジ</t>
    </rPh>
    <rPh sb="8" eb="10">
      <t>ダンタイ</t>
    </rPh>
    <rPh sb="10" eb="11">
      <t>メイ</t>
    </rPh>
    <phoneticPr fontId="1"/>
  </si>
  <si>
    <t>　　政党その他の政治団体の代表者本人が申請する場合にあっては本人確認書類の提示又は提</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rPh sb="41" eb="42">
      <t>テイ</t>
    </rPh>
    <phoneticPr fontId="1"/>
  </si>
  <si>
    <t>　出を、その代理人が申請する場合にあっては委任状の提示又は提出及び当該代理人の本人確</t>
    <rPh sb="10" eb="12">
      <t>シンセイ</t>
    </rPh>
    <rPh sb="21" eb="24">
      <t>イニンジョウ</t>
    </rPh>
    <rPh sb="25" eb="27">
      <t>テイジ</t>
    </rPh>
    <rPh sb="27" eb="28">
      <t>マタ</t>
    </rPh>
    <rPh sb="29" eb="31">
      <t>テイシュツ</t>
    </rPh>
    <rPh sb="31" eb="32">
      <t>オヨ</t>
    </rPh>
    <rPh sb="33" eb="35">
      <t>トウガイ</t>
    </rPh>
    <rPh sb="35" eb="38">
      <t>ダイリニン</t>
    </rPh>
    <rPh sb="39" eb="41">
      <t>ホンニン</t>
    </rPh>
    <rPh sb="41" eb="42">
      <t>カク</t>
    </rPh>
    <phoneticPr fontId="1"/>
  </si>
  <si>
    <t>　認書類の提示又は提出を行うこと。ただし、政治団体の代表者本人の署名その他の措置（記</t>
    <rPh sb="21" eb="23">
      <t>セイジ</t>
    </rPh>
    <rPh sb="23" eb="25">
      <t>ダンタイ</t>
    </rPh>
    <rPh sb="26" eb="29">
      <t>ダイヒョウシャ</t>
    </rPh>
    <rPh sb="29" eb="31">
      <t>ホンニン</t>
    </rPh>
    <rPh sb="32" eb="34">
      <t>ショメイ</t>
    </rPh>
    <rPh sb="36" eb="37">
      <t>タ</t>
    </rPh>
    <rPh sb="38" eb="40">
      <t>ソチ</t>
    </rPh>
    <rPh sb="41" eb="42">
      <t>キ</t>
    </rPh>
    <phoneticPr fontId="1"/>
  </si>
  <si>
    <t>　名押印等）がある場合はこの限りではない。</t>
    <phoneticPr fontId="1"/>
  </si>
  <si>
    <t>　公職選挙法第２０１条の１５の規定により、上記のとおり届出します。</t>
    <rPh sb="1" eb="3">
      <t>コウショク</t>
    </rPh>
    <rPh sb="3" eb="6">
      <t>センキョホウ</t>
    </rPh>
    <rPh sb="6" eb="7">
      <t>ダイ</t>
    </rPh>
    <rPh sb="10" eb="11">
      <t>ジョウ</t>
    </rPh>
    <rPh sb="15" eb="17">
      <t>キテイ</t>
    </rPh>
    <rPh sb="21" eb="23">
      <t>ジョウキ</t>
    </rPh>
    <rPh sb="27" eb="29">
      <t>トドケデ</t>
    </rPh>
    <phoneticPr fontId="1"/>
  </si>
  <si>
    <t>辞する旨の届出をします。</t>
    <rPh sb="0" eb="1">
      <t>ジ</t>
    </rPh>
    <rPh sb="3" eb="4">
      <t>ムネ</t>
    </rPh>
    <rPh sb="5" eb="7">
      <t>トドケデ</t>
    </rPh>
    <phoneticPr fontId="1"/>
  </si>
  <si>
    <t>下記のとおり異動があったので届け出ます。</t>
    <rPh sb="0" eb="2">
      <t>カキ</t>
    </rPh>
    <rPh sb="6" eb="8">
      <t>イドウ</t>
    </rPh>
    <rPh sb="14" eb="15">
      <t>トド</t>
    </rPh>
    <rPh sb="16" eb="17">
      <t>デ</t>
    </rPh>
    <phoneticPr fontId="1"/>
  </si>
  <si>
    <t>に届出した宮城県知事選挙候補者届出書の記載事項について、</t>
    <rPh sb="1" eb="3">
      <t>トドケデ</t>
    </rPh>
    <rPh sb="12" eb="15">
      <t>コウホシャ</t>
    </rPh>
    <rPh sb="15" eb="16">
      <t>トド</t>
    </rPh>
    <rPh sb="16" eb="17">
      <t>デ</t>
    </rPh>
    <rPh sb="17" eb="18">
      <t>ショ</t>
    </rPh>
    <phoneticPr fontId="1"/>
  </si>
  <si>
    <t>様式26</t>
  </si>
  <si>
    <t>様式27</t>
  </si>
  <si>
    <t>様式28</t>
  </si>
  <si>
    <t>宮城県議会議員　※該当しない場合は「空欄」又は「無し」</t>
    <rPh sb="0" eb="2">
      <t>ミヤギ</t>
    </rPh>
    <rPh sb="2" eb="5">
      <t>ケンギカイ</t>
    </rPh>
    <rPh sb="5" eb="7">
      <t>ギイン</t>
    </rPh>
    <rPh sb="9" eb="11">
      <t>ガイトウ</t>
    </rPh>
    <rPh sb="14" eb="16">
      <t>バアイ</t>
    </rPh>
    <rPh sb="18" eb="20">
      <t>クウラン</t>
    </rPh>
    <rPh sb="21" eb="22">
      <t>マタ</t>
    </rPh>
    <rPh sb="24" eb="25">
      <t>ナ</t>
    </rPh>
    <phoneticPr fontId="1"/>
  </si>
  <si>
    <t>　　２　既に届け出た者につき、その者に係る使用する期間中、その者に代えて異なる者を届け出る場合にお</t>
    <phoneticPr fontId="1"/>
  </si>
  <si>
    <t>　　３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</si>
  <si>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　　政党その他の政治団体の代表者本人が申請する場合にあっては本人確認書類の提示又は</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phoneticPr fontId="1"/>
  </si>
  <si>
    <t>　提出を、その代理人が申請する場合にあっては委任状の提示又は提出及び当該代理人の本</t>
    <rPh sb="11" eb="13">
      <t>シンセイ</t>
    </rPh>
    <rPh sb="22" eb="25">
      <t>イニンジョウ</t>
    </rPh>
    <rPh sb="26" eb="28">
      <t>テイジ</t>
    </rPh>
    <rPh sb="28" eb="29">
      <t>マタ</t>
    </rPh>
    <rPh sb="30" eb="32">
      <t>テイシュツ</t>
    </rPh>
    <rPh sb="32" eb="33">
      <t>オヨ</t>
    </rPh>
    <rPh sb="34" eb="36">
      <t>トウガイ</t>
    </rPh>
    <rPh sb="36" eb="39">
      <t>ダイリニン</t>
    </rPh>
    <rPh sb="40" eb="41">
      <t>ホン</t>
    </rPh>
    <phoneticPr fontId="1"/>
  </si>
  <si>
    <t>　人確認書類の提示又は提出を行うこと。ただし、政治団体の代表者本人の署名その他の措</t>
    <rPh sb="23" eb="25">
      <t>セイジ</t>
    </rPh>
    <rPh sb="25" eb="27">
      <t>ダンタイ</t>
    </rPh>
    <rPh sb="28" eb="31">
      <t>ダイヒョウシャ</t>
    </rPh>
    <rPh sb="31" eb="33">
      <t>ホンニン</t>
    </rPh>
    <rPh sb="34" eb="36">
      <t>ショメイ</t>
    </rPh>
    <rPh sb="38" eb="39">
      <t>タ</t>
    </rPh>
    <rPh sb="40" eb="41">
      <t>ソ</t>
    </rPh>
    <phoneticPr fontId="1"/>
  </si>
  <si>
    <t>　置（記名押印等）がある場合はこの限りではない。</t>
    <phoneticPr fontId="1"/>
  </si>
  <si>
    <t>※様式６は市区町村で作成</t>
    <rPh sb="1" eb="3">
      <t>ヨウシキ</t>
    </rPh>
    <rPh sb="5" eb="7">
      <t>シク</t>
    </rPh>
    <rPh sb="7" eb="9">
      <t>チョウソン</t>
    </rPh>
    <rPh sb="10" eb="12">
      <t>サクセイ</t>
    </rPh>
    <phoneticPr fontId="1"/>
  </si>
  <si>
    <t>※様式６は市区町村で作成</t>
    <rPh sb="5" eb="7">
      <t>シク</t>
    </rPh>
    <rPh sb="7" eb="9">
      <t>チョウソン</t>
    </rPh>
    <rPh sb="10" eb="12">
      <t>サクセイ</t>
    </rPh>
    <phoneticPr fontId="1"/>
  </si>
  <si>
    <t>政治団体の確認を申請する場合（確認団体）</t>
    <rPh sb="0" eb="2">
      <t>セイジ</t>
    </rPh>
    <rPh sb="2" eb="4">
      <t>ダンタイ</t>
    </rPh>
    <rPh sb="5" eb="7">
      <t>カクニン</t>
    </rPh>
    <rPh sb="8" eb="10">
      <t>シンセイ</t>
    </rPh>
    <rPh sb="12" eb="14">
      <t>バアイ</t>
    </rPh>
    <rPh sb="15" eb="17">
      <t>カクニン</t>
    </rPh>
    <rPh sb="17" eb="19">
      <t>ダンタイ</t>
    </rPh>
    <phoneticPr fontId="1"/>
  </si>
  <si>
    <t>様式26</t>
    <rPh sb="0" eb="2">
      <t>ヨウシキ</t>
    </rPh>
    <phoneticPr fontId="1"/>
  </si>
  <si>
    <t>様式27</t>
    <rPh sb="0" eb="2">
      <t>ヨウシキ</t>
    </rPh>
    <phoneticPr fontId="1"/>
  </si>
  <si>
    <t>様式28</t>
    <rPh sb="0" eb="2">
      <t>ヨウシキ</t>
    </rPh>
    <phoneticPr fontId="1"/>
  </si>
  <si>
    <t>政談演説会開催届出書</t>
    <phoneticPr fontId="1"/>
  </si>
  <si>
    <t>確認団体が政談演説会を開催する場合</t>
    <rPh sb="0" eb="2">
      <t>カクニン</t>
    </rPh>
    <rPh sb="2" eb="4">
      <t>ダンタイ</t>
    </rPh>
    <rPh sb="5" eb="7">
      <t>セイダン</t>
    </rPh>
    <rPh sb="7" eb="9">
      <t>エンゼツ</t>
    </rPh>
    <rPh sb="9" eb="10">
      <t>カイ</t>
    </rPh>
    <rPh sb="11" eb="13">
      <t>カイサイ</t>
    </rPh>
    <rPh sb="15" eb="17">
      <t>バアイ</t>
    </rPh>
    <phoneticPr fontId="1"/>
  </si>
  <si>
    <t>政治活動用のビラの種類に関する届出書</t>
    <phoneticPr fontId="1"/>
  </si>
  <si>
    <t>確認団体が政治活動用のビラを頒布する場合</t>
    <rPh sb="0" eb="2">
      <t>カクニン</t>
    </rPh>
    <rPh sb="2" eb="4">
      <t>ダンタイ</t>
    </rPh>
    <rPh sb="5" eb="7">
      <t>セイジ</t>
    </rPh>
    <rPh sb="7" eb="10">
      <t>カツドウヨウ</t>
    </rPh>
    <rPh sb="14" eb="16">
      <t>ハンプ</t>
    </rPh>
    <rPh sb="18" eb="20">
      <t>バアイ</t>
    </rPh>
    <phoneticPr fontId="1"/>
  </si>
  <si>
    <t>機関紙誌の届出書</t>
    <rPh sb="0" eb="2">
      <t>キカン</t>
    </rPh>
    <rPh sb="2" eb="3">
      <t>シ</t>
    </rPh>
    <rPh sb="3" eb="4">
      <t>シ</t>
    </rPh>
    <rPh sb="5" eb="7">
      <t>トドケデ</t>
    </rPh>
    <rPh sb="7" eb="8">
      <t>ショ</t>
    </rPh>
    <phoneticPr fontId="1"/>
  </si>
  <si>
    <t>確認団体が機関紙誌を発行する場合</t>
    <rPh sb="0" eb="2">
      <t>カクニン</t>
    </rPh>
    <rPh sb="2" eb="4">
      <t>ダンタイ</t>
    </rPh>
    <rPh sb="5" eb="7">
      <t>キカン</t>
    </rPh>
    <rPh sb="7" eb="8">
      <t>シ</t>
    </rPh>
    <rPh sb="8" eb="9">
      <t>シ</t>
    </rPh>
    <rPh sb="10" eb="12">
      <t>ハッコウ</t>
    </rPh>
    <rPh sb="14" eb="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</si>
</sst>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yyyy/m/d;@"/>
    <numFmt numFmtId="178" formatCode="#,##0_ "/>
    <numFmt numFmtId="179" formatCode="0_ "/>
    <numFmt numFmtId="180" formatCode="m&quot;月&quot;d&quot;日&quot;;@"/>
  </numFmts>
  <fonts count="74">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b/>
      <sz val="14"/>
      <color indexed="10"/>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b/>
      <u/>
      <sz val="12"/>
      <color rgb="FFFF0000"/>
      <name val="UD デジタル 教科書体 NP-R"/>
      <family val="1"/>
      <charset val="128"/>
    </font>
    <font>
      <b/>
      <sz val="18"/>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s>
  <fills count="7">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03">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2"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2" fillId="0" borderId="3" xfId="0" applyFont="1" applyBorder="1" applyAlignment="1">
      <alignment horizontal="left" vertical="center"/>
    </xf>
    <xf numFmtId="58" fontId="42"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58" fontId="9" fillId="0" borderId="4" xfId="0" applyNumberFormat="1"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3"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3"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2"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4" fillId="0" borderId="1" xfId="0" applyNumberFormat="1" applyFont="1" applyBorder="1" applyAlignment="1">
      <alignment horizontal="left" vertical="center" wrapText="1"/>
    </xf>
    <xf numFmtId="0" fontId="44" fillId="0" borderId="1" xfId="0" applyFont="1" applyBorder="1" applyAlignment="1">
      <alignment horizontal="left" vertical="center" wrapText="1"/>
    </xf>
    <xf numFmtId="0" fontId="44"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58" fontId="9" fillId="0" borderId="9" xfId="0" applyNumberFormat="1" applyFont="1" applyBorder="1">
      <alignment vertical="center"/>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5"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5"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5"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47"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5" fillId="0" borderId="0" xfId="0" applyNumberFormat="1" applyFont="1" applyAlignment="1">
      <alignment horizontal="right" vertical="center"/>
    </xf>
    <xf numFmtId="0" fontId="48"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5" fillId="0" borderId="0" xfId="0" applyFont="1">
      <alignment vertical="center"/>
    </xf>
    <xf numFmtId="0" fontId="45" fillId="0" borderId="0" xfId="0" applyFont="1" applyAlignment="1">
      <alignment horizontal="left" vertical="center"/>
    </xf>
    <xf numFmtId="0" fontId="45"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9"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5" fillId="0" borderId="0" xfId="0" applyFont="1" applyAlignment="1">
      <alignment vertical="center" shrinkToFit="1"/>
    </xf>
    <xf numFmtId="0" fontId="47"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5"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50"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50"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15" fillId="0" borderId="9" xfId="0" applyFont="1" applyBorder="1" applyAlignment="1">
      <alignment horizontal="right" vertical="center"/>
    </xf>
    <xf numFmtId="0" fontId="31" fillId="0" borderId="0" xfId="0" applyFont="1">
      <alignment vertical="center"/>
    </xf>
    <xf numFmtId="0" fontId="29" fillId="0" borderId="0" xfId="0" applyFont="1">
      <alignment vertical="center"/>
    </xf>
    <xf numFmtId="0" fontId="36" fillId="0" borderId="0" xfId="0" applyFont="1">
      <alignment vertical="center"/>
    </xf>
    <xf numFmtId="0" fontId="37" fillId="0" borderId="0" xfId="0" applyFont="1" applyAlignment="1">
      <alignment vertical="center" wrapText="1"/>
    </xf>
    <xf numFmtId="0" fontId="38" fillId="0" borderId="0" xfId="0" applyFont="1">
      <alignment vertical="center"/>
    </xf>
    <xf numFmtId="0" fontId="39"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5" fillId="0" borderId="33" xfId="0" applyFont="1" applyBorder="1" applyAlignment="1">
      <alignment horizontal="center" vertical="center"/>
    </xf>
    <xf numFmtId="0" fontId="47" fillId="0" borderId="0" xfId="0" applyFont="1" applyAlignment="1">
      <alignment horizontal="center" vertical="center"/>
    </xf>
    <xf numFmtId="0" fontId="44" fillId="0" borderId="0" xfId="0" applyFont="1">
      <alignment vertical="center"/>
    </xf>
    <xf numFmtId="0" fontId="46" fillId="0" borderId="0" xfId="0" applyFont="1" applyAlignment="1">
      <alignment vertical="center" shrinkToFit="1"/>
    </xf>
    <xf numFmtId="0" fontId="46" fillId="0" borderId="0" xfId="0" applyFont="1" applyAlignment="1">
      <alignment horizontal="center" vertical="center" shrinkToFit="1"/>
    </xf>
    <xf numFmtId="58" fontId="45" fillId="0" borderId="0" xfId="0" applyNumberFormat="1" applyFont="1">
      <alignment vertical="center"/>
    </xf>
    <xf numFmtId="0" fontId="45" fillId="0" borderId="0" xfId="0" applyFont="1" applyAlignment="1">
      <alignment horizontal="center" vertical="center"/>
    </xf>
    <xf numFmtId="0" fontId="17" fillId="0" borderId="0" xfId="0" applyFont="1" applyAlignment="1">
      <alignment horizontal="center" vertical="center"/>
    </xf>
    <xf numFmtId="0" fontId="41"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7" fillId="0" borderId="55" xfId="0" applyFont="1" applyBorder="1">
      <alignment vertical="center"/>
    </xf>
    <xf numFmtId="0" fontId="57" fillId="0" borderId="56" xfId="0" applyFont="1" applyBorder="1">
      <alignment vertical="center"/>
    </xf>
    <xf numFmtId="0" fontId="42" fillId="0" borderId="58" xfId="0" applyFont="1" applyBorder="1" applyAlignment="1">
      <alignment horizontal="left" vertical="center" shrinkToFit="1"/>
    </xf>
    <xf numFmtId="0" fontId="42" fillId="0" borderId="59" xfId="0" applyFont="1" applyBorder="1" applyAlignment="1">
      <alignment horizontal="left" vertical="center" shrinkToFit="1"/>
    </xf>
    <xf numFmtId="0" fontId="42" fillId="0" borderId="60" xfId="0" applyFont="1" applyBorder="1" applyAlignment="1">
      <alignment horizontal="left" vertical="center" shrinkToFit="1"/>
    </xf>
    <xf numFmtId="0" fontId="42" fillId="0" borderId="61" xfId="0" applyFont="1" applyBorder="1" applyAlignment="1">
      <alignment horizontal="left" vertical="center" shrinkToFit="1"/>
    </xf>
    <xf numFmtId="0" fontId="42" fillId="0" borderId="62" xfId="0" applyFont="1" applyBorder="1" applyAlignment="1">
      <alignment horizontal="left" vertical="center" shrinkToFit="1"/>
    </xf>
    <xf numFmtId="58" fontId="42" fillId="0" borderId="62" xfId="0" applyNumberFormat="1" applyFont="1" applyBorder="1" applyAlignment="1">
      <alignment horizontal="left" vertical="center" shrinkToFit="1"/>
    </xf>
    <xf numFmtId="58" fontId="42" fillId="0" borderId="61" xfId="0" applyNumberFormat="1" applyFont="1" applyBorder="1" applyAlignment="1">
      <alignment horizontal="left" vertical="center" shrinkToFit="1"/>
    </xf>
    <xf numFmtId="176" fontId="42" fillId="0" borderId="62" xfId="0" applyNumberFormat="1" applyFont="1" applyBorder="1" applyAlignment="1">
      <alignment horizontal="left" vertical="center" shrinkToFit="1"/>
    </xf>
    <xf numFmtId="0" fontId="58" fillId="0" borderId="64" xfId="0" applyFont="1" applyBorder="1" applyAlignment="1">
      <alignment vertical="center" shrinkToFit="1"/>
    </xf>
    <xf numFmtId="58" fontId="58" fillId="0" borderId="65" xfId="0" applyNumberFormat="1" applyFont="1" applyBorder="1" applyAlignment="1">
      <alignment horizontal="left" vertical="center" shrinkToFit="1"/>
    </xf>
    <xf numFmtId="0" fontId="11" fillId="3" borderId="66" xfId="0" applyFont="1" applyFill="1" applyBorder="1" applyAlignment="1">
      <alignment vertical="center" shrinkToFit="1"/>
    </xf>
    <xf numFmtId="0" fontId="59" fillId="2" borderId="64" xfId="0" applyFont="1" applyFill="1" applyBorder="1" applyAlignment="1">
      <alignment horizontal="left" vertical="center" shrinkToFit="1"/>
    </xf>
    <xf numFmtId="0" fontId="59" fillId="2" borderId="65" xfId="0" applyFont="1" applyFill="1" applyBorder="1" applyAlignment="1">
      <alignment horizontal="left" vertical="center" shrinkToFit="1"/>
    </xf>
    <xf numFmtId="0" fontId="59" fillId="2" borderId="65" xfId="0" applyFont="1" applyFill="1" applyBorder="1" applyAlignment="1">
      <alignment vertical="center" shrinkToFit="1"/>
    </xf>
    <xf numFmtId="0" fontId="59" fillId="2" borderId="64" xfId="0" applyFont="1" applyFill="1" applyBorder="1" applyAlignment="1">
      <alignment vertical="center" shrinkToFit="1"/>
    </xf>
    <xf numFmtId="0" fontId="59" fillId="3" borderId="65" xfId="0" applyFont="1" applyFill="1" applyBorder="1" applyAlignment="1">
      <alignment vertical="center" shrinkToFit="1"/>
    </xf>
    <xf numFmtId="58" fontId="59" fillId="2" borderId="65" xfId="0" applyNumberFormat="1" applyFont="1" applyFill="1" applyBorder="1" applyAlignment="1">
      <alignment horizontal="left" vertical="center" shrinkToFit="1"/>
    </xf>
    <xf numFmtId="0" fontId="59" fillId="2" borderId="66" xfId="0" applyFont="1" applyFill="1" applyBorder="1" applyAlignment="1">
      <alignment vertical="center" shrinkToFit="1"/>
    </xf>
    <xf numFmtId="58" fontId="59" fillId="2" borderId="64" xfId="0" applyNumberFormat="1" applyFont="1" applyFill="1" applyBorder="1" applyAlignment="1">
      <alignment horizontal="left" vertical="center" shrinkToFit="1"/>
    </xf>
    <xf numFmtId="58" fontId="59"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4" fillId="0" borderId="75" xfId="0" applyNumberFormat="1" applyFont="1" applyBorder="1" applyAlignment="1">
      <alignment horizontal="left" vertical="center" wrapText="1"/>
    </xf>
    <xf numFmtId="176" fontId="44"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7" fillId="0" borderId="54" xfId="0" applyFont="1" applyBorder="1">
      <alignment vertical="center"/>
    </xf>
    <xf numFmtId="0" fontId="32" fillId="0" borderId="0" xfId="0" applyFont="1" applyAlignment="1">
      <alignment horizontal="left" vertical="center" shrinkToFit="1"/>
    </xf>
    <xf numFmtId="0" fontId="53" fillId="0" borderId="0" xfId="0" applyFont="1">
      <alignment vertical="center"/>
    </xf>
    <xf numFmtId="0" fontId="53"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4" borderId="11" xfId="0" applyFont="1" applyFill="1" applyBorder="1" applyAlignment="1">
      <alignment horizontal="center" vertical="center" textRotation="255"/>
    </xf>
    <xf numFmtId="0" fontId="7" fillId="4" borderId="53" xfId="0" applyFont="1" applyFill="1" applyBorder="1" applyAlignment="1">
      <alignment horizontal="center" vertical="center"/>
    </xf>
    <xf numFmtId="0" fontId="7" fillId="4" borderId="63" xfId="0" applyFont="1" applyFill="1" applyBorder="1" applyAlignment="1">
      <alignment horizontal="center" vertical="center"/>
    </xf>
    <xf numFmtId="0" fontId="44" fillId="4" borderId="14" xfId="0" applyFont="1" applyFill="1" applyBorder="1" applyAlignment="1">
      <alignment horizontal="center" vertical="center"/>
    </xf>
    <xf numFmtId="0" fontId="7" fillId="0" borderId="95" xfId="0" applyFont="1" applyBorder="1">
      <alignment vertical="center"/>
    </xf>
    <xf numFmtId="0" fontId="59" fillId="2" borderId="96" xfId="0" applyFont="1" applyFill="1" applyBorder="1" applyAlignment="1">
      <alignment horizontal="left" vertical="center" shrinkToFit="1"/>
    </xf>
    <xf numFmtId="0" fontId="42" fillId="0" borderId="97" xfId="0" applyFont="1" applyBorder="1" applyAlignment="1">
      <alignment horizontal="left" vertical="center" shrinkToFit="1"/>
    </xf>
    <xf numFmtId="0" fontId="42" fillId="0" borderId="98" xfId="0" applyFont="1" applyBorder="1" applyAlignment="1">
      <alignment horizontal="left" vertical="center" shrinkToFit="1"/>
    </xf>
    <xf numFmtId="0" fontId="59" fillId="2" borderId="96" xfId="0" applyFont="1" applyFill="1" applyBorder="1" applyAlignment="1">
      <alignment vertical="center" shrinkToFit="1"/>
    </xf>
    <xf numFmtId="49" fontId="59" fillId="2" borderId="67" xfId="1" applyNumberFormat="1" applyFont="1" applyFill="1" applyBorder="1" applyAlignment="1" applyProtection="1">
      <alignment horizontal="left" vertical="center" shrinkToFit="1"/>
    </xf>
    <xf numFmtId="0" fontId="57" fillId="0" borderId="95" xfId="0" applyFont="1" applyBorder="1">
      <alignment vertical="center"/>
    </xf>
    <xf numFmtId="0" fontId="59" fillId="2" borderId="67" xfId="0" applyFont="1" applyFill="1" applyBorder="1" applyAlignment="1">
      <alignment vertical="center" shrinkToFit="1"/>
    </xf>
    <xf numFmtId="0" fontId="59" fillId="3" borderId="96" xfId="0" applyFont="1" applyFill="1" applyBorder="1" applyAlignment="1">
      <alignment vertical="center" shrinkToFit="1"/>
    </xf>
    <xf numFmtId="176" fontId="42" fillId="0" borderId="61" xfId="0" applyNumberFormat="1" applyFont="1" applyBorder="1" applyAlignment="1">
      <alignment horizontal="left" vertical="center" shrinkToFit="1"/>
    </xf>
    <xf numFmtId="0" fontId="44" fillId="3" borderId="54" xfId="0" applyFont="1" applyFill="1" applyBorder="1">
      <alignment vertical="center"/>
    </xf>
    <xf numFmtId="0" fontId="59" fillId="3" borderId="68" xfId="0" applyFont="1" applyFill="1" applyBorder="1" applyAlignment="1">
      <alignment vertical="center" shrinkToFit="1"/>
    </xf>
    <xf numFmtId="0" fontId="42" fillId="3" borderId="58" xfId="0" applyFont="1" applyFill="1" applyBorder="1" applyAlignment="1">
      <alignment horizontal="left" vertical="center" shrinkToFit="1"/>
    </xf>
    <xf numFmtId="0" fontId="57" fillId="0" borderId="57" xfId="0" applyFont="1" applyBorder="1">
      <alignment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8" fillId="4" borderId="3" xfId="0" applyFont="1" applyFill="1" applyBorder="1" applyAlignment="1">
      <alignment horizontal="center" vertical="center"/>
    </xf>
    <xf numFmtId="0" fontId="42" fillId="4" borderId="3" xfId="0" applyFont="1" applyFill="1" applyBorder="1" applyAlignment="1">
      <alignment horizontal="center" vertical="center"/>
    </xf>
    <xf numFmtId="0" fontId="45" fillId="0" borderId="0" xfId="0" applyFont="1" applyAlignment="1">
      <alignment horizontal="center" vertical="center" shrinkToFit="1"/>
    </xf>
    <xf numFmtId="0" fontId="62" fillId="0" borderId="0" xfId="1" applyFont="1" applyAlignment="1" applyProtection="1">
      <alignment vertical="center"/>
    </xf>
    <xf numFmtId="0" fontId="32" fillId="0" borderId="0" xfId="0" applyFont="1">
      <alignment vertical="center"/>
    </xf>
    <xf numFmtId="0" fontId="20" fillId="0" borderId="0" xfId="0" applyFont="1" applyAlignment="1">
      <alignment horizontal="center" vertical="center"/>
    </xf>
    <xf numFmtId="0" fontId="63" fillId="0" borderId="0" xfId="0" applyFont="1">
      <alignment vertical="center"/>
    </xf>
    <xf numFmtId="58" fontId="47" fillId="0" borderId="0" xfId="0" applyNumberFormat="1" applyFont="1" applyAlignment="1">
      <alignment horizontal="left" vertical="center"/>
    </xf>
    <xf numFmtId="0" fontId="42" fillId="0" borderId="60" xfId="0" applyFont="1" applyFill="1" applyBorder="1" applyAlignment="1">
      <alignment horizontal="left" vertical="center" shrinkToFit="1"/>
    </xf>
    <xf numFmtId="0" fontId="46" fillId="0" borderId="0" xfId="0" applyFont="1" applyAlignment="1">
      <alignment vertical="center" shrinkToFit="1"/>
    </xf>
    <xf numFmtId="0" fontId="45"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50" fillId="0" borderId="9" xfId="0" applyFont="1" applyBorder="1" applyAlignment="1">
      <alignment vertical="center" shrinkToFit="1"/>
    </xf>
    <xf numFmtId="0" fontId="64" fillId="0" borderId="0" xfId="0" applyFont="1" applyAlignment="1">
      <alignment horizontal="right" vertical="center"/>
    </xf>
    <xf numFmtId="0" fontId="65" fillId="0" borderId="17" xfId="0" applyFont="1" applyBorder="1">
      <alignment vertical="center"/>
    </xf>
    <xf numFmtId="0" fontId="65" fillId="0" borderId="20" xfId="0" applyFont="1" applyBorder="1">
      <alignment vertical="center"/>
    </xf>
    <xf numFmtId="58" fontId="45" fillId="0" borderId="0" xfId="0" applyNumberFormat="1" applyFont="1" applyFill="1" applyAlignment="1">
      <alignment horizontal="center" vertical="center" shrinkToFit="1"/>
    </xf>
    <xf numFmtId="0" fontId="13" fillId="0" borderId="0" xfId="0" applyFont="1" applyAlignment="1">
      <alignment vertical="center"/>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17" fillId="0" borderId="0" xfId="0" applyFont="1" applyFill="1" applyAlignment="1">
      <alignment horizontal="center" vertical="center" shrinkToFit="1"/>
    </xf>
    <xf numFmtId="0" fontId="45" fillId="0" borderId="0" xfId="0" applyFont="1" applyAlignment="1">
      <alignment vertical="center" shrinkToFit="1"/>
    </xf>
    <xf numFmtId="0" fontId="48"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58" fontId="11" fillId="2" borderId="67" xfId="0" applyNumberFormat="1" applyFont="1" applyFill="1" applyBorder="1" applyAlignment="1">
      <alignment horizontal="left" vertical="center" shrinkToFit="1"/>
    </xf>
    <xf numFmtId="0" fontId="56" fillId="0" borderId="0" xfId="0" applyFont="1" applyAlignment="1">
      <alignment horizontal="center" vertical="center"/>
    </xf>
    <xf numFmtId="0" fontId="62" fillId="5" borderId="94" xfId="1" applyFont="1" applyFill="1" applyBorder="1" applyAlignment="1" applyProtection="1">
      <alignment vertical="center" wrapText="1"/>
    </xf>
    <xf numFmtId="0" fontId="62" fillId="6" borderId="31" xfId="1" applyFont="1" applyFill="1" applyBorder="1" applyAlignment="1" applyProtection="1">
      <alignment vertical="center" wrapText="1"/>
    </xf>
    <xf numFmtId="0" fontId="62" fillId="0" borderId="31" xfId="1" applyFont="1" applyFill="1" applyBorder="1" applyAlignment="1" applyProtection="1">
      <alignment vertical="center" wrapText="1"/>
    </xf>
    <xf numFmtId="0" fontId="62" fillId="6" borderId="92" xfId="1" applyFont="1" applyFill="1" applyBorder="1" applyAlignment="1" applyProtection="1">
      <alignment vertical="center"/>
    </xf>
    <xf numFmtId="0" fontId="62" fillId="0" borderId="94" xfId="1" applyFont="1" applyFill="1" applyBorder="1" applyAlignment="1" applyProtection="1">
      <alignment vertical="center" wrapText="1"/>
    </xf>
    <xf numFmtId="0" fontId="62" fillId="0" borderId="100" xfId="1" applyFont="1" applyFill="1" applyBorder="1" applyAlignment="1" applyProtection="1">
      <alignment vertical="center" wrapText="1"/>
    </xf>
    <xf numFmtId="0" fontId="62" fillId="0" borderId="31" xfId="1" applyFont="1" applyFill="1" applyBorder="1" applyAlignment="1" applyProtection="1">
      <alignment horizontal="left" vertical="center" wrapText="1"/>
    </xf>
    <xf numFmtId="0" fontId="62" fillId="6" borderId="31" xfId="1" applyFont="1" applyFill="1" applyBorder="1" applyAlignment="1" applyProtection="1">
      <alignment horizontal="left" vertical="center" wrapText="1"/>
    </xf>
    <xf numFmtId="0" fontId="62" fillId="4" borderId="30" xfId="1" applyFont="1" applyFill="1" applyBorder="1" applyAlignment="1" applyProtection="1">
      <alignment horizontal="center" vertical="center" wrapText="1"/>
    </xf>
    <xf numFmtId="0" fontId="62" fillId="4" borderId="31" xfId="1" applyFont="1" applyFill="1" applyBorder="1" applyAlignment="1" applyProtection="1">
      <alignment horizontal="center" vertical="center" wrapText="1"/>
    </xf>
    <xf numFmtId="0" fontId="62" fillId="0" borderId="93" xfId="1" applyFont="1" applyFill="1" applyBorder="1" applyAlignment="1" applyProtection="1">
      <alignment vertical="center" wrapText="1"/>
    </xf>
    <xf numFmtId="0" fontId="62" fillId="5" borderId="100"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62" fillId="0" borderId="104" xfId="1" applyFont="1" applyFill="1" applyBorder="1" applyAlignment="1" applyProtection="1">
      <alignment horizontal="left" vertical="center" wrapText="1"/>
    </xf>
    <xf numFmtId="0" fontId="51" fillId="0" borderId="3" xfId="1" applyFont="1" applyFill="1" applyBorder="1" applyAlignment="1" applyProtection="1">
      <alignment vertical="center" shrinkToFit="1"/>
    </xf>
    <xf numFmtId="0" fontId="51" fillId="0" borderId="105" xfId="1" applyFont="1" applyFill="1" applyBorder="1" applyAlignment="1" applyProtection="1">
      <alignment vertical="center" shrinkToFit="1"/>
    </xf>
    <xf numFmtId="0" fontId="62" fillId="6" borderId="104" xfId="1" applyFont="1" applyFill="1" applyBorder="1" applyAlignment="1" applyProtection="1">
      <alignment horizontal="left" vertical="center" wrapText="1"/>
    </xf>
    <xf numFmtId="0" fontId="20" fillId="6" borderId="3" xfId="1" applyFont="1" applyFill="1" applyBorder="1" applyAlignment="1" applyProtection="1">
      <alignment vertical="center" shrinkToFit="1"/>
    </xf>
    <xf numFmtId="0" fontId="20" fillId="6" borderId="105" xfId="1" applyFont="1" applyFill="1" applyBorder="1" applyAlignment="1" applyProtection="1">
      <alignment vertical="center" shrinkToFit="1"/>
    </xf>
    <xf numFmtId="0" fontId="51" fillId="6" borderId="3" xfId="1" applyFont="1" applyFill="1" applyBorder="1" applyAlignment="1" applyProtection="1">
      <alignment vertical="center" shrinkToFit="1"/>
    </xf>
    <xf numFmtId="0" fontId="51" fillId="6" borderId="105" xfId="1" applyFont="1" applyFill="1" applyBorder="1" applyAlignment="1" applyProtection="1">
      <alignment vertical="center" shrinkToFit="1"/>
    </xf>
    <xf numFmtId="0" fontId="62" fillId="0" borderId="104" xfId="1" applyFont="1" applyFill="1" applyBorder="1" applyAlignment="1" applyProtection="1">
      <alignment vertical="center" wrapText="1"/>
    </xf>
    <xf numFmtId="0" fontId="62" fillId="6"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6" borderId="3" xfId="0" applyFont="1" applyFill="1" applyBorder="1" applyAlignment="1">
      <alignment vertical="center"/>
    </xf>
    <xf numFmtId="0" fontId="18" fillId="6" borderId="105" xfId="0" applyFont="1" applyFill="1" applyBorder="1" applyAlignment="1">
      <alignment vertical="center"/>
    </xf>
    <xf numFmtId="0" fontId="62" fillId="6" borderId="104" xfId="1" applyFont="1" applyFill="1" applyBorder="1" applyAlignment="1" applyProtection="1">
      <alignment vertical="center"/>
    </xf>
    <xf numFmtId="0" fontId="62" fillId="5" borderId="104" xfId="1" applyFont="1" applyFill="1" applyBorder="1" applyAlignment="1" applyProtection="1">
      <alignment vertical="center" wrapText="1"/>
    </xf>
    <xf numFmtId="0" fontId="51" fillId="5" borderId="3" xfId="1" applyFont="1" applyFill="1" applyBorder="1" applyAlignment="1" applyProtection="1">
      <alignment vertical="center" shrinkToFit="1"/>
    </xf>
    <xf numFmtId="0" fontId="51" fillId="5" borderId="105" xfId="1" applyFont="1" applyFill="1" applyBorder="1" applyAlignment="1" applyProtection="1">
      <alignment vertical="center" shrinkToFit="1"/>
    </xf>
    <xf numFmtId="0" fontId="62" fillId="5" borderId="106" xfId="1" applyFont="1" applyFill="1" applyBorder="1" applyAlignment="1" applyProtection="1">
      <alignment vertical="center" wrapText="1"/>
    </xf>
    <xf numFmtId="0" fontId="51" fillId="5" borderId="107" xfId="1" applyFont="1" applyFill="1" applyBorder="1" applyAlignment="1" applyProtection="1">
      <alignment vertical="center" shrinkToFit="1"/>
    </xf>
    <xf numFmtId="0" fontId="51" fillId="5" borderId="108" xfId="1" applyFont="1" applyFill="1" applyBorder="1" applyAlignment="1" applyProtection="1">
      <alignment vertical="center" shrinkToFit="1"/>
    </xf>
    <xf numFmtId="0" fontId="19" fillId="0" borderId="0" xfId="0" applyFont="1" applyFill="1" applyAlignment="1">
      <alignment horizontal="center" vertical="center" wrapText="1"/>
    </xf>
    <xf numFmtId="0" fontId="18" fillId="0" borderId="0" xfId="0" applyFont="1" applyFill="1">
      <alignment vertical="center"/>
    </xf>
    <xf numFmtId="0" fontId="67"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62" fillId="6" borderId="30" xfId="1" applyFont="1" applyFill="1" applyBorder="1" applyAlignment="1" applyProtection="1">
      <alignment vertical="center" wrapText="1"/>
    </xf>
    <xf numFmtId="0" fontId="69" fillId="0" borderId="1" xfId="1" applyFont="1" applyFill="1" applyBorder="1" applyAlignment="1" applyProtection="1">
      <alignment horizontal="center" vertical="center" shrinkToFit="1"/>
    </xf>
    <xf numFmtId="0" fontId="69" fillId="6" borderId="1" xfId="1" applyFont="1" applyFill="1" applyBorder="1" applyAlignment="1" applyProtection="1">
      <alignment horizontal="center" vertical="center" shrinkToFit="1"/>
    </xf>
    <xf numFmtId="0" fontId="70" fillId="0" borderId="1" xfId="1" applyFont="1" applyFill="1" applyBorder="1" applyAlignment="1" applyProtection="1">
      <alignment horizontal="center" vertical="center" shrinkToFit="1"/>
    </xf>
    <xf numFmtId="0" fontId="70" fillId="6" borderId="1" xfId="1" applyFont="1" applyFill="1" applyBorder="1" applyAlignment="1" applyProtection="1">
      <alignment horizontal="center" vertical="center" shrinkToFit="1"/>
    </xf>
    <xf numFmtId="0" fontId="70" fillId="5" borderId="1" xfId="1" applyFont="1" applyFill="1" applyBorder="1" applyAlignment="1" applyProtection="1">
      <alignment horizontal="center" vertical="center" shrinkToFit="1"/>
    </xf>
    <xf numFmtId="0" fontId="70" fillId="5" borderId="110" xfId="1" applyFont="1" applyFill="1" applyBorder="1" applyAlignment="1" applyProtection="1">
      <alignment horizontal="center" vertical="center" shrinkToFit="1"/>
    </xf>
    <xf numFmtId="0" fontId="48" fillId="0" borderId="0" xfId="0" applyFont="1" applyFill="1" applyAlignment="1">
      <alignment horizontal="center" vertical="center" wrapText="1"/>
    </xf>
    <xf numFmtId="0" fontId="56" fillId="0" borderId="0" xfId="0" applyFont="1" applyAlignment="1">
      <alignment horizontal="center" vertical="center" wrapText="1"/>
    </xf>
    <xf numFmtId="0" fontId="71" fillId="0" borderId="0" xfId="0" applyFont="1" applyAlignment="1">
      <alignment horizontal="center" vertical="center"/>
    </xf>
    <xf numFmtId="0" fontId="56" fillId="6" borderId="114" xfId="1" applyFont="1" applyFill="1" applyBorder="1" applyAlignment="1" applyProtection="1">
      <alignment horizontal="center" vertical="center" shrinkToFit="1"/>
    </xf>
    <xf numFmtId="0" fontId="56" fillId="0" borderId="114" xfId="1" applyFont="1" applyFill="1" applyBorder="1" applyAlignment="1" applyProtection="1">
      <alignment horizontal="center" vertical="center" shrinkToFit="1"/>
    </xf>
    <xf numFmtId="0" fontId="56" fillId="5" borderId="114" xfId="1" applyFont="1" applyFill="1" applyBorder="1" applyAlignment="1" applyProtection="1">
      <alignment horizontal="center" vertical="center" shrinkToFit="1"/>
    </xf>
    <xf numFmtId="0" fontId="56" fillId="5" borderId="112" xfId="1" applyFont="1" applyFill="1" applyBorder="1" applyAlignment="1" applyProtection="1">
      <alignment horizontal="center" vertical="center" shrinkToFit="1"/>
    </xf>
    <xf numFmtId="0" fontId="72"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62" fillId="0" borderId="104" xfId="1" applyFont="1" applyFill="1" applyBorder="1" applyAlignment="1" applyProtection="1">
      <alignment horizontal="right" vertical="center" wrapText="1"/>
    </xf>
    <xf numFmtId="0" fontId="45"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45" fillId="0" borderId="0" xfId="0" applyFont="1" applyAlignment="1">
      <alignment horizontal="right" vertical="center"/>
    </xf>
    <xf numFmtId="0" fontId="13" fillId="0" borderId="0" xfId="0" applyFont="1" applyAlignment="1">
      <alignment horizontal="right" vertical="center"/>
    </xf>
    <xf numFmtId="0" fontId="13" fillId="0" borderId="0" xfId="0" applyFont="1">
      <alignment vertical="center"/>
    </xf>
    <xf numFmtId="58" fontId="45" fillId="0" borderId="0" xfId="0" applyNumberFormat="1" applyFont="1" applyAlignment="1">
      <alignment vertical="center" shrinkToFit="1"/>
    </xf>
    <xf numFmtId="0" fontId="32" fillId="5" borderId="101" xfId="0" applyFont="1" applyFill="1" applyBorder="1" applyAlignment="1">
      <alignment horizontal="center" vertical="center"/>
    </xf>
    <xf numFmtId="0" fontId="32" fillId="5" borderId="102" xfId="0" applyFont="1" applyFill="1" applyBorder="1" applyAlignment="1">
      <alignment horizontal="center" vertical="center" wrapText="1"/>
    </xf>
    <xf numFmtId="0" fontId="32" fillId="5" borderId="103" xfId="0" applyFont="1" applyFill="1" applyBorder="1" applyAlignment="1">
      <alignment horizontal="center" vertical="center" wrapText="1"/>
    </xf>
    <xf numFmtId="0" fontId="26" fillId="0" borderId="0" xfId="0" applyFont="1" applyAlignment="1">
      <alignment horizontal="left" vertical="center"/>
    </xf>
    <xf numFmtId="0" fontId="29" fillId="0" borderId="0" xfId="0" applyFont="1" applyAlignment="1">
      <alignment horizontal="left" vertical="center" shrinkToFit="1"/>
    </xf>
    <xf numFmtId="58" fontId="47" fillId="0" borderId="0" xfId="0" applyNumberFormat="1" applyFont="1" applyAlignment="1">
      <alignment horizontal="distributed" vertical="center" wrapText="1" shrinkToFit="1"/>
    </xf>
    <xf numFmtId="0" fontId="21" fillId="0" borderId="0" xfId="0" applyFont="1" applyAlignment="1">
      <alignment horizontal="left" vertical="center"/>
    </xf>
    <xf numFmtId="0" fontId="21" fillId="0" borderId="0" xfId="0" applyFont="1" applyAlignment="1">
      <alignment horizontal="distributed" vertical="center"/>
    </xf>
    <xf numFmtId="0" fontId="62" fillId="0" borderId="123" xfId="1" applyFont="1" applyFill="1" applyBorder="1" applyAlignment="1" applyProtection="1">
      <alignment horizontal="left" vertical="center" wrapText="1"/>
    </xf>
    <xf numFmtId="0" fontId="62" fillId="6" borderId="32" xfId="1" applyFont="1" applyFill="1" applyBorder="1" applyAlignment="1" applyProtection="1">
      <alignment vertical="center" wrapText="1"/>
    </xf>
    <xf numFmtId="0" fontId="62" fillId="0" borderId="126" xfId="1" applyFont="1" applyFill="1" applyBorder="1" applyAlignment="1" applyProtection="1">
      <alignment vertical="center" wrapText="1"/>
    </xf>
    <xf numFmtId="0" fontId="51" fillId="0" borderId="119" xfId="1" applyFont="1" applyFill="1" applyBorder="1" applyAlignment="1" applyProtection="1">
      <alignment vertical="center" shrinkToFit="1"/>
    </xf>
    <xf numFmtId="0" fontId="17" fillId="2" borderId="3" xfId="0" applyFont="1" applyFill="1" applyBorder="1" applyAlignment="1">
      <alignment vertical="center" shrinkToFit="1"/>
    </xf>
    <xf numFmtId="0" fontId="62" fillId="6" borderId="104" xfId="1" applyFont="1" applyFill="1" applyBorder="1" applyAlignment="1" applyProtection="1">
      <alignment horizontal="right" vertical="center" wrapText="1"/>
    </xf>
    <xf numFmtId="0" fontId="51" fillId="0" borderId="118" xfId="1" applyFont="1" applyFill="1" applyBorder="1" applyAlignment="1" applyProtection="1">
      <alignment horizontal="left" vertical="center" shrinkToFit="1"/>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4" xfId="0" applyFont="1" applyFill="1" applyBorder="1" applyAlignment="1">
      <alignment horizontal="center" vertical="center"/>
    </xf>
    <xf numFmtId="0" fontId="51" fillId="0" borderId="91" xfId="1" applyFont="1" applyFill="1" applyBorder="1" applyAlignment="1" applyProtection="1">
      <alignment vertical="center" shrinkToFit="1"/>
    </xf>
    <xf numFmtId="0" fontId="51" fillId="0" borderId="47" xfId="1" applyFont="1" applyFill="1" applyBorder="1" applyAlignment="1" applyProtection="1">
      <alignment vertical="center" shrinkToFit="1"/>
    </xf>
    <xf numFmtId="0" fontId="51" fillId="0" borderId="48" xfId="1" applyFont="1" applyFill="1" applyBorder="1" applyAlignment="1" applyProtection="1">
      <alignment vertical="center" shrinkToFit="1"/>
    </xf>
    <xf numFmtId="0" fontId="20" fillId="6" borderId="89" xfId="1" applyFont="1" applyFill="1" applyBorder="1" applyAlignment="1" applyProtection="1">
      <alignment horizontal="left" vertical="center" shrinkToFit="1"/>
    </xf>
    <xf numFmtId="0" fontId="20" fillId="6" borderId="10" xfId="1" applyFont="1" applyFill="1" applyBorder="1" applyAlignment="1" applyProtection="1">
      <alignment horizontal="left" vertical="center" shrinkToFit="1"/>
    </xf>
    <xf numFmtId="0" fontId="20" fillId="6" borderId="50" xfId="1" applyFont="1" applyFill="1" applyBorder="1" applyAlignment="1" applyProtection="1">
      <alignment horizontal="left" vertical="center" shrinkToFit="1"/>
    </xf>
    <xf numFmtId="0" fontId="51" fillId="0" borderId="89" xfId="1" applyFont="1" applyFill="1" applyBorder="1" applyAlignment="1" applyProtection="1">
      <alignment horizontal="left" vertical="center" shrinkToFit="1"/>
    </xf>
    <xf numFmtId="0" fontId="51" fillId="0" borderId="10" xfId="1" applyFont="1" applyFill="1" applyBorder="1" applyAlignment="1" applyProtection="1">
      <alignment horizontal="left" vertical="center" shrinkToFit="1"/>
    </xf>
    <xf numFmtId="0" fontId="51" fillId="0" borderId="50" xfId="1" applyFont="1" applyFill="1" applyBorder="1" applyAlignment="1" applyProtection="1">
      <alignment horizontal="left" vertical="center" shrinkToFit="1"/>
    </xf>
    <xf numFmtId="0" fontId="51" fillId="4" borderId="89" xfId="1" applyFont="1" applyFill="1" applyBorder="1" applyAlignment="1" applyProtection="1">
      <alignment vertical="center"/>
    </xf>
    <xf numFmtId="0" fontId="51" fillId="4" borderId="10" xfId="1" applyFont="1" applyFill="1" applyBorder="1" applyAlignment="1" applyProtection="1">
      <alignment vertical="center"/>
    </xf>
    <xf numFmtId="0" fontId="51" fillId="4" borderId="50" xfId="1" applyFont="1" applyFill="1" applyBorder="1" applyAlignment="1" applyProtection="1">
      <alignment vertical="center"/>
    </xf>
    <xf numFmtId="0" fontId="51" fillId="0" borderId="124" xfId="1" applyFont="1" applyFill="1" applyBorder="1" applyAlignment="1" applyProtection="1">
      <alignment vertical="center" shrinkToFit="1"/>
    </xf>
    <xf numFmtId="0" fontId="51" fillId="0" borderId="4" xfId="1" applyFont="1" applyFill="1" applyBorder="1" applyAlignment="1" applyProtection="1">
      <alignment vertical="center" shrinkToFit="1"/>
    </xf>
    <xf numFmtId="0" fontId="51" fillId="0" borderId="125" xfId="1" applyFont="1" applyFill="1" applyBorder="1" applyAlignment="1" applyProtection="1">
      <alignment vertical="center" shrinkToFit="1"/>
    </xf>
    <xf numFmtId="0" fontId="51" fillId="6" borderId="89" xfId="1" applyFont="1" applyFill="1" applyBorder="1" applyAlignment="1" applyProtection="1">
      <alignment horizontal="left" vertical="center" shrinkToFit="1"/>
    </xf>
    <xf numFmtId="0" fontId="51" fillId="6" borderId="10" xfId="1" applyFont="1" applyFill="1" applyBorder="1" applyAlignment="1" applyProtection="1">
      <alignment horizontal="left" vertical="center" shrinkToFit="1"/>
    </xf>
    <xf numFmtId="0" fontId="51" fillId="6" borderId="50" xfId="1" applyFont="1" applyFill="1" applyBorder="1" applyAlignment="1" applyProtection="1">
      <alignment horizontal="left" vertical="center" shrinkToFit="1"/>
    </xf>
    <xf numFmtId="0" fontId="51" fillId="6" borderId="91" xfId="1" applyFont="1" applyFill="1" applyBorder="1" applyAlignment="1" applyProtection="1">
      <alignment vertical="center" shrinkToFit="1"/>
    </xf>
    <xf numFmtId="0" fontId="51" fillId="6" borderId="47" xfId="1" applyFont="1" applyFill="1" applyBorder="1" applyAlignment="1" applyProtection="1">
      <alignment vertical="center" shrinkToFit="1"/>
    </xf>
    <xf numFmtId="0" fontId="51" fillId="0" borderId="124" xfId="1" applyFont="1" applyFill="1" applyBorder="1" applyAlignment="1" applyProtection="1">
      <alignment horizontal="left" vertical="center" shrinkToFit="1"/>
    </xf>
    <xf numFmtId="0" fontId="51" fillId="0" borderId="4" xfId="1" applyFont="1" applyFill="1" applyBorder="1" applyAlignment="1" applyProtection="1">
      <alignment horizontal="left" vertical="center" shrinkToFit="1"/>
    </xf>
    <xf numFmtId="0" fontId="51" fillId="0" borderId="125" xfId="1" applyFont="1" applyFill="1" applyBorder="1" applyAlignment="1" applyProtection="1">
      <alignment horizontal="left" vertical="center" shrinkToFit="1"/>
    </xf>
    <xf numFmtId="0" fontId="19" fillId="5" borderId="0" xfId="0" applyFont="1" applyFill="1" applyAlignment="1">
      <alignment horizontal="left" vertical="center" wrapText="1"/>
    </xf>
    <xf numFmtId="0" fontId="52" fillId="5" borderId="36" xfId="0" applyFont="1" applyFill="1" applyBorder="1" applyAlignment="1">
      <alignment horizontal="left" vertical="center"/>
    </xf>
    <xf numFmtId="0" fontId="52" fillId="5" borderId="37" xfId="0" applyFont="1" applyFill="1" applyBorder="1" applyAlignment="1">
      <alignment horizontal="left" vertical="center"/>
    </xf>
    <xf numFmtId="0" fontId="52" fillId="5" borderId="38" xfId="0" applyFont="1" applyFill="1" applyBorder="1" applyAlignment="1">
      <alignment horizontal="left" vertical="center"/>
    </xf>
    <xf numFmtId="0" fontId="18" fillId="6" borderId="89" xfId="0" applyFont="1" applyFill="1" applyBorder="1" applyAlignment="1">
      <alignment vertical="center"/>
    </xf>
    <xf numFmtId="0" fontId="18" fillId="6" borderId="10" xfId="0" applyFont="1" applyFill="1" applyBorder="1" applyAlignment="1">
      <alignment vertical="center"/>
    </xf>
    <xf numFmtId="0" fontId="18" fillId="6" borderId="50" xfId="0" applyFont="1" applyFill="1" applyBorder="1" applyAlignment="1">
      <alignment vertical="center"/>
    </xf>
    <xf numFmtId="0" fontId="51" fillId="0" borderId="89" xfId="1" applyFont="1" applyFill="1" applyBorder="1" applyAlignment="1" applyProtection="1">
      <alignment vertical="center" shrinkToFit="1"/>
    </xf>
    <xf numFmtId="0" fontId="51" fillId="0" borderId="10" xfId="1" applyFont="1" applyFill="1" applyBorder="1" applyAlignment="1" applyProtection="1">
      <alignment vertical="center" shrinkToFit="1"/>
    </xf>
    <xf numFmtId="0" fontId="51" fillId="0" borderId="50" xfId="1" applyFont="1" applyFill="1" applyBorder="1" applyAlignment="1" applyProtection="1">
      <alignment vertical="center" shrinkToFit="1"/>
    </xf>
    <xf numFmtId="0" fontId="51" fillId="4" borderId="90" xfId="1" applyFont="1" applyFill="1" applyBorder="1" applyAlignment="1" applyProtection="1">
      <alignment vertical="center"/>
    </xf>
    <xf numFmtId="0" fontId="51" fillId="4" borderId="51" xfId="1" applyFont="1" applyFill="1" applyBorder="1" applyAlignment="1" applyProtection="1">
      <alignment vertical="center"/>
    </xf>
    <xf numFmtId="0" fontId="51" fillId="4" borderId="52" xfId="1" applyFont="1" applyFill="1" applyBorder="1" applyAlignment="1" applyProtection="1">
      <alignment vertical="center"/>
    </xf>
    <xf numFmtId="0" fontId="51" fillId="5" borderId="89" xfId="1" applyFont="1" applyFill="1" applyBorder="1" applyAlignment="1" applyProtection="1">
      <alignment vertical="center" shrinkToFit="1"/>
    </xf>
    <xf numFmtId="0" fontId="51" fillId="5" borderId="10" xfId="1" applyFont="1" applyFill="1" applyBorder="1" applyAlignment="1" applyProtection="1">
      <alignment vertical="center" shrinkToFit="1"/>
    </xf>
    <xf numFmtId="0" fontId="51" fillId="5" borderId="50" xfId="1" applyFont="1" applyFill="1" applyBorder="1" applyAlignment="1" applyProtection="1">
      <alignment vertical="center" shrinkToFit="1"/>
    </xf>
    <xf numFmtId="0" fontId="51" fillId="6" borderId="90" xfId="1" applyFont="1" applyFill="1" applyBorder="1" applyAlignment="1" applyProtection="1">
      <alignment vertical="center" shrinkToFit="1"/>
    </xf>
    <xf numFmtId="0" fontId="51" fillId="6" borderId="51" xfId="1" applyFont="1" applyFill="1" applyBorder="1" applyAlignment="1" applyProtection="1">
      <alignment vertical="center" shrinkToFit="1"/>
    </xf>
    <xf numFmtId="0" fontId="51" fillId="6" borderId="52" xfId="1" applyFont="1" applyFill="1" applyBorder="1" applyAlignment="1" applyProtection="1">
      <alignment vertical="center" shrinkToFit="1"/>
    </xf>
    <xf numFmtId="0" fontId="20" fillId="6" borderId="89" xfId="1" applyFont="1" applyFill="1" applyBorder="1" applyAlignment="1" applyProtection="1">
      <alignment vertical="center" shrinkToFit="1"/>
    </xf>
    <xf numFmtId="0" fontId="20" fillId="6" borderId="10" xfId="1" applyFont="1" applyFill="1" applyBorder="1" applyAlignment="1" applyProtection="1">
      <alignment vertical="center" shrinkToFit="1"/>
    </xf>
    <xf numFmtId="0" fontId="20" fillId="6" borderId="50" xfId="1" applyFont="1" applyFill="1" applyBorder="1" applyAlignment="1" applyProtection="1">
      <alignment vertical="center" shrinkToFit="1"/>
    </xf>
    <xf numFmtId="0" fontId="51" fillId="0" borderId="90" xfId="1" applyFont="1" applyFill="1" applyBorder="1" applyAlignment="1" applyProtection="1">
      <alignment vertical="center" shrinkToFit="1"/>
    </xf>
    <xf numFmtId="0" fontId="51" fillId="0" borderId="51" xfId="1" applyFont="1" applyFill="1" applyBorder="1" applyAlignment="1" applyProtection="1">
      <alignment vertical="center" shrinkToFit="1"/>
    </xf>
    <xf numFmtId="0" fontId="51" fillId="0" borderId="52" xfId="1" applyFont="1" applyFill="1" applyBorder="1" applyAlignment="1" applyProtection="1">
      <alignment vertical="center" shrinkToFit="1"/>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51" fillId="5" borderId="91" xfId="1" applyFont="1" applyFill="1" applyBorder="1" applyAlignment="1" applyProtection="1">
      <alignment vertical="center" shrinkToFit="1"/>
    </xf>
    <xf numFmtId="0" fontId="51" fillId="5" borderId="47" xfId="1" applyFont="1" applyFill="1" applyBorder="1" applyAlignment="1" applyProtection="1">
      <alignment vertical="center" shrinkToFit="1"/>
    </xf>
    <xf numFmtId="0" fontId="51" fillId="5" borderId="48" xfId="1" applyFont="1" applyFill="1" applyBorder="1" applyAlignment="1" applyProtection="1">
      <alignment vertical="center" shrinkToFit="1"/>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Border="1" applyAlignment="1">
      <alignment vertical="center" textRotation="255" shrinkToFit="1"/>
    </xf>
    <xf numFmtId="0" fontId="7" fillId="0" borderId="39" xfId="0" applyFont="1" applyBorder="1" applyAlignment="1">
      <alignment vertical="center" textRotation="255" shrinkToFit="1"/>
    </xf>
    <xf numFmtId="0" fontId="57" fillId="0" borderId="11" xfId="0" applyFont="1" applyBorder="1" applyAlignment="1">
      <alignment vertical="center" textRotation="255" shrinkToFit="1"/>
    </xf>
    <xf numFmtId="0" fontId="57" fillId="0" borderId="39" xfId="0" applyFont="1" applyBorder="1" applyAlignment="1">
      <alignment vertical="center" textRotation="255" shrinkToFit="1"/>
    </xf>
    <xf numFmtId="0" fontId="44" fillId="0" borderId="1" xfId="0" applyFont="1" applyBorder="1" applyAlignment="1">
      <alignment horizontal="center" vertical="center" wrapText="1"/>
    </xf>
    <xf numFmtId="0" fontId="44" fillId="0" borderId="10" xfId="0" applyFont="1" applyBorder="1" applyAlignment="1">
      <alignment horizontal="center" vertical="center" wrapText="1"/>
    </xf>
    <xf numFmtId="0" fontId="19" fillId="5" borderId="0" xfId="0" applyFont="1" applyFill="1" applyAlignment="1">
      <alignment horizontal="center" vertical="center" wrapText="1"/>
    </xf>
    <xf numFmtId="0" fontId="32" fillId="5" borderId="109" xfId="0" applyFont="1" applyFill="1" applyBorder="1" applyAlignment="1">
      <alignment horizontal="center" vertical="center" wrapText="1"/>
    </xf>
    <xf numFmtId="0" fontId="32" fillId="5" borderId="111" xfId="0" applyFont="1" applyFill="1" applyBorder="1" applyAlignment="1">
      <alignment horizontal="center" vertical="center" wrapText="1"/>
    </xf>
    <xf numFmtId="0" fontId="51" fillId="0" borderId="120" xfId="1" applyFont="1" applyFill="1" applyBorder="1" applyAlignment="1" applyProtection="1">
      <alignment vertical="top" shrinkToFit="1"/>
    </xf>
    <xf numFmtId="0" fontId="51" fillId="0" borderId="119" xfId="1" applyFont="1" applyFill="1" applyBorder="1" applyAlignment="1" applyProtection="1">
      <alignment vertical="top" shrinkToFit="1"/>
    </xf>
    <xf numFmtId="0" fontId="51" fillId="0" borderId="118" xfId="1" applyFont="1" applyFill="1" applyBorder="1" applyAlignment="1" applyProtection="1">
      <alignment vertical="center" shrinkToFit="1"/>
    </xf>
    <xf numFmtId="0" fontId="51" fillId="0" borderId="119" xfId="1" applyFont="1" applyFill="1" applyBorder="1" applyAlignment="1" applyProtection="1">
      <alignment vertical="center" shrinkToFit="1"/>
    </xf>
    <xf numFmtId="0" fontId="69" fillId="6" borderId="113" xfId="1" applyFont="1" applyFill="1" applyBorder="1" applyAlignment="1" applyProtection="1">
      <alignment horizontal="center" vertical="center" shrinkToFit="1"/>
    </xf>
    <xf numFmtId="0" fontId="69" fillId="6" borderId="117" xfId="1" applyFont="1" applyFill="1" applyBorder="1" applyAlignment="1" applyProtection="1">
      <alignment horizontal="center" vertical="center" shrinkToFit="1"/>
    </xf>
    <xf numFmtId="0" fontId="69" fillId="0" borderId="113" xfId="1" applyFont="1" applyFill="1" applyBorder="1" applyAlignment="1" applyProtection="1">
      <alignment horizontal="center" vertical="center" shrinkToFit="1"/>
    </xf>
    <xf numFmtId="0" fontId="69" fillId="0" borderId="117" xfId="1" applyFont="1" applyFill="1" applyBorder="1" applyAlignment="1" applyProtection="1">
      <alignment horizontal="center" vertical="center" shrinkToFit="1"/>
    </xf>
    <xf numFmtId="0" fontId="69" fillId="6" borderId="121" xfId="1" applyFont="1" applyFill="1" applyBorder="1" applyAlignment="1" applyProtection="1">
      <alignment horizontal="center" vertical="center" shrinkToFit="1"/>
    </xf>
    <xf numFmtId="0" fontId="69" fillId="6" borderId="122" xfId="1" applyFont="1" applyFill="1" applyBorder="1" applyAlignment="1" applyProtection="1">
      <alignment horizontal="center" vertical="center" shrinkToFit="1"/>
    </xf>
    <xf numFmtId="0" fontId="56" fillId="6" borderId="115" xfId="1" applyFont="1" applyFill="1" applyBorder="1" applyAlignment="1" applyProtection="1">
      <alignment horizontal="center" vertical="center" wrapText="1" shrinkToFit="1"/>
    </xf>
    <xf numFmtId="0" fontId="56" fillId="6" borderId="116" xfId="1" applyFont="1" applyFill="1" applyBorder="1" applyAlignment="1" applyProtection="1">
      <alignment horizontal="center" vertical="center" wrapText="1" shrinkToFi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5" fillId="0" borderId="21" xfId="0" applyFont="1" applyBorder="1" applyAlignment="1">
      <alignment horizontal="left" vertical="center" shrinkToFit="1"/>
    </xf>
    <xf numFmtId="0" fontId="45" fillId="0" borderId="22" xfId="0" applyFont="1" applyBorder="1" applyAlignment="1">
      <alignment horizontal="left" vertical="center" shrinkToFit="1"/>
    </xf>
    <xf numFmtId="0" fontId="45" fillId="0" borderId="23" xfId="0" applyFont="1" applyBorder="1" applyAlignment="1">
      <alignment horizontal="left" vertical="center" shrinkToFit="1"/>
    </xf>
    <xf numFmtId="0" fontId="55" fillId="0" borderId="0" xfId="0" applyFont="1" applyAlignment="1">
      <alignment vertical="center" shrinkToFit="1"/>
    </xf>
    <xf numFmtId="0" fontId="46" fillId="0" borderId="0" xfId="0" applyFont="1" applyAlignment="1">
      <alignment vertical="center" shrinkToFit="1"/>
    </xf>
    <xf numFmtId="0" fontId="45" fillId="0" borderId="22" xfId="0" applyFont="1" applyBorder="1" applyAlignment="1">
      <alignment horizontal="center" vertical="center" shrinkToFit="1"/>
    </xf>
    <xf numFmtId="0" fontId="45"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5" fillId="0" borderId="21" xfId="0" applyFont="1" applyFill="1" applyBorder="1" applyAlignment="1">
      <alignment horizontal="left" vertical="center" shrinkToFit="1"/>
    </xf>
    <xf numFmtId="0" fontId="45" fillId="0" borderId="22" xfId="0" applyFont="1" applyFill="1" applyBorder="1" applyAlignment="1">
      <alignment horizontal="left" vertical="center" shrinkToFit="1"/>
    </xf>
    <xf numFmtId="0" fontId="45" fillId="0" borderId="23" xfId="0" applyFont="1" applyFill="1" applyBorder="1" applyAlignment="1">
      <alignment horizontal="left" vertical="center" shrinkToFit="1"/>
    </xf>
    <xf numFmtId="0" fontId="46" fillId="0" borderId="0" xfId="0" applyFont="1" applyAlignment="1">
      <alignment horizontal="right" vertical="center" shrinkToFit="1"/>
    </xf>
    <xf numFmtId="0" fontId="46" fillId="0" borderId="0" xfId="0" applyFont="1" applyAlignment="1">
      <alignment horizontal="center" vertical="center" shrinkToFit="1"/>
    </xf>
    <xf numFmtId="176" fontId="46" fillId="0" borderId="0" xfId="0" applyNumberFormat="1" applyFont="1" applyAlignment="1">
      <alignment horizontal="center" vertical="center" shrinkToFit="1"/>
    </xf>
    <xf numFmtId="0" fontId="12" fillId="0" borderId="0" xfId="0" applyFont="1" applyAlignment="1">
      <alignment horizontal="center" vertical="center"/>
    </xf>
    <xf numFmtId="0" fontId="46" fillId="0" borderId="0" xfId="0" applyFont="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5" fillId="0" borderId="24" xfId="0" applyFont="1" applyBorder="1" applyAlignment="1">
      <alignment horizontal="left" vertical="center" shrinkToFit="1"/>
    </xf>
    <xf numFmtId="0" fontId="45" fillId="0" borderId="13" xfId="0" applyFont="1" applyBorder="1" applyAlignment="1">
      <alignment horizontal="left" vertical="center" shrinkToFit="1"/>
    </xf>
    <xf numFmtId="0" fontId="45" fillId="0" borderId="1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5" fillId="0" borderId="24" xfId="0" applyFont="1" applyBorder="1" applyAlignment="1">
      <alignment horizontal="center" vertical="center" shrinkToFit="1"/>
    </xf>
    <xf numFmtId="0" fontId="45" fillId="0" borderId="13" xfId="0" applyFont="1" applyBorder="1" applyAlignment="1">
      <alignment horizontal="center" vertical="center" shrinkToFit="1"/>
    </xf>
    <xf numFmtId="0" fontId="45" fillId="0" borderId="14" xfId="0" applyFont="1" applyBorder="1" applyAlignment="1">
      <alignment horizontal="center" vertical="center" shrinkToFit="1"/>
    </xf>
    <xf numFmtId="0" fontId="45" fillId="0" borderId="17" xfId="0" applyFont="1" applyBorder="1" applyAlignment="1">
      <alignment horizontal="center" vertical="center" shrinkToFit="1"/>
    </xf>
    <xf numFmtId="0" fontId="45" fillId="0" borderId="0" xfId="0" applyFont="1" applyAlignment="1">
      <alignment horizontal="center" vertical="center" shrinkToFit="1"/>
    </xf>
    <xf numFmtId="0" fontId="45" fillId="0" borderId="16" xfId="0" applyFont="1" applyBorder="1" applyAlignment="1">
      <alignment horizontal="center" vertical="center" shrinkToFit="1"/>
    </xf>
    <xf numFmtId="0" fontId="45" fillId="0" borderId="44" xfId="0" applyFont="1" applyBorder="1" applyAlignment="1">
      <alignment horizontal="left" vertical="center" shrinkToFit="1"/>
    </xf>
    <xf numFmtId="0" fontId="45" fillId="0" borderId="45" xfId="0" applyFont="1" applyBorder="1" applyAlignment="1">
      <alignment horizontal="left" vertical="center" shrinkToFit="1"/>
    </xf>
    <xf numFmtId="0" fontId="45"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5" fillId="0" borderId="33" xfId="0" applyFont="1" applyBorder="1" applyAlignment="1">
      <alignment vertical="center" shrinkToFi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5" fillId="0" borderId="17" xfId="0" applyNumberFormat="1" applyFont="1" applyBorder="1" applyAlignment="1">
      <alignment horizontal="left" vertical="center" shrinkToFit="1"/>
    </xf>
    <xf numFmtId="176" fontId="45" fillId="0" borderId="0" xfId="0" applyNumberFormat="1" applyFont="1" applyAlignment="1">
      <alignment horizontal="left" vertical="center" shrinkToFit="1"/>
    </xf>
    <xf numFmtId="0" fontId="47" fillId="0" borderId="21" xfId="0" applyFont="1" applyBorder="1" applyAlignment="1">
      <alignment horizontal="left" vertical="center" shrinkToFit="1"/>
    </xf>
    <xf numFmtId="0" fontId="47" fillId="0" borderId="22" xfId="0" applyFont="1" applyBorder="1" applyAlignment="1">
      <alignment horizontal="left" vertical="center" shrinkToFit="1"/>
    </xf>
    <xf numFmtId="49" fontId="45" fillId="0" borderId="24" xfId="0" applyNumberFormat="1" applyFont="1" applyBorder="1" applyAlignment="1">
      <alignment horizontal="left" vertical="center" shrinkToFit="1"/>
    </xf>
    <xf numFmtId="0" fontId="12" fillId="0" borderId="0" xfId="0" applyFont="1">
      <alignment vertical="center"/>
    </xf>
    <xf numFmtId="0" fontId="12" fillId="0" borderId="0" xfId="0" applyFont="1" applyAlignment="1">
      <alignment vertical="center"/>
    </xf>
    <xf numFmtId="0" fontId="45" fillId="0" borderId="0" xfId="0" applyFont="1" applyAlignment="1">
      <alignment vertical="center" shrinkToFit="1"/>
    </xf>
    <xf numFmtId="58" fontId="46" fillId="0" borderId="0" xfId="0" applyNumberFormat="1" applyFont="1" applyAlignment="1">
      <alignment horizontal="right" vertical="center" shrinkToFit="1"/>
    </xf>
    <xf numFmtId="0" fontId="25" fillId="0" borderId="0" xfId="0" applyFont="1" applyAlignment="1">
      <alignment horizontal="center" vertical="center"/>
    </xf>
    <xf numFmtId="0" fontId="45"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176" fontId="45" fillId="0" borderId="0" xfId="0" applyNumberFormat="1" applyFont="1" applyAlignment="1">
      <alignment horizontal="left" vertical="center" indent="1" shrinkToFit="1"/>
    </xf>
    <xf numFmtId="58" fontId="47" fillId="0" borderId="0" xfId="0" applyNumberFormat="1" applyFont="1" applyAlignment="1">
      <alignment horizontal="distributed" vertical="center" shrinkToFit="1"/>
    </xf>
    <xf numFmtId="176" fontId="13" fillId="0" borderId="0" xfId="0" applyNumberFormat="1" applyFont="1" applyAlignment="1">
      <alignment horizontal="right" vertical="center"/>
    </xf>
    <xf numFmtId="58" fontId="47" fillId="0" borderId="0" xfId="0" applyNumberFormat="1" applyFont="1" applyAlignment="1">
      <alignment horizontal="left" vertical="center" shrinkToFit="1"/>
    </xf>
    <xf numFmtId="0" fontId="48" fillId="0" borderId="0" xfId="0" applyFont="1" applyAlignment="1">
      <alignment horizontal="center" vertical="center"/>
    </xf>
    <xf numFmtId="176" fontId="17" fillId="2" borderId="0" xfId="0" applyNumberFormat="1" applyFont="1" applyFill="1" applyAlignment="1">
      <alignment horizontal="left" vertical="center" shrinkToFit="1"/>
    </xf>
    <xf numFmtId="0" fontId="17" fillId="2" borderId="0" xfId="0" applyFont="1" applyFill="1" applyAlignment="1">
      <alignment horizontal="center" vertical="center" shrinkToFit="1"/>
    </xf>
    <xf numFmtId="58" fontId="29" fillId="2" borderId="0" xfId="0" applyNumberFormat="1" applyFont="1" applyFill="1" applyAlignment="1">
      <alignment horizontal="center" vertical="center" shrinkToFit="1"/>
    </xf>
    <xf numFmtId="0" fontId="17" fillId="0" borderId="0" xfId="0" applyFont="1" applyAlignment="1">
      <alignment horizontal="center" vertical="center"/>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7" fillId="0" borderId="3" xfId="0" applyNumberFormat="1" applyFont="1" applyBorder="1" applyAlignment="1">
      <alignment horizontal="center" vertical="center"/>
    </xf>
    <xf numFmtId="176" fontId="47"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53" fillId="0" borderId="0" xfId="0" applyFont="1" applyAlignment="1">
      <alignment horizontal="left" vertical="center" shrinkToFit="1"/>
    </xf>
    <xf numFmtId="0" fontId="27" fillId="2" borderId="0" xfId="0" applyFont="1" applyFill="1" applyAlignment="1">
      <alignment horizontal="left" vertical="center" shrinkToFit="1"/>
    </xf>
    <xf numFmtId="0" fontId="13" fillId="0" borderId="0" xfId="0" applyFont="1" applyAlignment="1">
      <alignment horizontal="distributed" vertical="center" wrapText="1"/>
    </xf>
    <xf numFmtId="0" fontId="13" fillId="0" borderId="0" xfId="0" applyFont="1" applyAlignment="1">
      <alignment horizontal="right" vertical="center" shrinkToFit="1"/>
    </xf>
    <xf numFmtId="0" fontId="45" fillId="0" borderId="9" xfId="0" applyFont="1" applyBorder="1" applyAlignment="1">
      <alignment horizontal="center" vertical="center" shrinkToFit="1"/>
    </xf>
    <xf numFmtId="0" fontId="54" fillId="0" borderId="9" xfId="0" applyFont="1" applyBorder="1" applyAlignment="1">
      <alignment horizontal="center" vertical="center" shrinkToFit="1"/>
    </xf>
    <xf numFmtId="0" fontId="54" fillId="0" borderId="28" xfId="0" applyFont="1" applyBorder="1" applyAlignment="1">
      <alignment horizontal="center" vertical="center" shrinkToFit="1"/>
    </xf>
    <xf numFmtId="176" fontId="45" fillId="0" borderId="1" xfId="0" applyNumberFormat="1" applyFont="1" applyBorder="1" applyAlignment="1">
      <alignment horizontal="left" vertical="center" shrinkToFit="1"/>
    </xf>
    <xf numFmtId="176" fontId="45" fillId="0" borderId="10" xfId="0" applyNumberFormat="1" applyFont="1" applyBorder="1" applyAlignment="1">
      <alignment horizontal="left" vertical="center" shrinkToFit="1"/>
    </xf>
    <xf numFmtId="176" fontId="45" fillId="0" borderId="34" xfId="0" applyNumberFormat="1" applyFont="1" applyBorder="1" applyAlignment="1">
      <alignment horizontal="left"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45" fillId="0" borderId="1" xfId="0" applyFont="1" applyBorder="1" applyAlignment="1">
      <alignment horizontal="left" vertical="center" shrinkToFit="1"/>
    </xf>
    <xf numFmtId="0" fontId="45" fillId="0" borderId="10" xfId="0" applyFont="1" applyBorder="1" applyAlignment="1">
      <alignment horizontal="left" vertical="center" shrinkToFit="1"/>
    </xf>
    <xf numFmtId="0" fontId="45" fillId="0" borderId="34" xfId="0" applyFont="1" applyBorder="1" applyAlignment="1">
      <alignment horizontal="left"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5" fillId="0" borderId="0" xfId="0" applyNumberFormat="1" applyFont="1" applyAlignment="1">
      <alignment horizontal="right" vertical="center" shrinkToFit="1"/>
    </xf>
    <xf numFmtId="0" fontId="13" fillId="0" borderId="0" xfId="0" applyFont="1">
      <alignment vertical="center"/>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0" fontId="45" fillId="0" borderId="25" xfId="0" applyFont="1" applyBorder="1" applyAlignment="1">
      <alignment horizontal="left" vertical="center" shrinkToFit="1"/>
    </xf>
    <xf numFmtId="0" fontId="54" fillId="0" borderId="4" xfId="0" applyFont="1" applyBorder="1" applyAlignment="1">
      <alignment horizontal="left" vertical="center" shrinkToFit="1"/>
    </xf>
    <xf numFmtId="0" fontId="54" fillId="0" borderId="26" xfId="0" applyFont="1" applyBorder="1" applyAlignment="1">
      <alignment horizontal="left" vertical="center" shrinkToFit="1"/>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5" fillId="0" borderId="4" xfId="0" applyFont="1" applyBorder="1" applyAlignment="1">
      <alignment horizontal="left" vertical="center" shrinkToFit="1"/>
    </xf>
    <xf numFmtId="0" fontId="45" fillId="0" borderId="26" xfId="0" applyFont="1" applyBorder="1" applyAlignment="1">
      <alignment horizontal="left" vertical="center" shrinkToFit="1"/>
    </xf>
    <xf numFmtId="0" fontId="45" fillId="0" borderId="28" xfId="0" applyFont="1" applyBorder="1" applyAlignment="1">
      <alignment horizontal="center" vertical="center" shrinkToFit="1"/>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2" fillId="0" borderId="35" xfId="0" applyFont="1" applyBorder="1" applyAlignment="1">
      <alignment vertical="center" textRotation="255" wrapText="1"/>
    </xf>
    <xf numFmtId="176" fontId="13" fillId="0" borderId="0" xfId="0" applyNumberFormat="1" applyFont="1" applyAlignment="1">
      <alignment horizontal="right" vertical="center" shrinkToFit="1"/>
    </xf>
    <xf numFmtId="176" fontId="13" fillId="0" borderId="0" xfId="0" applyNumberFormat="1" applyFont="1" applyAlignment="1">
      <alignment horizontal="left" vertical="center"/>
    </xf>
    <xf numFmtId="176" fontId="29" fillId="2" borderId="0" xfId="0" applyNumberFormat="1" applyFont="1" applyFill="1" applyAlignment="1">
      <alignment horizontal="left" vertical="center" shrinkToFit="1"/>
    </xf>
    <xf numFmtId="0" fontId="45" fillId="0" borderId="3" xfId="0" applyFont="1" applyBorder="1" applyAlignment="1">
      <alignment horizontal="left" vertical="center" shrinkToFit="1"/>
    </xf>
    <xf numFmtId="0" fontId="48" fillId="0" borderId="0" xfId="0" applyFont="1" applyAlignment="1">
      <alignment horizontal="right" vertical="center"/>
    </xf>
    <xf numFmtId="0" fontId="13" fillId="0" borderId="3" xfId="0" applyFont="1" applyBorder="1" applyAlignment="1">
      <alignment horizontal="distributed" vertical="center" wrapText="1"/>
    </xf>
    <xf numFmtId="0" fontId="13" fillId="0" borderId="3" xfId="0" applyFont="1" applyBorder="1" applyAlignment="1">
      <alignment horizontal="distributed" vertical="center"/>
    </xf>
    <xf numFmtId="0" fontId="55" fillId="0" borderId="0" xfId="0" applyFont="1" applyAlignment="1">
      <alignment horizontal="left" vertical="center" shrinkToFit="1"/>
    </xf>
    <xf numFmtId="176" fontId="45" fillId="0" borderId="0" xfId="0" applyNumberFormat="1" applyFont="1" applyAlignment="1">
      <alignment horizontal="center" vertical="center" shrinkToFit="1"/>
    </xf>
    <xf numFmtId="0" fontId="45" fillId="0" borderId="0" xfId="0" applyFont="1" applyAlignment="1">
      <alignment horizontal="right" vertical="center"/>
    </xf>
    <xf numFmtId="176" fontId="45" fillId="0" borderId="3" xfId="0" applyNumberFormat="1" applyFont="1" applyBorder="1" applyAlignment="1">
      <alignment horizontal="left" vertical="center" shrinkToFit="1"/>
    </xf>
    <xf numFmtId="0" fontId="45" fillId="0" borderId="0" xfId="0" applyNumberFormat="1" applyFont="1" applyAlignment="1">
      <alignment horizontal="right" vertical="center"/>
    </xf>
    <xf numFmtId="0" fontId="20" fillId="0" borderId="0" xfId="0" applyFont="1" applyAlignment="1">
      <alignment vertical="center"/>
    </xf>
    <xf numFmtId="0" fontId="45" fillId="0" borderId="6" xfId="0" applyFont="1" applyBorder="1" applyAlignment="1">
      <alignment horizontal="left" vertical="center" shrinkToFit="1"/>
    </xf>
    <xf numFmtId="0" fontId="45" fillId="0" borderId="29" xfId="0" applyFont="1" applyBorder="1" applyAlignment="1">
      <alignment horizontal="left" vertical="center" shrinkToFit="1"/>
    </xf>
    <xf numFmtId="0" fontId="45" fillId="0" borderId="7" xfId="0" applyFont="1" applyBorder="1" applyAlignment="1">
      <alignment horizontal="left" vertical="center" shrinkToFit="1"/>
    </xf>
    <xf numFmtId="0" fontId="45" fillId="0" borderId="5" xfId="0" applyFont="1" applyBorder="1" applyAlignment="1">
      <alignment horizontal="left" vertical="center" shrinkToFit="1"/>
    </xf>
    <xf numFmtId="0" fontId="53" fillId="0" borderId="0" xfId="0" applyFont="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2" fillId="0" borderId="0" xfId="0" applyFont="1" applyAlignment="1">
      <alignment horizontal="left" vertical="center"/>
    </xf>
    <xf numFmtId="0" fontId="13" fillId="0" borderId="0" xfId="0" applyFont="1" applyAlignment="1">
      <alignment horizontal="right" vertical="center"/>
    </xf>
    <xf numFmtId="0" fontId="47" fillId="0" borderId="0" xfId="0" applyFont="1" applyAlignment="1">
      <alignment horizontal="distributed" vertical="center"/>
    </xf>
    <xf numFmtId="0" fontId="29" fillId="2" borderId="0" xfId="0" applyFont="1" applyFill="1" applyAlignment="1">
      <alignment horizontal="left" vertical="center" shrinkToFit="1"/>
    </xf>
    <xf numFmtId="58" fontId="47" fillId="0" borderId="0" xfId="0" applyNumberFormat="1" applyFont="1" applyAlignment="1">
      <alignment horizontal="distributed" vertical="center" wrapText="1" shrinkToFit="1"/>
    </xf>
    <xf numFmtId="58" fontId="12" fillId="0" borderId="0" xfId="0" applyNumberFormat="1" applyFont="1">
      <alignment vertical="center"/>
    </xf>
    <xf numFmtId="58" fontId="45" fillId="0" borderId="0" xfId="0" applyNumberFormat="1" applyFont="1" applyAlignment="1">
      <alignment horizontal="center" vertical="center" shrinkToFit="1"/>
    </xf>
    <xf numFmtId="58" fontId="45" fillId="0" borderId="0" xfId="0" applyNumberFormat="1" applyFont="1" applyAlignment="1">
      <alignment horizontal="left" vertical="center" indent="1" shrinkToFit="1"/>
    </xf>
    <xf numFmtId="0" fontId="45" fillId="0" borderId="0" xfId="0" applyFont="1" applyAlignment="1">
      <alignment horizontal="left" vertical="center" indent="1" shrinkToFit="1"/>
    </xf>
    <xf numFmtId="0" fontId="56" fillId="0" borderId="0" xfId="0" applyFont="1" applyAlignment="1">
      <alignment horizontal="center" vertical="center"/>
    </xf>
    <xf numFmtId="58" fontId="45" fillId="0" borderId="0" xfId="0" applyNumberFormat="1" applyFont="1" applyAlignment="1">
      <alignment horizontal="left" vertical="center" indent="1"/>
    </xf>
    <xf numFmtId="0" fontId="45"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47" fillId="0" borderId="0" xfId="0" applyFont="1" applyAlignment="1">
      <alignment horizontal="left" vertical="center"/>
    </xf>
    <xf numFmtId="0" fontId="33" fillId="0" borderId="0" xfId="0" applyFont="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17" fillId="2" borderId="0" xfId="0" applyFont="1" applyFill="1" applyAlignment="1">
      <alignment horizontal="left" vertical="center" shrinkToFit="1"/>
    </xf>
    <xf numFmtId="0" fontId="55" fillId="0" borderId="0" xfId="0" applyFont="1" applyAlignment="1">
      <alignment horizontal="center" vertical="center" shrinkToFit="1"/>
    </xf>
    <xf numFmtId="0" fontId="50" fillId="0" borderId="9" xfId="0" applyFont="1" applyBorder="1" applyAlignment="1">
      <alignment horizontal="center" vertical="center" shrinkToFit="1"/>
    </xf>
    <xf numFmtId="0" fontId="50" fillId="0" borderId="0" xfId="0" applyFont="1" applyAlignment="1">
      <alignment vertical="center" shrinkToFit="1"/>
    </xf>
    <xf numFmtId="0" fontId="50" fillId="0" borderId="9" xfId="0" applyFont="1" applyBorder="1" applyAlignment="1">
      <alignment vertical="center" shrinkToFit="1"/>
    </xf>
    <xf numFmtId="0" fontId="15" fillId="0" borderId="0" xfId="0" applyFont="1">
      <alignment vertical="center"/>
    </xf>
    <xf numFmtId="0" fontId="17" fillId="2" borderId="0" xfId="0" applyFont="1" applyFill="1" applyAlignment="1">
      <alignment vertical="center" shrinkToFit="1"/>
    </xf>
    <xf numFmtId="0" fontId="53" fillId="0" borderId="3" xfId="0" applyFont="1" applyBorder="1" applyAlignment="1">
      <alignment horizontal="center" vertical="center"/>
    </xf>
    <xf numFmtId="176" fontId="53" fillId="0" borderId="3" xfId="0" applyNumberFormat="1" applyFont="1" applyBorder="1" applyAlignment="1">
      <alignment horizontal="center" vertical="center"/>
    </xf>
    <xf numFmtId="0" fontId="17" fillId="2" borderId="0" xfId="0" applyFont="1" applyFill="1" applyAlignment="1">
      <alignment horizontal="distributed" vertical="center" shrinkToFit="1"/>
    </xf>
    <xf numFmtId="0" fontId="17" fillId="2" borderId="3" xfId="0" applyFont="1" applyFill="1" applyBorder="1" applyAlignment="1">
      <alignment horizontal="center" vertical="center" shrinkToFit="1"/>
    </xf>
    <xf numFmtId="58" fontId="20" fillId="0" borderId="0" xfId="0" applyNumberFormat="1" applyFont="1" applyAlignment="1">
      <alignment vertical="center"/>
    </xf>
    <xf numFmtId="0" fontId="13" fillId="0" borderId="0" xfId="0" applyFont="1" applyAlignment="1">
      <alignment vertical="center"/>
    </xf>
    <xf numFmtId="0" fontId="17" fillId="2" borderId="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34"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176" fontId="13" fillId="0" borderId="0" xfId="0" applyNumberFormat="1" applyFont="1" applyAlignment="1">
      <alignment horizontal="distributed" vertical="center"/>
    </xf>
    <xf numFmtId="176" fontId="53" fillId="0" borderId="0" xfId="0" applyNumberFormat="1" applyFont="1" applyAlignment="1">
      <alignment horizontal="left" vertical="center" shrinkToFit="1"/>
    </xf>
    <xf numFmtId="0" fontId="13" fillId="2" borderId="0" xfId="0" applyFont="1" applyFill="1">
      <alignment vertical="center"/>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5" fillId="0" borderId="1" xfId="0" applyNumberFormat="1" applyFont="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45" fillId="2" borderId="1" xfId="0" applyFont="1" applyFill="1" applyBorder="1" applyAlignment="1">
      <alignment horizontal="left" vertical="center" shrinkToFit="1"/>
    </xf>
    <xf numFmtId="0" fontId="45" fillId="2" borderId="10" xfId="0" applyFont="1" applyFill="1" applyBorder="1" applyAlignment="1">
      <alignment horizontal="left" vertical="center" shrinkToFit="1"/>
    </xf>
    <xf numFmtId="0" fontId="45" fillId="2" borderId="34" xfId="0" applyFont="1" applyFill="1" applyBorder="1" applyAlignment="1">
      <alignment horizontal="left" vertical="center" shrinkToFit="1"/>
    </xf>
    <xf numFmtId="176" fontId="29" fillId="2" borderId="0" xfId="0" applyNumberFormat="1" applyFont="1" applyFill="1" applyAlignment="1">
      <alignment horizontal="center" vertical="center" shrinkToFit="1"/>
    </xf>
    <xf numFmtId="176" fontId="45" fillId="2" borderId="1" xfId="0" applyNumberFormat="1" applyFont="1" applyFill="1" applyBorder="1" applyAlignment="1">
      <alignment horizontal="left" vertical="center" shrinkToFit="1"/>
    </xf>
    <xf numFmtId="176" fontId="45" fillId="2" borderId="10" xfId="0" applyNumberFormat="1" applyFont="1" applyFill="1" applyBorder="1" applyAlignment="1">
      <alignment horizontal="left" vertical="center" shrinkToFit="1"/>
    </xf>
    <xf numFmtId="176" fontId="45" fillId="2" borderId="34" xfId="0" applyNumberFormat="1" applyFont="1" applyFill="1" applyBorder="1" applyAlignment="1">
      <alignment horizontal="left" vertical="center" shrinkToFit="1"/>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0" fontId="17" fillId="2" borderId="0" xfId="0" applyFont="1" applyFill="1" applyAlignment="1">
      <alignment horizontal="right" vertical="center" shrinkToFit="1"/>
    </xf>
    <xf numFmtId="176" fontId="45" fillId="0" borderId="0" xfId="0" applyNumberFormat="1" applyFont="1" applyAlignment="1">
      <alignment horizontal="distributed" vertical="center" indent="1" shrinkToFit="1"/>
    </xf>
    <xf numFmtId="58" fontId="18" fillId="0" borderId="0" xfId="0" applyNumberFormat="1"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CCFF99"/>
      <color rgb="FFFF99FF"/>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26</xdr:col>
      <xdr:colOff>0</xdr:colOff>
      <xdr:row>28</xdr:row>
      <xdr:rowOff>0</xdr:rowOff>
    </xdr:from>
    <xdr:to>
      <xdr:col>27</xdr:col>
      <xdr:colOff>95925</xdr:colOff>
      <xdr:row>31</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1630025"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twoCellAnchor>
    <xdr:from>
      <xdr:col>12</xdr:col>
      <xdr:colOff>0</xdr:colOff>
      <xdr:row>28</xdr:row>
      <xdr:rowOff>0</xdr:rowOff>
    </xdr:from>
    <xdr:to>
      <xdr:col>13</xdr:col>
      <xdr:colOff>95925</xdr:colOff>
      <xdr:row>31</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0</xdr:colOff>
      <xdr:row>45</xdr:row>
      <xdr:rowOff>0</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33825" y="8372475"/>
          <a:ext cx="1885950" cy="790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a:t>
          </a:r>
          <a:r>
            <a:rPr kumimoji="1" lang="en-US" altLang="ja-JP" sz="800">
              <a:latin typeface="UD デジタル 教科書体 NP-R" panose="02020400000000000000" pitchFamily="18" charset="-128"/>
              <a:ea typeface="UD デジタル 教科書体 NP-R" panose="02020400000000000000" pitchFamily="18" charset="-128"/>
            </a:rPr>
            <a:t>6</a:t>
          </a:r>
          <a:r>
            <a:rPr kumimoji="1" lang="ja-JP" altLang="en-US" sz="800">
              <a:latin typeface="UD デジタル 教科書体 NP-R" panose="02020400000000000000" pitchFamily="18" charset="-128"/>
              <a:ea typeface="UD デジタル 教科書体 NP-R" panose="02020400000000000000" pitchFamily="18" charset="-128"/>
            </a:rPr>
            <a:t>）及び承諾書（様式</a:t>
          </a:r>
          <a:r>
            <a:rPr kumimoji="1" lang="en-US" altLang="ja-JP" sz="800">
              <a:latin typeface="UD デジタル 教科書体 NP-R" panose="02020400000000000000" pitchFamily="18" charset="-128"/>
              <a:ea typeface="UD デジタル 教科書体 NP-R" panose="02020400000000000000" pitchFamily="18" charset="-128"/>
            </a:rPr>
            <a:t>16</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40</xdr:row>
      <xdr:rowOff>1</xdr:rowOff>
    </xdr:from>
    <xdr:to>
      <xdr:col>13</xdr:col>
      <xdr:colOff>180975</xdr:colOff>
      <xdr:row>42</xdr:row>
      <xdr:rowOff>1</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4029075" y="8296276"/>
          <a:ext cx="19716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29</xdr:row>
      <xdr:rowOff>9524</xdr:rowOff>
    </xdr:from>
    <xdr:to>
      <xdr:col>13</xdr:col>
      <xdr:colOff>209550</xdr:colOff>
      <xdr:row>34</xdr:row>
      <xdr:rowOff>0</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15249"/>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209550</xdr:colOff>
      <xdr:row>33</xdr:row>
      <xdr:rowOff>190501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05725"/>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32</xdr:row>
      <xdr:rowOff>19049</xdr:rowOff>
    </xdr:from>
    <xdr:to>
      <xdr:col>13</xdr:col>
      <xdr:colOff>95250</xdr:colOff>
      <xdr:row>36</xdr:row>
      <xdr:rowOff>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96224"/>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32</xdr:row>
      <xdr:rowOff>0</xdr:rowOff>
    </xdr:from>
    <xdr:to>
      <xdr:col>13</xdr:col>
      <xdr:colOff>95250</xdr:colOff>
      <xdr:row>35</xdr:row>
      <xdr:rowOff>161926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77175"/>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27</xdr:row>
      <xdr:rowOff>1</xdr:rowOff>
    </xdr:from>
    <xdr:to>
      <xdr:col>13</xdr:col>
      <xdr:colOff>9525</xdr:colOff>
      <xdr:row>32</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4029075" y="73914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27</xdr:row>
      <xdr:rowOff>0</xdr:rowOff>
    </xdr:from>
    <xdr:to>
      <xdr:col>27</xdr:col>
      <xdr:colOff>228600</xdr:colOff>
      <xdr:row>31</xdr:row>
      <xdr:rowOff>200024</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10582275" y="7391400"/>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27</xdr:row>
      <xdr:rowOff>1</xdr:rowOff>
    </xdr:from>
    <xdr:to>
      <xdr:col>13</xdr:col>
      <xdr:colOff>9525</xdr:colOff>
      <xdr:row>32</xdr:row>
      <xdr:rowOff>0</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4029075" y="71628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27</xdr:row>
      <xdr:rowOff>1</xdr:rowOff>
    </xdr:from>
    <xdr:to>
      <xdr:col>27</xdr:col>
      <xdr:colOff>228600</xdr:colOff>
      <xdr:row>32</xdr:row>
      <xdr:rowOff>0</xdr:rowOff>
    </xdr:to>
    <xdr:sp macro="" textlink="">
      <xdr:nvSpPr>
        <xdr:cNvPr id="5" name="大かっこ 4">
          <a:extLst>
            <a:ext uri="{FF2B5EF4-FFF2-40B4-BE49-F238E27FC236}">
              <a16:creationId xmlns:a16="http://schemas.microsoft.com/office/drawing/2014/main" id="{00000000-0008-0000-1100-000002000000}"/>
            </a:ext>
          </a:extLst>
        </xdr:cNvPr>
        <xdr:cNvSpPr/>
      </xdr:nvSpPr>
      <xdr:spPr>
        <a:xfrm>
          <a:off x="10582275" y="7191376"/>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28</xdr:row>
      <xdr:rowOff>0</xdr:rowOff>
    </xdr:from>
    <xdr:to>
      <xdr:col>13</xdr:col>
      <xdr:colOff>238125</xdr:colOff>
      <xdr:row>33</xdr:row>
      <xdr:rowOff>0</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402907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171450</xdr:colOff>
      <xdr:row>28</xdr:row>
      <xdr:rowOff>0</xdr:rowOff>
    </xdr:from>
    <xdr:to>
      <xdr:col>27</xdr:col>
      <xdr:colOff>409575</xdr:colOff>
      <xdr:row>33</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1063942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180975</xdr:colOff>
      <xdr:row>27</xdr:row>
      <xdr:rowOff>190500</xdr:rowOff>
    </xdr:from>
    <xdr:to>
      <xdr:col>41</xdr:col>
      <xdr:colOff>419100</xdr:colOff>
      <xdr:row>32</xdr:row>
      <xdr:rowOff>190500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7087850" y="73152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28</xdr:row>
      <xdr:rowOff>0</xdr:rowOff>
    </xdr:from>
    <xdr:to>
      <xdr:col>13</xdr:col>
      <xdr:colOff>238125</xdr:colOff>
      <xdr:row>33</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40290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200025</xdr:colOff>
      <xdr:row>28</xdr:row>
      <xdr:rowOff>0</xdr:rowOff>
    </xdr:from>
    <xdr:to>
      <xdr:col>27</xdr:col>
      <xdr:colOff>438150</xdr:colOff>
      <xdr:row>33</xdr:row>
      <xdr:rowOff>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0668000"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190500</xdr:colOff>
      <xdr:row>28</xdr:row>
      <xdr:rowOff>0</xdr:rowOff>
    </xdr:from>
    <xdr:to>
      <xdr:col>41</xdr:col>
      <xdr:colOff>428625</xdr:colOff>
      <xdr:row>33</xdr:row>
      <xdr:rowOff>0</xdr:rowOff>
    </xdr:to>
    <xdr:sp macro="" textlink="">
      <xdr:nvSpPr>
        <xdr:cNvPr id="7" name="大かっこ 6">
          <a:extLst>
            <a:ext uri="{FF2B5EF4-FFF2-40B4-BE49-F238E27FC236}">
              <a16:creationId xmlns:a16="http://schemas.microsoft.com/office/drawing/2014/main" id="{00000000-0008-0000-1300-000002000000}"/>
            </a:ext>
          </a:extLst>
        </xdr:cNvPr>
        <xdr:cNvSpPr/>
      </xdr:nvSpPr>
      <xdr:spPr>
        <a:xfrm>
          <a:off x="170973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12"/>
  <sheetViews>
    <sheetView workbookViewId="0">
      <selection activeCell="E4" sqref="E4"/>
    </sheetView>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bestFit="1" customWidth="1"/>
    <col min="6" max="6" width="17.375" style="1" bestFit="1" customWidth="1"/>
    <col min="7" max="16384" width="9" style="1"/>
  </cols>
  <sheetData>
    <row r="1" spans="1:6">
      <c r="A1" s="156" t="s">
        <v>109</v>
      </c>
      <c r="B1" s="4"/>
      <c r="C1" s="4"/>
    </row>
    <row r="3" spans="1:6" s="5" customFormat="1">
      <c r="A3" s="365" t="s">
        <v>115</v>
      </c>
      <c r="B3" s="366"/>
      <c r="C3" s="367"/>
      <c r="D3" s="242" t="s">
        <v>116</v>
      </c>
      <c r="E3" s="243" t="s">
        <v>111</v>
      </c>
    </row>
    <row r="4" spans="1:6">
      <c r="A4" s="359" t="s">
        <v>71</v>
      </c>
      <c r="B4" s="360"/>
      <c r="C4" s="361"/>
      <c r="D4" s="10" t="s">
        <v>622</v>
      </c>
      <c r="E4" s="7" t="s">
        <v>637</v>
      </c>
    </row>
    <row r="5" spans="1:6">
      <c r="A5" s="359" t="s">
        <v>110</v>
      </c>
      <c r="B5" s="360"/>
      <c r="C5" s="361"/>
      <c r="D5" s="11">
        <v>45956</v>
      </c>
      <c r="E5" s="8">
        <v>44500</v>
      </c>
      <c r="F5" s="248" t="str">
        <f>TEXT(D5,"ggge年M月D日")</f>
        <v>令和7年10月26日</v>
      </c>
    </row>
    <row r="6" spans="1:6">
      <c r="A6" s="359" t="s">
        <v>623</v>
      </c>
      <c r="B6" s="360"/>
      <c r="C6" s="361"/>
      <c r="D6" s="18">
        <v>45939</v>
      </c>
      <c r="E6" s="8">
        <v>44483</v>
      </c>
    </row>
    <row r="7" spans="1:6">
      <c r="A7" s="362" t="s">
        <v>117</v>
      </c>
      <c r="B7" s="6" t="s">
        <v>660</v>
      </c>
      <c r="C7" s="6" t="s">
        <v>660</v>
      </c>
      <c r="D7" s="10" t="s">
        <v>114</v>
      </c>
      <c r="E7" s="7" t="s">
        <v>112</v>
      </c>
    </row>
    <row r="8" spans="1:6">
      <c r="A8" s="363"/>
      <c r="B8" s="6"/>
      <c r="C8" s="6"/>
      <c r="D8" s="10"/>
      <c r="E8" s="7" t="s">
        <v>112</v>
      </c>
    </row>
    <row r="9" spans="1:6">
      <c r="A9" s="363"/>
      <c r="B9" s="6"/>
      <c r="C9" s="6"/>
      <c r="D9" s="10"/>
      <c r="E9" s="7" t="s">
        <v>112</v>
      </c>
    </row>
    <row r="10" spans="1:6">
      <c r="A10" s="363"/>
      <c r="B10" s="6"/>
      <c r="C10" s="6"/>
      <c r="D10" s="10"/>
      <c r="E10" s="7" t="s">
        <v>112</v>
      </c>
    </row>
    <row r="11" spans="1:6">
      <c r="A11" s="364"/>
      <c r="B11" s="6"/>
      <c r="C11" s="6"/>
      <c r="D11" s="10"/>
      <c r="E11" s="7" t="s">
        <v>112</v>
      </c>
    </row>
    <row r="12" spans="1:6">
      <c r="A12" s="359" t="s">
        <v>113</v>
      </c>
      <c r="B12" s="360"/>
      <c r="C12" s="361"/>
      <c r="D12" s="10" t="s">
        <v>114</v>
      </c>
      <c r="E12" s="7" t="s">
        <v>112</v>
      </c>
    </row>
  </sheetData>
  <mergeCells count="6">
    <mergeCell ref="A6:C6"/>
    <mergeCell ref="A7:A11"/>
    <mergeCell ref="A12:C12"/>
    <mergeCell ref="A3:C3"/>
    <mergeCell ref="A4:C4"/>
    <mergeCell ref="A5:C5"/>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2"/>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522</v>
      </c>
      <c r="O1" s="245" t="s">
        <v>364</v>
      </c>
    </row>
    <row r="5" spans="1:15" ht="31.5">
      <c r="A5" s="505" t="s">
        <v>280</v>
      </c>
      <c r="B5" s="505"/>
      <c r="C5" s="505"/>
      <c r="D5" s="505"/>
      <c r="E5" s="505"/>
      <c r="F5" s="505"/>
      <c r="G5" s="505"/>
      <c r="H5" s="505"/>
      <c r="I5" s="505"/>
      <c r="J5" s="505"/>
      <c r="K5" s="505"/>
      <c r="L5" s="505"/>
      <c r="M5" s="505"/>
      <c r="N5" s="505"/>
    </row>
    <row r="9" spans="1:15" ht="14.25" customHeight="1"/>
    <row r="10" spans="1:15" ht="15.75" customHeight="1">
      <c r="A10" s="512" t="str">
        <f>"　"&amp;設定シート!$F$5&amp;"執行の宮城県知事選挙"&amp;"における候補者となることを承諾します。"</f>
        <v>　令和7年10月26日執行の宮城県知事選挙における候補者となることを承諾します。</v>
      </c>
      <c r="B10" s="512"/>
      <c r="C10" s="512"/>
      <c r="D10" s="512"/>
      <c r="E10" s="512"/>
      <c r="F10" s="512"/>
      <c r="G10" s="512"/>
      <c r="H10" s="512"/>
      <c r="I10" s="512"/>
      <c r="J10" s="512"/>
      <c r="K10" s="512"/>
      <c r="L10" s="512"/>
      <c r="M10" s="512"/>
      <c r="N10" s="512"/>
    </row>
    <row r="11" spans="1:15" ht="14.25" customHeight="1">
      <c r="H11" s="69"/>
      <c r="K11" s="69"/>
    </row>
    <row r="12" spans="1:15" ht="14.25" customHeight="1">
      <c r="H12" s="69"/>
    </row>
    <row r="15" spans="1:15">
      <c r="A15" s="509">
        <f>設定シート!D6</f>
        <v>45939</v>
      </c>
      <c r="B15" s="509"/>
      <c r="C15" s="509"/>
      <c r="D15" s="509"/>
      <c r="E15" s="509"/>
    </row>
    <row r="16" spans="1:15">
      <c r="B16" s="71"/>
      <c r="C16" s="62"/>
      <c r="D16" s="62"/>
    </row>
    <row r="17" spans="1:14">
      <c r="B17" s="71"/>
      <c r="C17" s="62"/>
      <c r="D17" s="62"/>
      <c r="E17" s="511" t="s">
        <v>55</v>
      </c>
      <c r="F17" s="511"/>
      <c r="H17" s="506">
        <f>入力シート①!C16</f>
        <v>0</v>
      </c>
      <c r="I17" s="506"/>
      <c r="J17" s="506"/>
      <c r="K17" s="506"/>
      <c r="L17" s="506"/>
      <c r="M17" s="506"/>
      <c r="N17" s="506"/>
    </row>
    <row r="18" spans="1:14">
      <c r="B18" s="71"/>
      <c r="C18" s="62"/>
      <c r="D18" s="62"/>
      <c r="E18" s="61"/>
      <c r="F18" s="72"/>
    </row>
    <row r="19" spans="1:14">
      <c r="B19" s="71"/>
      <c r="C19" s="62"/>
      <c r="D19" s="62"/>
      <c r="E19" s="47"/>
      <c r="F19" s="72"/>
      <c r="G19" s="60"/>
    </row>
    <row r="20" spans="1:14">
      <c r="B20" s="71"/>
      <c r="C20" s="62"/>
      <c r="D20" s="62"/>
      <c r="E20" s="511" t="s">
        <v>66</v>
      </c>
      <c r="F20" s="511"/>
      <c r="H20" s="506">
        <f>入力シート①!C12</f>
        <v>0</v>
      </c>
      <c r="I20" s="506"/>
      <c r="J20" s="506"/>
      <c r="K20" s="506"/>
      <c r="L20" s="506"/>
      <c r="M20" s="506"/>
      <c r="N20" s="506"/>
    </row>
    <row r="21" spans="1:14">
      <c r="B21" s="71"/>
      <c r="C21" s="62"/>
      <c r="D21" s="62"/>
    </row>
    <row r="22" spans="1:14">
      <c r="B22" s="71"/>
      <c r="C22" s="62"/>
      <c r="D22" s="62"/>
    </row>
    <row r="23" spans="1:14">
      <c r="B23" s="71"/>
      <c r="C23" s="62"/>
      <c r="D23" s="62"/>
    </row>
    <row r="24" spans="1:14">
      <c r="B24" s="71"/>
      <c r="C24" s="62"/>
      <c r="D24" s="62"/>
    </row>
    <row r="25" spans="1:14">
      <c r="C25" s="66" t="s">
        <v>274</v>
      </c>
      <c r="E25" s="506">
        <f>入力シート①!C22</f>
        <v>0</v>
      </c>
      <c r="F25" s="506"/>
      <c r="G25" s="506"/>
      <c r="H25" s="506"/>
      <c r="I25" s="506"/>
      <c r="J25" s="48" t="s">
        <v>20</v>
      </c>
    </row>
    <row r="26" spans="1:14">
      <c r="B26" s="71"/>
      <c r="C26" s="62"/>
      <c r="D26" s="62"/>
    </row>
    <row r="27" spans="1:14" ht="15.75" customHeight="1">
      <c r="D27" s="76"/>
      <c r="E27" s="76"/>
      <c r="F27" s="72"/>
      <c r="G27" s="76"/>
      <c r="I27" s="74"/>
      <c r="J27" s="74"/>
      <c r="K27" s="77"/>
      <c r="L27" s="77"/>
    </row>
    <row r="28" spans="1:14" ht="15.75" customHeight="1">
      <c r="A28" s="46" t="s">
        <v>69</v>
      </c>
      <c r="D28" s="76"/>
      <c r="E28" s="76"/>
      <c r="F28" s="72"/>
      <c r="G28" s="76"/>
      <c r="I28" s="74"/>
      <c r="J28" s="74"/>
      <c r="K28" s="77"/>
      <c r="L28" s="77"/>
    </row>
    <row r="29" spans="1:14" ht="15.75" customHeight="1">
      <c r="A29" s="501" t="s">
        <v>360</v>
      </c>
      <c r="B29" s="501"/>
      <c r="C29" s="501"/>
      <c r="D29" s="501"/>
      <c r="E29" s="501"/>
      <c r="F29" s="501"/>
      <c r="G29" s="501"/>
      <c r="H29" s="501"/>
      <c r="I29" s="501"/>
      <c r="J29" s="501"/>
      <c r="K29" s="501"/>
      <c r="L29" s="501"/>
      <c r="M29" s="501"/>
      <c r="N29" s="501"/>
    </row>
    <row r="31" spans="1:14">
      <c r="M31" s="66"/>
    </row>
    <row r="32" spans="1:14">
      <c r="A32" s="79"/>
    </row>
  </sheetData>
  <mergeCells count="9">
    <mergeCell ref="A29:N29"/>
    <mergeCell ref="A15:E15"/>
    <mergeCell ref="A5:N5"/>
    <mergeCell ref="H20:N20"/>
    <mergeCell ref="H17:N17"/>
    <mergeCell ref="E25:I25"/>
    <mergeCell ref="E20:F20"/>
    <mergeCell ref="E17:F17"/>
    <mergeCell ref="A10:N10"/>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zoomScaleNormal="100" zoomScaleSheetLayoutView="100" workbookViewId="0"/>
  </sheetViews>
  <sheetFormatPr defaultColWidth="5.875" defaultRowHeight="15.75"/>
  <cols>
    <col min="1" max="1" width="5.875" style="48" customWidth="1"/>
    <col min="2" max="2" width="8.75" style="48" customWidth="1"/>
    <col min="3" max="5" width="5.875" style="48" customWidth="1"/>
    <col min="6" max="6" width="2.5" style="48" customWidth="1"/>
    <col min="7" max="13" width="5.875" style="48" customWidth="1"/>
    <col min="14" max="14" width="6.75" style="48" customWidth="1"/>
    <col min="15" max="15" width="5.875" style="48" customWidth="1"/>
    <col min="16" max="16" width="8.75" style="48" customWidth="1"/>
    <col min="17"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480</v>
      </c>
      <c r="AB1" s="47" t="s">
        <v>523</v>
      </c>
      <c r="AC1" s="245" t="s">
        <v>364</v>
      </c>
    </row>
    <row r="5" spans="1:29" ht="31.5">
      <c r="A5" s="505" t="s">
        <v>202</v>
      </c>
      <c r="B5" s="505"/>
      <c r="C5" s="505"/>
      <c r="D5" s="505"/>
      <c r="E5" s="505"/>
      <c r="F5" s="505"/>
      <c r="G5" s="505"/>
      <c r="H5" s="505"/>
      <c r="I5" s="505"/>
      <c r="J5" s="505"/>
      <c r="K5" s="505"/>
      <c r="L5" s="505"/>
      <c r="M5" s="505"/>
      <c r="N5" s="505"/>
      <c r="O5" s="505" t="s">
        <v>202</v>
      </c>
      <c r="P5" s="505"/>
      <c r="Q5" s="505"/>
      <c r="R5" s="505"/>
      <c r="S5" s="505"/>
      <c r="T5" s="505"/>
      <c r="U5" s="505"/>
      <c r="V5" s="505"/>
      <c r="W5" s="505"/>
      <c r="X5" s="505"/>
      <c r="Y5" s="505"/>
      <c r="Z5" s="505"/>
      <c r="AA5" s="505"/>
      <c r="AB5" s="505"/>
    </row>
    <row r="6" spans="1:29">
      <c r="A6" s="513" t="s">
        <v>281</v>
      </c>
      <c r="B6" s="513"/>
      <c r="C6" s="513"/>
      <c r="D6" s="513"/>
      <c r="E6" s="513"/>
      <c r="F6" s="513"/>
      <c r="G6" s="513"/>
      <c r="H6" s="513"/>
      <c r="I6" s="513"/>
      <c r="J6" s="513"/>
      <c r="K6" s="513"/>
      <c r="L6" s="513"/>
      <c r="M6" s="513"/>
      <c r="N6" s="513"/>
      <c r="O6" s="513" t="s">
        <v>282</v>
      </c>
      <c r="P6" s="513"/>
      <c r="Q6" s="513"/>
      <c r="R6" s="513"/>
      <c r="S6" s="513"/>
      <c r="T6" s="513"/>
      <c r="U6" s="513"/>
      <c r="V6" s="513"/>
      <c r="W6" s="513"/>
      <c r="X6" s="513"/>
      <c r="Y6" s="513"/>
      <c r="Z6" s="513"/>
      <c r="AA6" s="513"/>
      <c r="AB6" s="513"/>
    </row>
    <row r="8" spans="1:29">
      <c r="A8" s="46"/>
      <c r="O8" s="46"/>
    </row>
    <row r="9" spans="1:29" ht="14.25" customHeight="1">
      <c r="A9" s="46"/>
      <c r="O9" s="46"/>
    </row>
    <row r="10" spans="1:29" ht="14.25" customHeight="1">
      <c r="G10" s="48" t="s">
        <v>23</v>
      </c>
      <c r="I10" s="506">
        <f>入力シート①!C30</f>
        <v>0</v>
      </c>
      <c r="J10" s="506"/>
      <c r="K10" s="506"/>
      <c r="L10" s="506"/>
      <c r="M10" s="506"/>
      <c r="N10" s="506"/>
      <c r="U10" s="48" t="s">
        <v>23</v>
      </c>
      <c r="W10" s="506">
        <f>入力シート①!C22</f>
        <v>0</v>
      </c>
      <c r="X10" s="506"/>
      <c r="Y10" s="506"/>
      <c r="Z10" s="506"/>
      <c r="AA10" s="506"/>
      <c r="AB10" s="506"/>
    </row>
    <row r="11" spans="1:29" ht="14.25" customHeight="1">
      <c r="I11" s="92"/>
      <c r="J11" s="92"/>
      <c r="K11" s="92"/>
      <c r="L11" s="75"/>
      <c r="M11" s="75"/>
      <c r="N11" s="75"/>
      <c r="W11" s="92"/>
      <c r="X11" s="92"/>
      <c r="Y11" s="92"/>
      <c r="Z11" s="75"/>
      <c r="AA11" s="75"/>
      <c r="AB11" s="75"/>
    </row>
    <row r="12" spans="1:29" ht="14.25" customHeight="1">
      <c r="I12" s="92"/>
      <c r="J12" s="92"/>
      <c r="K12" s="92"/>
      <c r="L12" s="75"/>
      <c r="M12" s="75"/>
      <c r="N12" s="75"/>
      <c r="W12" s="92"/>
      <c r="X12" s="92"/>
      <c r="Y12" s="92"/>
      <c r="Z12" s="75"/>
      <c r="AA12" s="75"/>
      <c r="AB12" s="75"/>
    </row>
    <row r="13" spans="1:29" ht="14.25" customHeight="1">
      <c r="G13" s="48" t="s">
        <v>22</v>
      </c>
      <c r="I13" s="506">
        <f>入力シート①!C33</f>
        <v>0</v>
      </c>
      <c r="J13" s="506"/>
      <c r="K13" s="506"/>
      <c r="L13" s="506"/>
      <c r="M13" s="506"/>
      <c r="N13" s="506"/>
      <c r="U13" s="48" t="s">
        <v>22</v>
      </c>
      <c r="W13" s="506">
        <f>入力シート①!C25</f>
        <v>0</v>
      </c>
      <c r="X13" s="506"/>
      <c r="Y13" s="506"/>
      <c r="Z13" s="506"/>
      <c r="AA13" s="506"/>
      <c r="AB13" s="506"/>
    </row>
    <row r="14" spans="1:29" ht="14.25" customHeight="1">
      <c r="I14" s="131"/>
      <c r="J14" s="131"/>
      <c r="K14" s="131"/>
      <c r="L14" s="131"/>
      <c r="M14" s="75"/>
      <c r="N14" s="75"/>
      <c r="W14" s="131"/>
      <c r="X14" s="131"/>
      <c r="Y14" s="131"/>
      <c r="Z14" s="131"/>
      <c r="AA14" s="75"/>
      <c r="AB14" s="75"/>
    </row>
    <row r="15" spans="1:29" ht="14.25" customHeight="1">
      <c r="I15" s="131"/>
      <c r="J15" s="131"/>
      <c r="K15" s="131"/>
      <c r="L15" s="131"/>
      <c r="M15" s="75"/>
      <c r="N15" s="75"/>
      <c r="W15" s="131"/>
      <c r="X15" s="131"/>
      <c r="Y15" s="131"/>
      <c r="Z15" s="131"/>
      <c r="AA15" s="75"/>
      <c r="AB15" s="75"/>
    </row>
    <row r="16" spans="1:29" ht="14.25" customHeight="1"/>
    <row r="17" spans="1:28" ht="14.25" customHeight="1">
      <c r="A17" s="48" t="s">
        <v>200</v>
      </c>
      <c r="C17" s="261" t="str">
        <f>IF(RIGHT(B27,1)="区","本区",IF(RIGHT(B27,1)="市","本市",IF(RIGHT(B27,1)="町","本町","本村")))</f>
        <v>本村</v>
      </c>
      <c r="D17" s="138" t="s">
        <v>203</v>
      </c>
      <c r="F17" s="516" t="s">
        <v>204</v>
      </c>
      <c r="G17" s="516"/>
      <c r="H17" s="516"/>
      <c r="I17" s="516"/>
      <c r="J17" s="516"/>
      <c r="K17" s="48" t="s">
        <v>205</v>
      </c>
      <c r="N17" s="95"/>
      <c r="O17" s="48" t="s">
        <v>200</v>
      </c>
      <c r="Q17" s="261" t="str">
        <f>IF(RIGHT(P27,1)="区","本区",IF(RIGHT(P27,1)="市","本市",IF(RIGHT(P27,1)="町","本町","本村")))</f>
        <v>本村</v>
      </c>
      <c r="R17" s="138" t="s">
        <v>203</v>
      </c>
      <c r="T17" s="516" t="s">
        <v>204</v>
      </c>
      <c r="U17" s="516"/>
      <c r="V17" s="516"/>
      <c r="W17" s="516"/>
      <c r="X17" s="516"/>
      <c r="Y17" s="48" t="s">
        <v>205</v>
      </c>
      <c r="AB17" s="95"/>
    </row>
    <row r="18" spans="1:28" ht="14.25" customHeight="1">
      <c r="A18" s="75" t="s">
        <v>206</v>
      </c>
      <c r="O18" s="75" t="s">
        <v>206</v>
      </c>
    </row>
    <row r="19" spans="1:28" ht="14.25" customHeight="1">
      <c r="C19" s="68"/>
      <c r="Q19" s="68"/>
    </row>
    <row r="20" spans="1:28" ht="14.25" customHeight="1">
      <c r="C20" s="68"/>
      <c r="Q20" s="68"/>
    </row>
    <row r="21" spans="1:28" ht="14.25" customHeight="1">
      <c r="G21" s="73"/>
      <c r="J21" s="73"/>
      <c r="U21" s="73"/>
      <c r="X21" s="73"/>
    </row>
    <row r="22" spans="1:28" ht="14.25" customHeight="1">
      <c r="G22" s="73"/>
      <c r="J22" s="73"/>
      <c r="U22" s="73"/>
      <c r="X22" s="73"/>
    </row>
    <row r="23" spans="1:28" ht="14.25" customHeight="1">
      <c r="B23" s="514" t="s">
        <v>88</v>
      </c>
      <c r="C23" s="514"/>
      <c r="D23" s="514"/>
      <c r="E23" s="514"/>
      <c r="G23" s="73"/>
      <c r="P23" s="514" t="s">
        <v>88</v>
      </c>
      <c r="Q23" s="514"/>
      <c r="R23" s="514"/>
      <c r="S23" s="514"/>
      <c r="U23" s="73"/>
    </row>
    <row r="24" spans="1:28" ht="14.25" customHeight="1">
      <c r="G24" s="73"/>
      <c r="J24" s="73"/>
      <c r="U24" s="73"/>
      <c r="X24" s="73"/>
    </row>
    <row r="25" spans="1:28" ht="14.25" customHeight="1">
      <c r="G25" s="73"/>
      <c r="J25" s="73"/>
      <c r="U25" s="73"/>
      <c r="X25" s="73"/>
    </row>
    <row r="26" spans="1:28" ht="14.25" customHeight="1">
      <c r="G26" s="73"/>
      <c r="J26" s="73"/>
      <c r="U26" s="73"/>
      <c r="X26" s="73"/>
    </row>
    <row r="27" spans="1:28" ht="14.25" customHeight="1">
      <c r="B27" s="244">
        <f>入力シート①!C32</f>
        <v>0</v>
      </c>
      <c r="C27" s="140" t="s">
        <v>210</v>
      </c>
      <c r="D27" s="139"/>
      <c r="E27" s="139"/>
      <c r="F27" s="72"/>
      <c r="G27" s="72"/>
      <c r="H27" s="68"/>
      <c r="I27" s="68"/>
      <c r="J27" s="68"/>
      <c r="K27" s="68"/>
      <c r="L27" s="68"/>
      <c r="M27" s="68"/>
      <c r="N27" s="68"/>
      <c r="P27" s="244">
        <f>入力シート①!C24</f>
        <v>0</v>
      </c>
      <c r="Q27" s="140" t="s">
        <v>210</v>
      </c>
      <c r="R27" s="139"/>
      <c r="S27" s="139"/>
      <c r="T27" s="72"/>
      <c r="U27" s="72"/>
      <c r="V27" s="68"/>
      <c r="W27" s="68"/>
      <c r="X27" s="68"/>
      <c r="Y27" s="68"/>
      <c r="Z27" s="68"/>
      <c r="AA27" s="68"/>
      <c r="AB27" s="68"/>
    </row>
    <row r="28" spans="1:28" ht="14.25" customHeight="1">
      <c r="B28" s="139"/>
      <c r="C28" s="139"/>
      <c r="D28" s="139"/>
      <c r="E28" s="139"/>
      <c r="F28" s="76"/>
      <c r="G28" s="76"/>
      <c r="P28" s="139"/>
      <c r="Q28" s="139"/>
      <c r="R28" s="139"/>
      <c r="S28" s="139"/>
      <c r="T28" s="76"/>
      <c r="U28" s="76"/>
    </row>
    <row r="29" spans="1:28" ht="14.25" customHeight="1">
      <c r="B29" s="139"/>
      <c r="C29" s="139"/>
      <c r="D29" s="139"/>
      <c r="E29" s="139"/>
      <c r="F29" s="76"/>
      <c r="G29" s="76"/>
      <c r="P29" s="139"/>
      <c r="Q29" s="139"/>
      <c r="R29" s="139"/>
      <c r="S29" s="139"/>
      <c r="T29" s="76"/>
      <c r="U29" s="76"/>
    </row>
    <row r="30" spans="1:28" ht="14.25" customHeight="1">
      <c r="C30" s="76"/>
      <c r="D30" s="72" t="s">
        <v>207</v>
      </c>
      <c r="E30" s="72"/>
      <c r="F30" s="515"/>
      <c r="G30" s="515"/>
      <c r="H30" s="515"/>
      <c r="I30" s="515"/>
      <c r="J30" s="515"/>
      <c r="K30" s="515"/>
      <c r="L30" s="141"/>
      <c r="M30" s="141"/>
      <c r="N30" s="141"/>
      <c r="Q30" s="76"/>
      <c r="R30" s="72" t="s">
        <v>207</v>
      </c>
      <c r="S30" s="72"/>
      <c r="T30" s="515"/>
      <c r="U30" s="515"/>
      <c r="V30" s="515"/>
      <c r="W30" s="515"/>
      <c r="X30" s="515"/>
      <c r="Y30" s="515"/>
      <c r="Z30" s="141"/>
      <c r="AA30" s="141"/>
      <c r="AB30" s="141"/>
    </row>
    <row r="31" spans="1:28" ht="14.25" customHeight="1">
      <c r="C31" s="76"/>
      <c r="D31" s="76"/>
      <c r="E31" s="72"/>
      <c r="F31" s="76"/>
      <c r="G31" s="76"/>
      <c r="K31" s="75"/>
      <c r="L31" s="75"/>
      <c r="Q31" s="76"/>
      <c r="R31" s="76"/>
      <c r="S31" s="72"/>
      <c r="T31" s="76"/>
      <c r="U31" s="76"/>
      <c r="Y31" s="75"/>
      <c r="Z31" s="75"/>
    </row>
    <row r="32" spans="1:28" ht="14.25" customHeight="1">
      <c r="C32" s="76"/>
      <c r="D32" s="76"/>
      <c r="E32" s="72"/>
      <c r="F32" s="76"/>
      <c r="G32" s="76"/>
      <c r="K32" s="75"/>
      <c r="L32" s="75"/>
      <c r="Q32" s="76"/>
      <c r="R32" s="76"/>
      <c r="S32" s="72"/>
      <c r="T32" s="76"/>
      <c r="U32" s="76"/>
      <c r="Y32" s="75"/>
      <c r="Z32" s="75"/>
    </row>
    <row r="33" spans="1:28" ht="14.25" customHeight="1">
      <c r="C33" s="76"/>
      <c r="D33" s="72"/>
      <c r="F33" s="68"/>
      <c r="G33" s="68"/>
      <c r="H33" s="68"/>
      <c r="I33" s="68"/>
      <c r="J33" s="68"/>
      <c r="K33" s="68"/>
      <c r="L33" s="68"/>
      <c r="M33" s="68"/>
      <c r="N33" s="68"/>
      <c r="Q33" s="76"/>
      <c r="R33" s="72"/>
      <c r="T33" s="68"/>
      <c r="U33" s="68"/>
      <c r="V33" s="68"/>
      <c r="W33" s="68"/>
      <c r="X33" s="68"/>
      <c r="Y33" s="68"/>
      <c r="Z33" s="68"/>
      <c r="AA33" s="68"/>
      <c r="AB33" s="68"/>
    </row>
    <row r="34" spans="1:28" ht="14.25" customHeight="1">
      <c r="A34" s="46"/>
      <c r="B34" s="113"/>
      <c r="C34" s="113"/>
      <c r="D34" s="113"/>
      <c r="E34" s="113"/>
      <c r="F34" s="113"/>
      <c r="G34" s="113"/>
      <c r="H34" s="113"/>
      <c r="I34" s="113"/>
      <c r="J34" s="113"/>
      <c r="K34" s="113"/>
      <c r="L34" s="113"/>
      <c r="M34" s="113"/>
      <c r="N34" s="113"/>
      <c r="O34" s="46"/>
      <c r="P34" s="113"/>
      <c r="Q34" s="113"/>
      <c r="R34" s="113"/>
      <c r="S34" s="113"/>
      <c r="T34" s="113"/>
      <c r="U34" s="113"/>
      <c r="V34" s="113"/>
      <c r="W34" s="113"/>
      <c r="X34" s="113"/>
      <c r="Y34" s="113"/>
      <c r="Z34" s="113"/>
      <c r="AA34" s="113"/>
      <c r="AB34" s="113"/>
    </row>
    <row r="35" spans="1:28" ht="14.25" customHeight="1">
      <c r="A35" s="46"/>
      <c r="D35" s="71"/>
      <c r="G35" s="76"/>
      <c r="H35" s="68"/>
      <c r="I35" s="68"/>
      <c r="J35" s="68"/>
      <c r="K35" s="68"/>
      <c r="L35" s="68"/>
      <c r="M35" s="46"/>
      <c r="O35" s="46"/>
      <c r="R35" s="71"/>
      <c r="U35" s="76"/>
      <c r="V35" s="517"/>
      <c r="W35" s="517"/>
      <c r="X35" s="517"/>
      <c r="Y35" s="517"/>
      <c r="Z35" s="517"/>
      <c r="AA35" s="46"/>
    </row>
    <row r="36" spans="1:28" ht="14.25" customHeight="1">
      <c r="G36" s="73"/>
      <c r="J36" s="73"/>
      <c r="U36" s="73"/>
      <c r="X36" s="73"/>
    </row>
    <row r="37" spans="1:28" ht="14.25" customHeight="1">
      <c r="G37" s="73"/>
      <c r="J37" s="73"/>
      <c r="U37" s="73"/>
      <c r="X37" s="73"/>
    </row>
    <row r="38" spans="1:28" ht="14.25" customHeight="1">
      <c r="G38" s="73"/>
      <c r="J38" s="73"/>
      <c r="U38" s="73"/>
      <c r="X38" s="73"/>
    </row>
    <row r="39" spans="1:28" ht="14.25" customHeight="1">
      <c r="G39" s="73"/>
      <c r="J39" s="73"/>
      <c r="U39" s="73"/>
      <c r="X39" s="73"/>
    </row>
    <row r="40" spans="1:28" ht="14.25" customHeight="1">
      <c r="G40" s="73"/>
      <c r="J40" s="73"/>
      <c r="U40" s="73"/>
      <c r="X40" s="73"/>
    </row>
    <row r="41" spans="1:28" ht="14.25" customHeight="1">
      <c r="A41" s="114"/>
      <c r="B41" s="64"/>
      <c r="C41" s="64"/>
      <c r="D41" s="64"/>
      <c r="E41" s="64"/>
      <c r="F41" s="64"/>
      <c r="G41" s="64"/>
      <c r="H41" s="64"/>
      <c r="I41" s="64"/>
      <c r="J41" s="64"/>
      <c r="K41" s="64"/>
      <c r="L41" s="64"/>
      <c r="M41" s="64"/>
      <c r="N41" s="112"/>
      <c r="O41" s="114"/>
      <c r="P41" s="64"/>
      <c r="Q41" s="64"/>
      <c r="R41" s="64"/>
      <c r="S41" s="64"/>
      <c r="T41" s="64"/>
      <c r="U41" s="64"/>
      <c r="V41" s="64"/>
      <c r="W41" s="64"/>
      <c r="X41" s="64"/>
      <c r="Y41" s="64"/>
      <c r="Z41" s="64"/>
      <c r="AA41" s="64"/>
      <c r="AB41" s="112"/>
    </row>
    <row r="42" spans="1:28">
      <c r="A42" s="114"/>
      <c r="B42" s="64"/>
      <c r="C42" s="64"/>
      <c r="D42" s="64"/>
      <c r="E42" s="64"/>
      <c r="F42" s="64"/>
      <c r="G42" s="64"/>
      <c r="H42" s="64"/>
      <c r="I42" s="64"/>
      <c r="J42" s="64"/>
      <c r="K42" s="64"/>
      <c r="L42" s="64"/>
      <c r="M42" s="64"/>
      <c r="N42" s="112"/>
      <c r="O42" s="114"/>
      <c r="P42" s="64"/>
      <c r="Q42" s="64"/>
      <c r="R42" s="64"/>
      <c r="S42" s="64"/>
      <c r="T42" s="64"/>
      <c r="U42" s="64"/>
      <c r="V42" s="64"/>
      <c r="W42" s="64"/>
      <c r="X42" s="64"/>
      <c r="Y42" s="64"/>
      <c r="Z42" s="64"/>
      <c r="AA42" s="64"/>
      <c r="AB42" s="112"/>
    </row>
  </sheetData>
  <mergeCells count="15">
    <mergeCell ref="T30:Y30"/>
    <mergeCell ref="V35:Z35"/>
    <mergeCell ref="P23:S23"/>
    <mergeCell ref="O5:AB5"/>
    <mergeCell ref="O6:AB6"/>
    <mergeCell ref="W10:AB10"/>
    <mergeCell ref="W13:AB13"/>
    <mergeCell ref="T17:X17"/>
    <mergeCell ref="A5:N5"/>
    <mergeCell ref="A6:N6"/>
    <mergeCell ref="I13:N13"/>
    <mergeCell ref="B23:E23"/>
    <mergeCell ref="F30:K30"/>
    <mergeCell ref="F17:J17"/>
    <mergeCell ref="I10:N10"/>
  </mergeCells>
  <phoneticPr fontId="1"/>
  <dataValidations count="1">
    <dataValidation type="list" allowBlank="1" showInputMessage="1" showErrorMessage="1" sqref="C17 Q17">
      <formula1>"本区,本市,本町,本村"</formula1>
    </dataValidation>
  </dataValidations>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view="pageBreakPreview" zoomScaleNormal="100" zoomScaleSheetLayoutView="100" workbookViewId="0">
      <selection sqref="A1:A3"/>
    </sheetView>
  </sheetViews>
  <sheetFormatPr defaultColWidth="5.875" defaultRowHeight="15.75"/>
  <cols>
    <col min="1" max="7" width="5.875" style="48" customWidth="1"/>
    <col min="8" max="8" width="6.25" style="48" customWidth="1"/>
    <col min="9" max="15" width="5.875" style="48" customWidth="1"/>
    <col min="16" max="16" width="11.875" style="48" bestFit="1" customWidth="1"/>
    <col min="17" max="16384" width="5.875" style="48"/>
  </cols>
  <sheetData>
    <row r="1" spans="1:16">
      <c r="A1" s="518" t="s">
        <v>367</v>
      </c>
      <c r="B1" s="521" t="s">
        <v>117</v>
      </c>
      <c r="C1" s="521"/>
      <c r="D1" s="521" t="s">
        <v>368</v>
      </c>
      <c r="E1" s="521"/>
      <c r="F1" s="521"/>
      <c r="G1" s="521"/>
      <c r="H1" s="521"/>
      <c r="I1" s="521"/>
      <c r="J1" s="521" t="s">
        <v>369</v>
      </c>
      <c r="K1" s="521"/>
      <c r="O1" s="66" t="s">
        <v>481</v>
      </c>
      <c r="P1" s="245" t="s">
        <v>364</v>
      </c>
    </row>
    <row r="2" spans="1:16" ht="22.5" customHeight="1">
      <c r="A2" s="519"/>
      <c r="B2" s="521"/>
      <c r="C2" s="521"/>
      <c r="D2" s="522">
        <f>設定シート!D6</f>
        <v>45939</v>
      </c>
      <c r="E2" s="522"/>
      <c r="F2" s="522"/>
      <c r="G2" s="523"/>
      <c r="H2" s="524" t="s">
        <v>370</v>
      </c>
      <c r="I2" s="525"/>
      <c r="J2" s="521"/>
      <c r="K2" s="521"/>
      <c r="O2" s="66" t="s">
        <v>438</v>
      </c>
    </row>
    <row r="3" spans="1:16" ht="22.5" customHeight="1">
      <c r="A3" s="520"/>
      <c r="B3" s="521"/>
      <c r="C3" s="521"/>
      <c r="D3" s="522"/>
      <c r="E3" s="522"/>
      <c r="F3" s="522"/>
      <c r="G3" s="523"/>
      <c r="H3" s="524"/>
      <c r="I3" s="525"/>
      <c r="J3" s="521"/>
      <c r="K3" s="521"/>
    </row>
    <row r="4" spans="1:16" ht="22.5" customHeight="1">
      <c r="A4" s="78"/>
      <c r="B4" s="78"/>
    </row>
    <row r="5" spans="1:16" ht="22.5" customHeight="1">
      <c r="A5" s="78"/>
      <c r="B5" s="78"/>
    </row>
    <row r="6" spans="1:16" ht="22.5" customHeight="1">
      <c r="A6" s="78"/>
      <c r="B6" s="78"/>
    </row>
    <row r="7" spans="1:16" ht="31.5">
      <c r="A7" s="505" t="s">
        <v>24</v>
      </c>
      <c r="B7" s="505"/>
      <c r="C7" s="505"/>
      <c r="D7" s="505"/>
      <c r="E7" s="505"/>
      <c r="F7" s="505"/>
      <c r="G7" s="505"/>
      <c r="H7" s="505"/>
      <c r="I7" s="505"/>
      <c r="J7" s="505"/>
      <c r="K7" s="505"/>
      <c r="L7" s="505"/>
      <c r="M7" s="505"/>
      <c r="N7" s="505"/>
      <c r="O7" s="505"/>
    </row>
    <row r="10" spans="1:16" ht="18.75">
      <c r="D10" s="508" t="s">
        <v>9</v>
      </c>
      <c r="E10" s="508"/>
      <c r="G10" s="526">
        <f>入力シート①!C11</f>
        <v>0</v>
      </c>
      <c r="H10" s="526"/>
      <c r="I10" s="526"/>
      <c r="J10" s="526"/>
      <c r="K10" s="526"/>
      <c r="L10" s="526"/>
      <c r="M10" s="526"/>
      <c r="N10" s="526"/>
    </row>
    <row r="11" spans="1:16" ht="18.75">
      <c r="D11" s="508" t="s">
        <v>93</v>
      </c>
      <c r="E11" s="508"/>
      <c r="G11" s="526">
        <f>入力シート①!C12</f>
        <v>0</v>
      </c>
      <c r="H11" s="526"/>
      <c r="I11" s="526"/>
      <c r="J11" s="526"/>
      <c r="K11" s="526"/>
      <c r="L11" s="526"/>
      <c r="M11" s="526"/>
      <c r="N11" s="526"/>
    </row>
    <row r="12" spans="1:16" ht="18.75">
      <c r="D12" s="337"/>
      <c r="E12" s="337"/>
      <c r="G12" s="347"/>
      <c r="H12" s="347"/>
      <c r="I12" s="347"/>
      <c r="J12" s="347"/>
      <c r="K12" s="347"/>
      <c r="L12" s="336"/>
      <c r="M12" s="336"/>
      <c r="N12" s="336"/>
    </row>
    <row r="13" spans="1:16" ht="18.75">
      <c r="D13" s="337"/>
      <c r="E13" s="337"/>
      <c r="G13" s="347"/>
      <c r="H13" s="347"/>
      <c r="I13" s="347"/>
      <c r="J13" s="347"/>
      <c r="K13" s="347"/>
      <c r="L13" s="336"/>
      <c r="M13" s="336"/>
      <c r="N13" s="336"/>
    </row>
    <row r="14" spans="1:16" ht="18.75">
      <c r="D14" s="508" t="s">
        <v>9</v>
      </c>
      <c r="E14" s="508"/>
      <c r="G14" s="527"/>
      <c r="H14" s="527"/>
      <c r="I14" s="527"/>
      <c r="J14" s="527"/>
      <c r="K14" s="527"/>
      <c r="L14" s="527"/>
      <c r="M14" s="527"/>
      <c r="N14" s="527"/>
    </row>
    <row r="15" spans="1:16" ht="18.75">
      <c r="D15" s="508" t="s">
        <v>94</v>
      </c>
      <c r="E15" s="508"/>
      <c r="G15" s="527"/>
      <c r="H15" s="527"/>
      <c r="I15" s="527"/>
      <c r="J15" s="527"/>
      <c r="K15" s="527"/>
      <c r="L15" s="527"/>
      <c r="M15" s="527"/>
      <c r="N15" s="527"/>
    </row>
    <row r="16" spans="1:16" ht="14.25" customHeight="1">
      <c r="G16" s="73"/>
      <c r="J16" s="73"/>
    </row>
    <row r="17" spans="1:15" ht="14.25" customHeight="1">
      <c r="G17" s="73"/>
      <c r="J17" s="73"/>
    </row>
    <row r="19" spans="1:15" ht="21" customHeight="1">
      <c r="A19" s="510" t="str">
        <f>"　"&amp;設定シート!$F$5&amp;"執行の宮城県知事選挙"</f>
        <v>　令和7年10月26日執行の宮城県知事選挙</v>
      </c>
      <c r="B19" s="510"/>
      <c r="C19" s="510"/>
      <c r="D19" s="510"/>
      <c r="E19" s="510"/>
      <c r="F19" s="510"/>
      <c r="G19" s="510"/>
      <c r="H19" s="510"/>
      <c r="I19" s="508" t="s">
        <v>648</v>
      </c>
      <c r="J19" s="508"/>
      <c r="K19" s="508"/>
      <c r="L19" s="508"/>
      <c r="M19" s="508"/>
      <c r="N19" s="508"/>
      <c r="O19" s="508"/>
    </row>
    <row r="20" spans="1:15" ht="21" customHeight="1">
      <c r="A20" s="528" t="s">
        <v>650</v>
      </c>
      <c r="B20" s="528"/>
      <c r="C20" s="528"/>
      <c r="D20" s="528"/>
      <c r="E20" s="528"/>
      <c r="F20" s="528"/>
      <c r="G20" s="528"/>
      <c r="H20" s="528"/>
      <c r="I20" s="528"/>
      <c r="J20" s="528"/>
      <c r="K20" s="528"/>
      <c r="L20" s="528"/>
      <c r="M20" s="528"/>
      <c r="N20" s="528"/>
      <c r="O20" s="528"/>
    </row>
    <row r="21" spans="1:15" ht="21" customHeight="1">
      <c r="A21" s="48" t="s">
        <v>649</v>
      </c>
    </row>
    <row r="25" spans="1:15">
      <c r="A25" s="509">
        <f>設定シート!D6</f>
        <v>45939</v>
      </c>
      <c r="B25" s="509"/>
      <c r="C25" s="509"/>
      <c r="D25" s="509"/>
    </row>
    <row r="28" spans="1:15" ht="21" customHeight="1">
      <c r="E28" s="66" t="s">
        <v>278</v>
      </c>
      <c r="G28" s="506">
        <f>入力シート①!C16</f>
        <v>0</v>
      </c>
      <c r="H28" s="506"/>
      <c r="I28" s="506"/>
      <c r="J28" s="506"/>
      <c r="K28" s="506"/>
      <c r="L28" s="506"/>
      <c r="M28" s="506"/>
      <c r="N28" s="506"/>
    </row>
    <row r="29" spans="1:15">
      <c r="D29" s="46"/>
    </row>
    <row r="30" spans="1:15" ht="21" customHeight="1">
      <c r="E30" s="66" t="s">
        <v>181</v>
      </c>
      <c r="G30" s="506">
        <f>入力シート①!C12</f>
        <v>0</v>
      </c>
      <c r="H30" s="506"/>
      <c r="I30" s="506"/>
      <c r="J30" s="506"/>
      <c r="K30" s="506"/>
      <c r="L30" s="506"/>
      <c r="M30" s="506"/>
      <c r="N30" s="506"/>
    </row>
    <row r="31" spans="1:15">
      <c r="D31" s="46"/>
    </row>
    <row r="32" spans="1:15">
      <c r="A32" s="79"/>
    </row>
    <row r="33" spans="1:15">
      <c r="A33" s="529" t="s">
        <v>630</v>
      </c>
      <c r="B33" s="529"/>
      <c r="C33" s="529"/>
      <c r="D33" s="529"/>
      <c r="E33" s="529"/>
      <c r="F33" s="529"/>
      <c r="G33" s="529"/>
      <c r="H33" s="252"/>
      <c r="I33" s="75" t="s">
        <v>8</v>
      </c>
      <c r="J33" s="46"/>
      <c r="K33" s="484" t="str">
        <f>入力シート①!G6</f>
        <v>櫻井　正人</v>
      </c>
      <c r="L33" s="484"/>
      <c r="M33" s="484"/>
      <c r="N33" s="66" t="s">
        <v>20</v>
      </c>
    </row>
    <row r="38" spans="1:15">
      <c r="A38" s="46" t="s">
        <v>69</v>
      </c>
      <c r="B38" s="46"/>
      <c r="C38" s="46"/>
      <c r="D38" s="46"/>
      <c r="E38" s="46"/>
      <c r="F38" s="46"/>
      <c r="G38" s="46"/>
      <c r="H38" s="46"/>
      <c r="I38" s="46"/>
      <c r="J38" s="46"/>
      <c r="K38" s="46"/>
      <c r="L38" s="46"/>
      <c r="M38" s="46"/>
      <c r="N38" s="46"/>
      <c r="O38" s="46"/>
    </row>
    <row r="39" spans="1:15">
      <c r="A39" s="501" t="s">
        <v>361</v>
      </c>
      <c r="B39" s="501"/>
      <c r="C39" s="501"/>
      <c r="D39" s="501"/>
      <c r="E39" s="501"/>
      <c r="F39" s="501"/>
      <c r="G39" s="501"/>
      <c r="H39" s="501"/>
      <c r="I39" s="501"/>
      <c r="J39" s="501"/>
      <c r="K39" s="501"/>
      <c r="L39" s="501"/>
      <c r="M39" s="501"/>
      <c r="N39" s="501"/>
      <c r="O39" s="501"/>
    </row>
    <row r="40" spans="1:15">
      <c r="A40" s="501" t="s">
        <v>362</v>
      </c>
      <c r="B40" s="501"/>
      <c r="C40" s="501"/>
      <c r="D40" s="501"/>
      <c r="E40" s="501"/>
      <c r="F40" s="501"/>
      <c r="G40" s="501"/>
      <c r="H40" s="501"/>
      <c r="I40" s="501"/>
      <c r="J40" s="501"/>
      <c r="K40" s="501"/>
      <c r="L40" s="501"/>
      <c r="M40" s="501"/>
      <c r="N40" s="501"/>
      <c r="O40" s="501"/>
    </row>
    <row r="41" spans="1:15">
      <c r="A41" s="501" t="s">
        <v>363</v>
      </c>
      <c r="B41" s="501"/>
      <c r="C41" s="501"/>
      <c r="D41" s="501"/>
      <c r="E41" s="501"/>
      <c r="F41" s="501"/>
      <c r="G41" s="501"/>
      <c r="H41" s="501"/>
      <c r="I41" s="501"/>
      <c r="J41" s="501"/>
      <c r="K41" s="501"/>
      <c r="L41" s="501"/>
      <c r="M41" s="501"/>
      <c r="N41" s="501"/>
      <c r="O41" s="501"/>
    </row>
  </sheetData>
  <mergeCells count="28">
    <mergeCell ref="A39:O39"/>
    <mergeCell ref="A40:O40"/>
    <mergeCell ref="A41:O41"/>
    <mergeCell ref="I19:O19"/>
    <mergeCell ref="A19:H19"/>
    <mergeCell ref="A7:O7"/>
    <mergeCell ref="A25:D25"/>
    <mergeCell ref="K33:M33"/>
    <mergeCell ref="G10:N10"/>
    <mergeCell ref="G14:N14"/>
    <mergeCell ref="G15:N15"/>
    <mergeCell ref="G30:N30"/>
    <mergeCell ref="G11:N11"/>
    <mergeCell ref="G28:N28"/>
    <mergeCell ref="A20:O20"/>
    <mergeCell ref="A33:G33"/>
    <mergeCell ref="D10:E10"/>
    <mergeCell ref="D11:E11"/>
    <mergeCell ref="D14:E14"/>
    <mergeCell ref="D15:E15"/>
    <mergeCell ref="A1:A3"/>
    <mergeCell ref="B1:C1"/>
    <mergeCell ref="D1:I1"/>
    <mergeCell ref="J1:K1"/>
    <mergeCell ref="B2:C3"/>
    <mergeCell ref="D2:G3"/>
    <mergeCell ref="H2:I3"/>
    <mergeCell ref="J2:K3"/>
  </mergeCells>
  <phoneticPr fontId="1"/>
  <hyperlinks>
    <hyperlink ref="P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482</v>
      </c>
      <c r="O1" s="245" t="s">
        <v>364</v>
      </c>
    </row>
    <row r="3" spans="1:15" ht="31.5">
      <c r="A3" s="505" t="s">
        <v>43</v>
      </c>
      <c r="B3" s="505"/>
      <c r="C3" s="505"/>
      <c r="D3" s="505"/>
      <c r="E3" s="505"/>
      <c r="F3" s="505"/>
      <c r="G3" s="505"/>
      <c r="H3" s="505"/>
      <c r="I3" s="505"/>
      <c r="J3" s="505"/>
      <c r="K3" s="505"/>
      <c r="L3" s="505"/>
      <c r="M3" s="505"/>
      <c r="N3" s="505"/>
    </row>
    <row r="4" spans="1:15">
      <c r="E4" s="513" t="s">
        <v>77</v>
      </c>
      <c r="F4" s="513"/>
      <c r="G4" s="513"/>
      <c r="H4" s="513"/>
      <c r="I4" s="513"/>
      <c r="J4" s="513"/>
    </row>
    <row r="5" spans="1:15" ht="14.25" customHeight="1"/>
    <row r="6" spans="1:15" ht="36" customHeight="1">
      <c r="A6" s="546" t="s">
        <v>46</v>
      </c>
      <c r="B6" s="549" t="s">
        <v>23</v>
      </c>
      <c r="C6" s="550"/>
      <c r="D6" s="551"/>
      <c r="E6" s="538">
        <f>入力シート①!C47</f>
        <v>0</v>
      </c>
      <c r="F6" s="539"/>
      <c r="G6" s="539"/>
      <c r="H6" s="539"/>
      <c r="I6" s="539"/>
      <c r="J6" s="539"/>
      <c r="K6" s="539"/>
      <c r="L6" s="539"/>
      <c r="M6" s="539"/>
      <c r="N6" s="540"/>
    </row>
    <row r="7" spans="1:15" ht="36" customHeight="1">
      <c r="A7" s="547"/>
      <c r="B7" s="555" t="s">
        <v>22</v>
      </c>
      <c r="C7" s="556"/>
      <c r="D7" s="557"/>
      <c r="E7" s="552">
        <f>入力シート①!C49</f>
        <v>0</v>
      </c>
      <c r="F7" s="553"/>
      <c r="G7" s="553"/>
      <c r="H7" s="553"/>
      <c r="I7" s="553"/>
      <c r="J7" s="553"/>
      <c r="K7" s="553"/>
      <c r="L7" s="553"/>
      <c r="M7" s="553"/>
      <c r="N7" s="554"/>
    </row>
    <row r="8" spans="1:15" ht="36" customHeight="1">
      <c r="A8" s="547"/>
      <c r="B8" s="558"/>
      <c r="C8" s="559"/>
      <c r="D8" s="560"/>
      <c r="E8" s="84"/>
      <c r="F8" s="85"/>
      <c r="G8" s="85"/>
      <c r="H8" s="86" t="s">
        <v>45</v>
      </c>
      <c r="I8" s="86"/>
      <c r="J8" s="530">
        <f>入力シート①!C50</f>
        <v>0</v>
      </c>
      <c r="K8" s="531"/>
      <c r="L8" s="531"/>
      <c r="M8" s="531"/>
      <c r="N8" s="532"/>
    </row>
    <row r="9" spans="1:15" ht="36" customHeight="1">
      <c r="A9" s="547"/>
      <c r="B9" s="549" t="s">
        <v>16</v>
      </c>
      <c r="C9" s="550"/>
      <c r="D9" s="551"/>
      <c r="E9" s="538">
        <f>入力シート①!C51</f>
        <v>0</v>
      </c>
      <c r="F9" s="539"/>
      <c r="G9" s="539"/>
      <c r="H9" s="539"/>
      <c r="I9" s="539"/>
      <c r="J9" s="539"/>
      <c r="K9" s="539"/>
      <c r="L9" s="539"/>
      <c r="M9" s="539"/>
      <c r="N9" s="540"/>
    </row>
    <row r="10" spans="1:15" ht="36" customHeight="1">
      <c r="A10" s="547"/>
      <c r="B10" s="549" t="s">
        <v>10</v>
      </c>
      <c r="C10" s="550"/>
      <c r="D10" s="551"/>
      <c r="E10" s="533">
        <f>入力シート①!C48</f>
        <v>0</v>
      </c>
      <c r="F10" s="534"/>
      <c r="G10" s="534"/>
      <c r="H10" s="534"/>
      <c r="I10" s="534"/>
      <c r="J10" s="534"/>
      <c r="K10" s="534"/>
      <c r="L10" s="534"/>
      <c r="M10" s="534"/>
      <c r="N10" s="535"/>
    </row>
    <row r="11" spans="1:15" ht="36" customHeight="1">
      <c r="A11" s="548"/>
      <c r="B11" s="549" t="s">
        <v>44</v>
      </c>
      <c r="C11" s="550"/>
      <c r="D11" s="551"/>
      <c r="E11" s="533">
        <f>入力シート①!C46</f>
        <v>0</v>
      </c>
      <c r="F11" s="534"/>
      <c r="G11" s="534"/>
      <c r="H11" s="534"/>
      <c r="I11" s="534"/>
      <c r="J11" s="534"/>
      <c r="K11" s="534"/>
      <c r="L11" s="534"/>
      <c r="M11" s="534"/>
      <c r="N11" s="535"/>
    </row>
    <row r="12" spans="1:15" ht="36" customHeight="1">
      <c r="A12" s="541" t="s">
        <v>17</v>
      </c>
      <c r="B12" s="542"/>
      <c r="C12" s="542"/>
      <c r="D12" s="543"/>
      <c r="E12" s="538">
        <f>入力シート①!C12</f>
        <v>0</v>
      </c>
      <c r="F12" s="539"/>
      <c r="G12" s="539"/>
      <c r="H12" s="539"/>
      <c r="I12" s="539"/>
      <c r="J12" s="539"/>
      <c r="K12" s="539"/>
      <c r="L12" s="539"/>
      <c r="M12" s="539"/>
      <c r="N12" s="540"/>
    </row>
    <row r="14" spans="1:15" ht="15.75" customHeight="1">
      <c r="A14" s="510" t="str">
        <f>"　"&amp;設定シート!$F$5&amp;"執行の宮城県知事選挙"</f>
        <v>　令和7年10月26日執行の宮城県知事選挙</v>
      </c>
      <c r="B14" s="510"/>
      <c r="C14" s="510"/>
      <c r="D14" s="510"/>
      <c r="E14" s="510"/>
      <c r="F14" s="510"/>
      <c r="G14" s="510"/>
      <c r="H14" s="510"/>
      <c r="I14" s="545" t="s">
        <v>652</v>
      </c>
      <c r="J14" s="545"/>
      <c r="K14" s="545"/>
      <c r="L14" s="545"/>
      <c r="M14" s="545"/>
      <c r="N14" s="545"/>
    </row>
    <row r="15" spans="1:15">
      <c r="A15" s="48" t="s">
        <v>651</v>
      </c>
    </row>
    <row r="16" spans="1:15">
      <c r="H16" s="68"/>
    </row>
    <row r="17" spans="1:13">
      <c r="A17" s="544">
        <f>設定シート!D6</f>
        <v>45939</v>
      </c>
      <c r="B17" s="544"/>
      <c r="C17" s="544"/>
      <c r="D17" s="544"/>
    </row>
    <row r="19" spans="1:13">
      <c r="G19" s="336"/>
      <c r="H19" s="336"/>
      <c r="I19" s="336"/>
      <c r="J19" s="336"/>
      <c r="K19" s="336"/>
      <c r="L19" s="336"/>
      <c r="M19" s="336"/>
    </row>
    <row r="20" spans="1:13">
      <c r="C20" s="48" t="s">
        <v>183</v>
      </c>
      <c r="G20" s="336"/>
      <c r="H20" s="336"/>
      <c r="I20" s="336"/>
      <c r="J20" s="336"/>
      <c r="K20" s="336"/>
      <c r="L20" s="336"/>
      <c r="M20" s="336"/>
    </row>
    <row r="21" spans="1:13">
      <c r="G21" s="336"/>
      <c r="H21" s="336"/>
      <c r="I21" s="336"/>
      <c r="J21" s="336"/>
      <c r="K21" s="336"/>
      <c r="L21" s="336"/>
      <c r="M21" s="336"/>
    </row>
    <row r="22" spans="1:13" ht="14.25" customHeight="1">
      <c r="D22" s="536" t="s">
        <v>55</v>
      </c>
      <c r="E22" s="536"/>
      <c r="G22" s="506">
        <f>入力シート①!C16</f>
        <v>0</v>
      </c>
      <c r="H22" s="506"/>
      <c r="I22" s="506"/>
      <c r="J22" s="506"/>
      <c r="K22" s="506"/>
      <c r="L22" s="506"/>
      <c r="M22" s="506"/>
    </row>
    <row r="23" spans="1:13" ht="14.25" customHeight="1">
      <c r="C23" s="537"/>
      <c r="D23" s="537"/>
      <c r="E23" s="537"/>
      <c r="F23" s="537"/>
      <c r="G23" s="336"/>
      <c r="H23" s="336"/>
      <c r="I23" s="336"/>
      <c r="J23" s="336"/>
      <c r="K23" s="336"/>
      <c r="L23" s="336"/>
      <c r="M23" s="336"/>
    </row>
    <row r="24" spans="1:13" ht="14.25" customHeight="1">
      <c r="G24" s="336"/>
      <c r="H24" s="336"/>
      <c r="I24" s="336"/>
      <c r="J24" s="336"/>
      <c r="K24" s="336"/>
      <c r="L24" s="336"/>
      <c r="M24" s="336"/>
    </row>
    <row r="25" spans="1:13" ht="14.25" customHeight="1">
      <c r="D25" s="536" t="s">
        <v>182</v>
      </c>
      <c r="E25" s="536"/>
      <c r="G25" s="506">
        <f>入力シート①!C17</f>
        <v>0</v>
      </c>
      <c r="H25" s="506"/>
      <c r="I25" s="506"/>
      <c r="J25" s="506"/>
      <c r="K25" s="506"/>
      <c r="L25" s="506"/>
      <c r="M25" s="506"/>
    </row>
    <row r="26" spans="1:13" ht="14.25" customHeight="1">
      <c r="E26" s="66"/>
      <c r="G26" s="335"/>
      <c r="H26" s="335"/>
      <c r="I26" s="335"/>
      <c r="J26" s="335"/>
      <c r="K26" s="335"/>
      <c r="L26" s="335"/>
      <c r="M26" s="335"/>
    </row>
    <row r="27" spans="1:13">
      <c r="G27" s="336"/>
      <c r="H27" s="336"/>
      <c r="I27" s="336"/>
      <c r="J27" s="336"/>
      <c r="K27" s="336"/>
      <c r="L27" s="336"/>
      <c r="M27" s="336"/>
    </row>
    <row r="28" spans="1:13" ht="18.75">
      <c r="D28" s="536" t="s">
        <v>181</v>
      </c>
      <c r="E28" s="536"/>
      <c r="G28" s="526">
        <f>入力シート①!C12</f>
        <v>0</v>
      </c>
      <c r="H28" s="526"/>
      <c r="I28" s="526"/>
      <c r="J28" s="526"/>
      <c r="K28" s="526"/>
      <c r="L28" s="526"/>
      <c r="M28" s="526"/>
    </row>
    <row r="29" spans="1:13" ht="14.25" customHeight="1">
      <c r="C29" s="536"/>
      <c r="D29" s="536"/>
      <c r="E29" s="536"/>
      <c r="F29" s="536"/>
    </row>
    <row r="30" spans="1:13" ht="14.25" customHeight="1"/>
    <row r="31" spans="1:13" ht="14.25" customHeight="1"/>
    <row r="32" spans="1:13">
      <c r="A32" s="117" t="str">
        <f>"　宮城県選挙管理委員会委員長　"&amp;設定シート!$D$12&amp;"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501" t="s">
        <v>483</v>
      </c>
      <c r="B36" s="501"/>
      <c r="C36" s="501"/>
      <c r="D36" s="501"/>
      <c r="E36" s="501"/>
      <c r="F36" s="501"/>
      <c r="G36" s="501"/>
      <c r="H36" s="501"/>
      <c r="I36" s="501"/>
      <c r="J36" s="501"/>
      <c r="K36" s="501"/>
      <c r="L36" s="501"/>
      <c r="M36" s="501"/>
      <c r="N36" s="501"/>
    </row>
    <row r="37" spans="1:14">
      <c r="A37" s="501" t="s">
        <v>484</v>
      </c>
      <c r="B37" s="501"/>
      <c r="C37" s="501"/>
      <c r="D37" s="501"/>
      <c r="E37" s="501"/>
      <c r="F37" s="501"/>
      <c r="G37" s="501"/>
      <c r="H37" s="501"/>
      <c r="I37" s="501"/>
      <c r="J37" s="501"/>
      <c r="K37" s="501"/>
      <c r="L37" s="501"/>
      <c r="M37" s="501"/>
      <c r="N37" s="501"/>
    </row>
    <row r="38" spans="1:14">
      <c r="A38" s="501" t="s">
        <v>485</v>
      </c>
      <c r="B38" s="501"/>
      <c r="C38" s="501"/>
      <c r="D38" s="501"/>
      <c r="E38" s="501"/>
      <c r="F38" s="501"/>
      <c r="G38" s="501"/>
      <c r="H38" s="501"/>
      <c r="I38" s="501"/>
      <c r="J38" s="501"/>
      <c r="K38" s="501"/>
      <c r="L38" s="501"/>
      <c r="M38" s="501"/>
      <c r="N38" s="501"/>
    </row>
    <row r="39" spans="1:14">
      <c r="A39" s="501" t="s">
        <v>486</v>
      </c>
      <c r="B39" s="501"/>
      <c r="C39" s="501"/>
      <c r="D39" s="501"/>
      <c r="E39" s="501"/>
      <c r="F39" s="501"/>
      <c r="G39" s="501"/>
      <c r="H39" s="501"/>
      <c r="I39" s="501"/>
      <c r="J39" s="501"/>
      <c r="K39" s="501"/>
      <c r="L39" s="501"/>
      <c r="M39" s="501"/>
      <c r="N39" s="501"/>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1">
    <mergeCell ref="A36:N36"/>
    <mergeCell ref="A37:N37"/>
    <mergeCell ref="A38:N38"/>
    <mergeCell ref="A39:N39"/>
    <mergeCell ref="A3:N3"/>
    <mergeCell ref="A6:A11"/>
    <mergeCell ref="B6:D6"/>
    <mergeCell ref="E11:N11"/>
    <mergeCell ref="B11:D11"/>
    <mergeCell ref="B10:D10"/>
    <mergeCell ref="E6:N6"/>
    <mergeCell ref="E7:N7"/>
    <mergeCell ref="E4:J4"/>
    <mergeCell ref="B9:D9"/>
    <mergeCell ref="B7:D8"/>
    <mergeCell ref="E9:N9"/>
    <mergeCell ref="J8:N8"/>
    <mergeCell ref="E10:N10"/>
    <mergeCell ref="C29:F29"/>
    <mergeCell ref="D28:E28"/>
    <mergeCell ref="D22:E22"/>
    <mergeCell ref="D25:E25"/>
    <mergeCell ref="C23:F23"/>
    <mergeCell ref="G25:M25"/>
    <mergeCell ref="G22:M22"/>
    <mergeCell ref="G28:M28"/>
    <mergeCell ref="E12:N12"/>
    <mergeCell ref="A12:D12"/>
    <mergeCell ref="A17:D17"/>
    <mergeCell ref="A14:H14"/>
    <mergeCell ref="I14:N14"/>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2"/>
  <sheetViews>
    <sheetView view="pageBreakPreview" zoomScaleNormal="100" zoomScaleSheetLayoutView="100" workbookViewId="0"/>
  </sheetViews>
  <sheetFormatPr defaultColWidth="5.875" defaultRowHeight="15.75"/>
  <cols>
    <col min="1" max="13" width="5.875" style="270" customWidth="1"/>
    <col min="14" max="14" width="6.75" style="270" customWidth="1"/>
    <col min="15" max="15" width="11.875" style="270" bestFit="1" customWidth="1"/>
    <col min="16" max="16384" width="5.875" style="270"/>
  </cols>
  <sheetData>
    <row r="1" spans="1:15">
      <c r="N1" s="269" t="s">
        <v>524</v>
      </c>
      <c r="O1" s="245" t="s">
        <v>364</v>
      </c>
    </row>
    <row r="3" spans="1:15" ht="31.5">
      <c r="A3" s="505" t="s">
        <v>43</v>
      </c>
      <c r="B3" s="505"/>
      <c r="C3" s="505"/>
      <c r="D3" s="505"/>
      <c r="E3" s="505"/>
      <c r="F3" s="505"/>
      <c r="G3" s="505"/>
      <c r="H3" s="505"/>
      <c r="I3" s="505"/>
      <c r="J3" s="505"/>
      <c r="K3" s="505"/>
      <c r="L3" s="505"/>
      <c r="M3" s="505"/>
      <c r="N3" s="505"/>
    </row>
    <row r="4" spans="1:15">
      <c r="E4" s="513" t="s">
        <v>286</v>
      </c>
      <c r="F4" s="513"/>
      <c r="G4" s="513"/>
      <c r="H4" s="513"/>
      <c r="I4" s="513"/>
      <c r="J4" s="513"/>
    </row>
    <row r="5" spans="1:15" ht="14.25" customHeight="1"/>
    <row r="6" spans="1:15" ht="36" customHeight="1">
      <c r="A6" s="546" t="s">
        <v>46</v>
      </c>
      <c r="B6" s="549" t="s">
        <v>23</v>
      </c>
      <c r="C6" s="561"/>
      <c r="D6" s="562"/>
      <c r="E6" s="538">
        <f>入力シート①!C47</f>
        <v>0</v>
      </c>
      <c r="F6" s="539"/>
      <c r="G6" s="539"/>
      <c r="H6" s="539"/>
      <c r="I6" s="539"/>
      <c r="J6" s="539"/>
      <c r="K6" s="539"/>
      <c r="L6" s="539"/>
      <c r="M6" s="539"/>
      <c r="N6" s="540"/>
    </row>
    <row r="7" spans="1:15" ht="36" customHeight="1">
      <c r="A7" s="547"/>
      <c r="B7" s="555" t="s">
        <v>22</v>
      </c>
      <c r="C7" s="556"/>
      <c r="D7" s="557"/>
      <c r="E7" s="552">
        <f>入力シート①!C49</f>
        <v>0</v>
      </c>
      <c r="F7" s="563"/>
      <c r="G7" s="563"/>
      <c r="H7" s="563"/>
      <c r="I7" s="563"/>
      <c r="J7" s="563"/>
      <c r="K7" s="563"/>
      <c r="L7" s="563"/>
      <c r="M7" s="563"/>
      <c r="N7" s="564"/>
    </row>
    <row r="8" spans="1:15" ht="36" customHeight="1">
      <c r="A8" s="547"/>
      <c r="B8" s="558"/>
      <c r="C8" s="559"/>
      <c r="D8" s="560"/>
      <c r="E8" s="84"/>
      <c r="F8" s="85"/>
      <c r="G8" s="85"/>
      <c r="H8" s="86" t="s">
        <v>45</v>
      </c>
      <c r="I8" s="86"/>
      <c r="J8" s="530">
        <f>入力シート①!C50</f>
        <v>0</v>
      </c>
      <c r="K8" s="530"/>
      <c r="L8" s="530"/>
      <c r="M8" s="530"/>
      <c r="N8" s="565"/>
    </row>
    <row r="9" spans="1:15" ht="36" customHeight="1">
      <c r="A9" s="547"/>
      <c r="B9" s="549" t="s">
        <v>16</v>
      </c>
      <c r="C9" s="561"/>
      <c r="D9" s="562"/>
      <c r="E9" s="538">
        <f>入力シート①!C51</f>
        <v>0</v>
      </c>
      <c r="F9" s="539"/>
      <c r="G9" s="539"/>
      <c r="H9" s="539"/>
      <c r="I9" s="539"/>
      <c r="J9" s="539"/>
      <c r="K9" s="539"/>
      <c r="L9" s="539"/>
      <c r="M9" s="539"/>
      <c r="N9" s="540"/>
    </row>
    <row r="10" spans="1:15" ht="36" customHeight="1">
      <c r="A10" s="547"/>
      <c r="B10" s="549" t="s">
        <v>10</v>
      </c>
      <c r="C10" s="561"/>
      <c r="D10" s="562"/>
      <c r="E10" s="533">
        <f>入力シート①!C48</f>
        <v>0</v>
      </c>
      <c r="F10" s="534"/>
      <c r="G10" s="534"/>
      <c r="H10" s="534"/>
      <c r="I10" s="534"/>
      <c r="J10" s="534"/>
      <c r="K10" s="534"/>
      <c r="L10" s="534"/>
      <c r="M10" s="534"/>
      <c r="N10" s="535"/>
    </row>
    <row r="11" spans="1:15" ht="36" customHeight="1">
      <c r="A11" s="548"/>
      <c r="B11" s="549" t="s">
        <v>44</v>
      </c>
      <c r="C11" s="561"/>
      <c r="D11" s="562"/>
      <c r="E11" s="533">
        <f>入力シート①!C46</f>
        <v>0</v>
      </c>
      <c r="F11" s="534"/>
      <c r="G11" s="534"/>
      <c r="H11" s="534"/>
      <c r="I11" s="534"/>
      <c r="J11" s="534"/>
      <c r="K11" s="534"/>
      <c r="L11" s="534"/>
      <c r="M11" s="534"/>
      <c r="N11" s="535"/>
    </row>
    <row r="12" spans="1:15" ht="36" customHeight="1">
      <c r="A12" s="541" t="s">
        <v>17</v>
      </c>
      <c r="B12" s="566"/>
      <c r="C12" s="566"/>
      <c r="D12" s="567"/>
      <c r="E12" s="538">
        <f>入力シート①!C12</f>
        <v>0</v>
      </c>
      <c r="F12" s="539"/>
      <c r="G12" s="539"/>
      <c r="H12" s="539"/>
      <c r="I12" s="539"/>
      <c r="J12" s="539"/>
      <c r="K12" s="539"/>
      <c r="L12" s="539"/>
      <c r="M12" s="539"/>
      <c r="N12" s="540"/>
    </row>
    <row r="14" spans="1:15" ht="15.75" customHeight="1">
      <c r="A14" s="510" t="str">
        <f>"　"&amp;設定シート!$F$5&amp;"執行の宮城県知事選挙"</f>
        <v>　令和7年10月26日執行の宮城県知事選挙</v>
      </c>
      <c r="B14" s="510"/>
      <c r="C14" s="510"/>
      <c r="D14" s="510"/>
      <c r="E14" s="510"/>
      <c r="F14" s="510"/>
      <c r="G14" s="510"/>
      <c r="H14" s="510"/>
      <c r="I14" s="545" t="s">
        <v>652</v>
      </c>
      <c r="J14" s="545"/>
      <c r="K14" s="545"/>
      <c r="L14" s="545"/>
      <c r="M14" s="545"/>
      <c r="N14" s="545"/>
    </row>
    <row r="15" spans="1:15">
      <c r="A15" s="342" t="s">
        <v>651</v>
      </c>
      <c r="B15" s="342"/>
      <c r="C15" s="342"/>
      <c r="D15" s="342"/>
      <c r="E15" s="342"/>
      <c r="F15" s="342"/>
      <c r="G15" s="342"/>
      <c r="H15" s="342"/>
      <c r="I15" s="342"/>
      <c r="J15" s="342"/>
      <c r="K15" s="342"/>
      <c r="L15" s="342"/>
      <c r="M15" s="342"/>
      <c r="N15" s="342"/>
    </row>
    <row r="16" spans="1:15">
      <c r="H16" s="68"/>
    </row>
    <row r="17" spans="1:14">
      <c r="A17" s="544">
        <f>設定シート!D6</f>
        <v>45939</v>
      </c>
      <c r="B17" s="544"/>
      <c r="C17" s="544"/>
      <c r="D17" s="544"/>
    </row>
    <row r="20" spans="1:14">
      <c r="C20" s="270" t="s">
        <v>183</v>
      </c>
    </row>
    <row r="22" spans="1:14" ht="14.25" customHeight="1">
      <c r="D22" s="536" t="s">
        <v>55</v>
      </c>
      <c r="E22" s="536"/>
      <c r="G22" s="506">
        <f>入力シート①!C25</f>
        <v>0</v>
      </c>
      <c r="H22" s="506"/>
      <c r="I22" s="506"/>
      <c r="J22" s="506"/>
      <c r="K22" s="506"/>
      <c r="L22" s="506"/>
      <c r="M22" s="506"/>
      <c r="N22" s="506"/>
    </row>
    <row r="23" spans="1:14" ht="14.25" customHeight="1">
      <c r="C23" s="537"/>
      <c r="D23" s="537"/>
      <c r="E23" s="537"/>
      <c r="F23" s="537"/>
      <c r="G23" s="336"/>
      <c r="H23" s="336"/>
      <c r="I23" s="336"/>
      <c r="J23" s="336"/>
      <c r="K23" s="336"/>
      <c r="L23" s="336"/>
      <c r="M23" s="336"/>
      <c r="N23" s="336"/>
    </row>
    <row r="24" spans="1:14" ht="14.25" customHeight="1">
      <c r="G24" s="336"/>
      <c r="H24" s="336"/>
      <c r="I24" s="336"/>
      <c r="J24" s="336"/>
      <c r="K24" s="336"/>
      <c r="L24" s="336"/>
      <c r="M24" s="336"/>
      <c r="N24" s="336"/>
    </row>
    <row r="25" spans="1:14" ht="14.25" customHeight="1">
      <c r="D25" s="536" t="s">
        <v>182</v>
      </c>
      <c r="E25" s="536"/>
      <c r="G25" s="506">
        <f>入力シート①!C26</f>
        <v>0</v>
      </c>
      <c r="H25" s="506"/>
      <c r="I25" s="506"/>
      <c r="J25" s="506"/>
      <c r="K25" s="506"/>
      <c r="L25" s="506"/>
      <c r="M25" s="506"/>
      <c r="N25" s="506"/>
    </row>
    <row r="26" spans="1:14" ht="14.25" customHeight="1">
      <c r="E26" s="269"/>
      <c r="G26" s="335"/>
      <c r="H26" s="335"/>
      <c r="I26" s="335"/>
      <c r="J26" s="335"/>
      <c r="K26" s="335"/>
      <c r="L26" s="335"/>
      <c r="M26" s="335"/>
      <c r="N26" s="335"/>
    </row>
    <row r="27" spans="1:14">
      <c r="G27" s="336"/>
      <c r="H27" s="336"/>
      <c r="I27" s="336"/>
      <c r="J27" s="336"/>
      <c r="K27" s="336"/>
      <c r="L27" s="336"/>
      <c r="M27" s="336"/>
      <c r="N27" s="336"/>
    </row>
    <row r="28" spans="1:14" ht="18.75">
      <c r="D28" s="536" t="s">
        <v>181</v>
      </c>
      <c r="E28" s="536"/>
      <c r="G28" s="526">
        <f>入力シート①!C22</f>
        <v>0</v>
      </c>
      <c r="H28" s="526"/>
      <c r="I28" s="526"/>
      <c r="J28" s="526"/>
      <c r="K28" s="526"/>
      <c r="L28" s="526"/>
      <c r="M28" s="526"/>
      <c r="N28" s="526"/>
    </row>
    <row r="29" spans="1:14" ht="14.25" customHeight="1">
      <c r="C29" s="536"/>
      <c r="D29" s="536"/>
      <c r="E29" s="536"/>
      <c r="F29" s="536"/>
      <c r="H29" s="266"/>
      <c r="I29" s="266"/>
      <c r="J29" s="266"/>
      <c r="K29" s="266"/>
      <c r="L29" s="266"/>
      <c r="M29" s="266"/>
      <c r="N29" s="266"/>
    </row>
    <row r="30" spans="1:14" ht="14.25" customHeight="1"/>
    <row r="31" spans="1:14" ht="14.25" customHeight="1"/>
    <row r="32" spans="1:14">
      <c r="A32" s="117" t="str">
        <f>"　宮城県選挙管理委員会委員長　"&amp;設定シート!$D$12&amp;"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501" t="s">
        <v>483</v>
      </c>
      <c r="B36" s="501"/>
      <c r="C36" s="501"/>
      <c r="D36" s="501"/>
      <c r="E36" s="501"/>
      <c r="F36" s="501"/>
      <c r="G36" s="501"/>
      <c r="H36" s="501"/>
      <c r="I36" s="501"/>
      <c r="J36" s="501"/>
      <c r="K36" s="501"/>
      <c r="L36" s="501"/>
      <c r="M36" s="501"/>
      <c r="N36" s="501"/>
    </row>
    <row r="37" spans="1:14">
      <c r="A37" s="501" t="s">
        <v>484</v>
      </c>
      <c r="B37" s="501"/>
      <c r="C37" s="501"/>
      <c r="D37" s="501"/>
      <c r="E37" s="501"/>
      <c r="F37" s="501"/>
      <c r="G37" s="501"/>
      <c r="H37" s="501"/>
      <c r="I37" s="501"/>
      <c r="J37" s="501"/>
      <c r="K37" s="501"/>
      <c r="L37" s="501"/>
      <c r="M37" s="501"/>
      <c r="N37" s="501"/>
    </row>
    <row r="38" spans="1:14">
      <c r="A38" s="501" t="s">
        <v>485</v>
      </c>
      <c r="B38" s="501"/>
      <c r="C38" s="501"/>
      <c r="D38" s="501"/>
      <c r="E38" s="501"/>
      <c r="F38" s="501"/>
      <c r="G38" s="501"/>
      <c r="H38" s="501"/>
      <c r="I38" s="501"/>
      <c r="J38" s="501"/>
      <c r="K38" s="501"/>
      <c r="L38" s="501"/>
      <c r="M38" s="501"/>
      <c r="N38" s="501"/>
    </row>
    <row r="39" spans="1:14">
      <c r="A39" s="501" t="s">
        <v>486</v>
      </c>
      <c r="B39" s="501"/>
      <c r="C39" s="501"/>
      <c r="D39" s="501"/>
      <c r="E39" s="501"/>
      <c r="F39" s="501"/>
      <c r="G39" s="501"/>
      <c r="H39" s="501"/>
      <c r="I39" s="501"/>
      <c r="J39" s="501"/>
      <c r="K39" s="501"/>
      <c r="L39" s="501"/>
      <c r="M39" s="501"/>
      <c r="N39" s="501"/>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1">
    <mergeCell ref="A36:N36"/>
    <mergeCell ref="A37:N37"/>
    <mergeCell ref="A38:N38"/>
    <mergeCell ref="A39:N39"/>
    <mergeCell ref="D28:E28"/>
    <mergeCell ref="G28:N28"/>
    <mergeCell ref="C29:F29"/>
    <mergeCell ref="D25:E25"/>
    <mergeCell ref="G25:N25"/>
    <mergeCell ref="A17:D17"/>
    <mergeCell ref="D22:E22"/>
    <mergeCell ref="G22:N22"/>
    <mergeCell ref="A12:D12"/>
    <mergeCell ref="E12:N12"/>
    <mergeCell ref="A14:H14"/>
    <mergeCell ref="I14:N14"/>
    <mergeCell ref="C23:F23"/>
    <mergeCell ref="A3:N3"/>
    <mergeCell ref="E4:J4"/>
    <mergeCell ref="A6:A11"/>
    <mergeCell ref="B6:D6"/>
    <mergeCell ref="E6:N6"/>
    <mergeCell ref="B9:D9"/>
    <mergeCell ref="E9:N9"/>
    <mergeCell ref="B10:D10"/>
    <mergeCell ref="E10:N10"/>
    <mergeCell ref="B7:D8"/>
    <mergeCell ref="E7:N7"/>
    <mergeCell ref="J8:N8"/>
    <mergeCell ref="B11:D11"/>
    <mergeCell ref="E11:N11"/>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view="pageBreakPreview" zoomScaleNormal="100" zoomScaleSheetLayoutView="100" workbookViewId="0"/>
  </sheetViews>
  <sheetFormatPr defaultColWidth="5.875" defaultRowHeight="15.75"/>
  <cols>
    <col min="1" max="13" width="5.875" style="270" customWidth="1"/>
    <col min="14" max="14" width="6.75" style="270" customWidth="1"/>
    <col min="15" max="15" width="11.875" style="270" bestFit="1" customWidth="1"/>
    <col min="16" max="16384" width="5.875" style="270"/>
  </cols>
  <sheetData>
    <row r="1" spans="1:15">
      <c r="N1" s="269" t="s">
        <v>487</v>
      </c>
      <c r="O1" s="245" t="s">
        <v>364</v>
      </c>
    </row>
    <row r="2" spans="1:15">
      <c r="N2" s="269"/>
    </row>
    <row r="3" spans="1:15" ht="31.5">
      <c r="A3" s="505" t="s">
        <v>47</v>
      </c>
      <c r="B3" s="505"/>
      <c r="C3" s="505"/>
      <c r="D3" s="505"/>
      <c r="E3" s="505"/>
      <c r="F3" s="505"/>
      <c r="G3" s="505"/>
      <c r="H3" s="505"/>
      <c r="I3" s="505"/>
      <c r="J3" s="505"/>
      <c r="K3" s="505"/>
      <c r="L3" s="505"/>
      <c r="M3" s="505"/>
      <c r="N3" s="505"/>
    </row>
    <row r="4" spans="1:15">
      <c r="E4" s="513" t="s">
        <v>78</v>
      </c>
      <c r="F4" s="513"/>
      <c r="G4" s="513"/>
      <c r="H4" s="513"/>
      <c r="I4" s="513"/>
      <c r="J4" s="513"/>
    </row>
    <row r="5" spans="1:15">
      <c r="E5" s="267"/>
      <c r="F5" s="267"/>
      <c r="G5" s="267"/>
      <c r="H5" s="267"/>
      <c r="I5" s="267"/>
      <c r="J5" s="267"/>
    </row>
    <row r="6" spans="1:15" ht="27.75" customHeight="1">
      <c r="A6" s="549" t="s">
        <v>378</v>
      </c>
      <c r="B6" s="550"/>
      <c r="C6" s="550"/>
      <c r="D6" s="551"/>
      <c r="E6" s="538">
        <f>入力シート①!C47</f>
        <v>0</v>
      </c>
      <c r="F6" s="539"/>
      <c r="G6" s="539"/>
      <c r="H6" s="539"/>
      <c r="I6" s="539"/>
      <c r="J6" s="539"/>
      <c r="K6" s="539"/>
      <c r="L6" s="539"/>
      <c r="M6" s="539"/>
      <c r="N6" s="540"/>
    </row>
    <row r="7" spans="1:15" ht="27.75" customHeight="1">
      <c r="A7" s="546" t="s">
        <v>48</v>
      </c>
      <c r="B7" s="549" t="s">
        <v>23</v>
      </c>
      <c r="C7" s="550"/>
      <c r="D7" s="551"/>
      <c r="E7" s="538">
        <f>入力シート①!C55</f>
        <v>0</v>
      </c>
      <c r="F7" s="539"/>
      <c r="G7" s="539"/>
      <c r="H7" s="539"/>
      <c r="I7" s="539"/>
      <c r="J7" s="539"/>
      <c r="K7" s="539"/>
      <c r="L7" s="539"/>
      <c r="M7" s="539"/>
      <c r="N7" s="540"/>
    </row>
    <row r="8" spans="1:15" ht="27.75" customHeight="1">
      <c r="A8" s="568"/>
      <c r="B8" s="555" t="s">
        <v>22</v>
      </c>
      <c r="C8" s="556"/>
      <c r="D8" s="557"/>
      <c r="E8" s="552">
        <f>入力シート①!C57</f>
        <v>0</v>
      </c>
      <c r="F8" s="553"/>
      <c r="G8" s="553"/>
      <c r="H8" s="553"/>
      <c r="I8" s="553"/>
      <c r="J8" s="553"/>
      <c r="K8" s="553"/>
      <c r="L8" s="553"/>
      <c r="M8" s="553"/>
      <c r="N8" s="554"/>
    </row>
    <row r="9" spans="1:15" ht="27.75" customHeight="1">
      <c r="A9" s="568"/>
      <c r="B9" s="558"/>
      <c r="C9" s="559"/>
      <c r="D9" s="560"/>
      <c r="E9" s="84"/>
      <c r="F9" s="85"/>
      <c r="G9" s="85"/>
      <c r="H9" s="86" t="s">
        <v>45</v>
      </c>
      <c r="I9" s="86"/>
      <c r="J9" s="530">
        <f>入力シート①!C58</f>
        <v>0</v>
      </c>
      <c r="K9" s="531"/>
      <c r="L9" s="531"/>
      <c r="M9" s="531"/>
      <c r="N9" s="532"/>
    </row>
    <row r="10" spans="1:15" ht="27.75" customHeight="1">
      <c r="A10" s="568"/>
      <c r="B10" s="549" t="s">
        <v>16</v>
      </c>
      <c r="C10" s="550"/>
      <c r="D10" s="551"/>
      <c r="E10" s="538">
        <f>入力シート①!C59</f>
        <v>0</v>
      </c>
      <c r="F10" s="539"/>
      <c r="G10" s="539"/>
      <c r="H10" s="539"/>
      <c r="I10" s="539"/>
      <c r="J10" s="539"/>
      <c r="K10" s="539"/>
      <c r="L10" s="539"/>
      <c r="M10" s="539"/>
      <c r="N10" s="540"/>
    </row>
    <row r="11" spans="1:15" ht="27.75" customHeight="1">
      <c r="A11" s="568"/>
      <c r="B11" s="549" t="s">
        <v>10</v>
      </c>
      <c r="C11" s="550"/>
      <c r="D11" s="551"/>
      <c r="E11" s="533">
        <f>入力シート①!C56</f>
        <v>0</v>
      </c>
      <c r="F11" s="534"/>
      <c r="G11" s="534"/>
      <c r="H11" s="534"/>
      <c r="I11" s="534"/>
      <c r="J11" s="534"/>
      <c r="K11" s="534"/>
      <c r="L11" s="534"/>
      <c r="M11" s="534"/>
      <c r="N11" s="535"/>
    </row>
    <row r="12" spans="1:15" ht="27.75" customHeight="1">
      <c r="A12" s="549" t="s">
        <v>42</v>
      </c>
      <c r="B12" s="550"/>
      <c r="C12" s="550"/>
      <c r="D12" s="551"/>
      <c r="E12" s="533">
        <f>入力シート①!C54</f>
        <v>0</v>
      </c>
      <c r="F12" s="534"/>
      <c r="G12" s="534"/>
      <c r="H12" s="534"/>
      <c r="I12" s="534"/>
      <c r="J12" s="534"/>
      <c r="K12" s="534"/>
      <c r="L12" s="534"/>
      <c r="M12" s="534"/>
      <c r="N12" s="535"/>
    </row>
    <row r="13" spans="1:15" ht="27.75" customHeight="1">
      <c r="A13" s="549" t="s">
        <v>50</v>
      </c>
      <c r="B13" s="550"/>
      <c r="C13" s="550"/>
      <c r="D13" s="551"/>
      <c r="E13" s="538">
        <f>入力シート①!C60</f>
        <v>0</v>
      </c>
      <c r="F13" s="539"/>
      <c r="G13" s="539"/>
      <c r="H13" s="539"/>
      <c r="I13" s="539"/>
      <c r="J13" s="539"/>
      <c r="K13" s="539"/>
      <c r="L13" s="539"/>
      <c r="M13" s="539"/>
      <c r="N13" s="540"/>
    </row>
    <row r="14" spans="1:15" ht="27.75" customHeight="1">
      <c r="A14" s="541" t="s">
        <v>17</v>
      </c>
      <c r="B14" s="542"/>
      <c r="C14" s="542"/>
      <c r="D14" s="543"/>
      <c r="E14" s="538">
        <f>入力シート①!C12</f>
        <v>0</v>
      </c>
      <c r="F14" s="539"/>
      <c r="G14" s="539"/>
      <c r="H14" s="539"/>
      <c r="I14" s="539"/>
      <c r="J14" s="539"/>
      <c r="K14" s="539"/>
      <c r="L14" s="539"/>
      <c r="M14" s="539"/>
      <c r="N14" s="540"/>
    </row>
    <row r="16" spans="1:15" ht="14.25" customHeight="1">
      <c r="A16" s="510" t="str">
        <f>"　"&amp;設定シート!$F$5&amp;"執行の宮城県知事選挙"</f>
        <v>　令和7年10月26日執行の宮城県知事選挙</v>
      </c>
      <c r="B16" s="510"/>
      <c r="C16" s="510"/>
      <c r="D16" s="510"/>
      <c r="E16" s="510"/>
      <c r="F16" s="510"/>
      <c r="G16" s="510"/>
      <c r="H16" s="510"/>
      <c r="I16" s="545" t="s">
        <v>652</v>
      </c>
      <c r="J16" s="545"/>
      <c r="K16" s="545"/>
      <c r="L16" s="545"/>
      <c r="M16" s="545"/>
      <c r="N16" s="545"/>
    </row>
    <row r="17" spans="1:14">
      <c r="A17" s="270" t="s">
        <v>653</v>
      </c>
    </row>
    <row r="19" spans="1:14">
      <c r="A19" s="544">
        <f>入力シート①!C53</f>
        <v>0</v>
      </c>
      <c r="B19" s="544"/>
      <c r="C19" s="544"/>
      <c r="D19" s="544"/>
    </row>
    <row r="20" spans="1:14">
      <c r="A20" s="88"/>
      <c r="B20" s="88"/>
      <c r="C20" s="88"/>
      <c r="D20" s="88"/>
    </row>
    <row r="21" spans="1:14">
      <c r="A21" s="88"/>
      <c r="B21" s="88"/>
      <c r="C21" s="88"/>
      <c r="D21" s="88"/>
    </row>
    <row r="22" spans="1:14">
      <c r="A22" s="88"/>
      <c r="B22" s="88"/>
      <c r="C22" s="270" t="s">
        <v>183</v>
      </c>
      <c r="D22" s="88"/>
    </row>
    <row r="23" spans="1:14">
      <c r="A23" s="88"/>
      <c r="B23" s="88"/>
      <c r="D23" s="88"/>
    </row>
    <row r="24" spans="1:14">
      <c r="D24" s="536" t="s">
        <v>55</v>
      </c>
      <c r="E24" s="536"/>
      <c r="G24" s="506">
        <f>入力シート①!C16</f>
        <v>0</v>
      </c>
      <c r="H24" s="506"/>
      <c r="I24" s="506"/>
      <c r="J24" s="506"/>
      <c r="K24" s="506"/>
      <c r="L24" s="506"/>
      <c r="M24" s="506"/>
      <c r="N24" s="506"/>
    </row>
    <row r="25" spans="1:14">
      <c r="C25" s="537"/>
      <c r="D25" s="537"/>
      <c r="E25" s="537"/>
      <c r="F25" s="537"/>
      <c r="G25" s="335"/>
      <c r="H25" s="335"/>
      <c r="I25" s="335"/>
      <c r="J25" s="335"/>
      <c r="K25" s="335"/>
      <c r="L25" s="335"/>
      <c r="M25" s="335"/>
      <c r="N25" s="335"/>
    </row>
    <row r="26" spans="1:14" ht="14.25" customHeight="1">
      <c r="G26" s="336"/>
      <c r="H26" s="336"/>
      <c r="I26" s="336"/>
      <c r="J26" s="336"/>
      <c r="K26" s="336"/>
      <c r="L26" s="336"/>
      <c r="M26" s="336"/>
      <c r="N26" s="336"/>
    </row>
    <row r="27" spans="1:14" ht="14.25" customHeight="1">
      <c r="D27" s="536" t="s">
        <v>182</v>
      </c>
      <c r="E27" s="536"/>
      <c r="G27" s="506">
        <f>入力シート①!C17</f>
        <v>0</v>
      </c>
      <c r="H27" s="506"/>
      <c r="I27" s="506"/>
      <c r="J27" s="506"/>
      <c r="K27" s="506"/>
      <c r="L27" s="506"/>
      <c r="M27" s="506"/>
      <c r="N27" s="506"/>
    </row>
    <row r="28" spans="1:14" ht="14.25" customHeight="1">
      <c r="E28" s="269"/>
      <c r="G28" s="335"/>
      <c r="H28" s="335"/>
      <c r="I28" s="335"/>
      <c r="J28" s="335"/>
      <c r="K28" s="335"/>
      <c r="L28" s="335"/>
      <c r="M28" s="335"/>
      <c r="N28" s="335"/>
    </row>
    <row r="29" spans="1:14" ht="14.25" customHeight="1">
      <c r="E29" s="269"/>
      <c r="G29" s="335"/>
      <c r="H29" s="335"/>
      <c r="I29" s="335"/>
      <c r="J29" s="335"/>
      <c r="K29" s="335"/>
      <c r="L29" s="335"/>
      <c r="M29" s="335"/>
      <c r="N29" s="335"/>
    </row>
    <row r="30" spans="1:14" ht="18.75" customHeight="1">
      <c r="D30" s="536" t="s">
        <v>181</v>
      </c>
      <c r="E30" s="536"/>
      <c r="G30" s="526">
        <f>入力シート①!C12</f>
        <v>0</v>
      </c>
      <c r="H30" s="526"/>
      <c r="I30" s="526"/>
      <c r="J30" s="526"/>
      <c r="K30" s="526"/>
      <c r="L30" s="526"/>
      <c r="M30" s="526"/>
      <c r="N30" s="526"/>
    </row>
    <row r="31" spans="1:14" ht="14.25" customHeight="1">
      <c r="C31" s="536"/>
      <c r="D31" s="536"/>
      <c r="E31" s="536"/>
      <c r="F31" s="536"/>
    </row>
    <row r="32" spans="1:14" ht="14.25" customHeight="1"/>
    <row r="33" spans="1:14">
      <c r="H33" s="68"/>
    </row>
    <row r="34" spans="1:14">
      <c r="A34" s="83" t="str">
        <f>"　宮城県選挙管理委員会委員長　"&amp;設定シート!$D$12&amp;"　殿"</f>
        <v>　宮城県選挙管理委員会委員長　櫻井　正人　殿</v>
      </c>
    </row>
    <row r="35" spans="1:14">
      <c r="A35" s="83"/>
    </row>
    <row r="36" spans="1:14" ht="14.25" customHeight="1">
      <c r="A36" s="268"/>
      <c r="B36" s="268"/>
      <c r="C36" s="268"/>
      <c r="D36" s="268"/>
      <c r="E36" s="268"/>
      <c r="F36" s="268"/>
      <c r="G36" s="268"/>
      <c r="H36" s="268"/>
      <c r="I36" s="268"/>
      <c r="J36" s="268"/>
      <c r="K36" s="268"/>
      <c r="L36" s="268"/>
      <c r="M36" s="268"/>
      <c r="N36" s="268"/>
    </row>
    <row r="37" spans="1:14">
      <c r="A37" s="46" t="s">
        <v>90</v>
      </c>
      <c r="B37" s="81"/>
      <c r="C37" s="62"/>
      <c r="D37" s="62"/>
      <c r="E37" s="46"/>
      <c r="F37" s="46"/>
      <c r="G37" s="46"/>
      <c r="H37" s="46"/>
      <c r="I37" s="46"/>
      <c r="J37" s="46"/>
      <c r="K37" s="46"/>
      <c r="L37" s="46"/>
      <c r="M37" s="46"/>
      <c r="N37" s="46"/>
    </row>
    <row r="38" spans="1:14">
      <c r="A38" s="501" t="s">
        <v>483</v>
      </c>
      <c r="B38" s="501"/>
      <c r="C38" s="501"/>
      <c r="D38" s="501"/>
      <c r="E38" s="501"/>
      <c r="F38" s="501"/>
      <c r="G38" s="501"/>
      <c r="H38" s="501"/>
      <c r="I38" s="501"/>
      <c r="J38" s="501"/>
      <c r="K38" s="501"/>
      <c r="L38" s="501"/>
      <c r="M38" s="501"/>
      <c r="N38" s="501"/>
    </row>
    <row r="39" spans="1:14">
      <c r="A39" s="501" t="s">
        <v>484</v>
      </c>
      <c r="B39" s="501"/>
      <c r="C39" s="501"/>
      <c r="D39" s="501"/>
      <c r="E39" s="501"/>
      <c r="F39" s="501"/>
      <c r="G39" s="501"/>
      <c r="H39" s="501"/>
      <c r="I39" s="501"/>
      <c r="J39" s="501"/>
      <c r="K39" s="501"/>
      <c r="L39" s="501"/>
      <c r="M39" s="501"/>
      <c r="N39" s="501"/>
    </row>
    <row r="40" spans="1:14">
      <c r="A40" s="501" t="s">
        <v>485</v>
      </c>
      <c r="B40" s="501"/>
      <c r="C40" s="501"/>
      <c r="D40" s="501"/>
      <c r="E40" s="501"/>
      <c r="F40" s="501"/>
      <c r="G40" s="501"/>
      <c r="H40" s="501"/>
      <c r="I40" s="501"/>
      <c r="J40" s="501"/>
      <c r="K40" s="501"/>
      <c r="L40" s="501"/>
      <c r="M40" s="501"/>
      <c r="N40" s="501"/>
    </row>
    <row r="41" spans="1:14">
      <c r="A41" s="501" t="s">
        <v>486</v>
      </c>
      <c r="B41" s="501"/>
      <c r="C41" s="501"/>
      <c r="D41" s="501"/>
      <c r="E41" s="501"/>
      <c r="F41" s="501"/>
      <c r="G41" s="501"/>
      <c r="H41" s="501"/>
      <c r="I41" s="501"/>
      <c r="J41" s="501"/>
      <c r="K41" s="501"/>
      <c r="L41" s="501"/>
      <c r="M41" s="501"/>
      <c r="N41" s="501"/>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5">
    <mergeCell ref="A38:N38"/>
    <mergeCell ref="A39:N39"/>
    <mergeCell ref="A40:N40"/>
    <mergeCell ref="A41:N41"/>
    <mergeCell ref="A16:H16"/>
    <mergeCell ref="I16:N16"/>
    <mergeCell ref="D30:E30"/>
    <mergeCell ref="G30:N30"/>
    <mergeCell ref="C31:F31"/>
    <mergeCell ref="C25:F25"/>
    <mergeCell ref="D27:E27"/>
    <mergeCell ref="G27:N27"/>
    <mergeCell ref="A19:D19"/>
    <mergeCell ref="D24:E24"/>
    <mergeCell ref="G24:N24"/>
    <mergeCell ref="A13:D13"/>
    <mergeCell ref="E13:N13"/>
    <mergeCell ref="A14:D14"/>
    <mergeCell ref="E14:N14"/>
    <mergeCell ref="A12:D12"/>
    <mergeCell ref="E12:N12"/>
    <mergeCell ref="A3:N3"/>
    <mergeCell ref="E4:J4"/>
    <mergeCell ref="A6:D6"/>
    <mergeCell ref="E6:N6"/>
    <mergeCell ref="B11:D11"/>
    <mergeCell ref="E11:N11"/>
    <mergeCell ref="J9:N9"/>
    <mergeCell ref="B10:D10"/>
    <mergeCell ref="E10:N10"/>
    <mergeCell ref="A7:A11"/>
    <mergeCell ref="B7:D7"/>
    <mergeCell ref="E7:N7"/>
    <mergeCell ref="B8:D9"/>
    <mergeCell ref="E8:N8"/>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3"/>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525</v>
      </c>
      <c r="O1" s="245" t="s">
        <v>364</v>
      </c>
    </row>
    <row r="2" spans="1:15">
      <c r="N2" s="66"/>
    </row>
    <row r="3" spans="1:15" ht="31.5">
      <c r="A3" s="505" t="s">
        <v>47</v>
      </c>
      <c r="B3" s="505"/>
      <c r="C3" s="505"/>
      <c r="D3" s="505"/>
      <c r="E3" s="505"/>
      <c r="F3" s="505"/>
      <c r="G3" s="505"/>
      <c r="H3" s="505"/>
      <c r="I3" s="505"/>
      <c r="J3" s="505"/>
      <c r="K3" s="505"/>
      <c r="L3" s="505"/>
      <c r="M3" s="505"/>
      <c r="N3" s="505"/>
    </row>
    <row r="4" spans="1:15">
      <c r="E4" s="513" t="s">
        <v>287</v>
      </c>
      <c r="F4" s="513"/>
      <c r="G4" s="513"/>
      <c r="H4" s="513"/>
      <c r="I4" s="513"/>
      <c r="J4" s="513"/>
    </row>
    <row r="5" spans="1:15">
      <c r="E5" s="89"/>
      <c r="F5" s="89"/>
      <c r="G5" s="89"/>
      <c r="H5" s="89"/>
      <c r="I5" s="89"/>
      <c r="J5" s="89"/>
    </row>
    <row r="6" spans="1:15" ht="27.75" customHeight="1">
      <c r="A6" s="549" t="s">
        <v>378</v>
      </c>
      <c r="B6" s="550"/>
      <c r="C6" s="550"/>
      <c r="D6" s="551"/>
      <c r="E6" s="538">
        <f>入力シート①!C47</f>
        <v>0</v>
      </c>
      <c r="F6" s="539"/>
      <c r="G6" s="539"/>
      <c r="H6" s="539"/>
      <c r="I6" s="539"/>
      <c r="J6" s="539"/>
      <c r="K6" s="539"/>
      <c r="L6" s="539"/>
      <c r="M6" s="539"/>
      <c r="N6" s="540"/>
    </row>
    <row r="7" spans="1:15" ht="27.75" customHeight="1">
      <c r="A7" s="546" t="s">
        <v>48</v>
      </c>
      <c r="B7" s="549" t="s">
        <v>23</v>
      </c>
      <c r="C7" s="550"/>
      <c r="D7" s="551"/>
      <c r="E7" s="538">
        <f>入力シート①!C55</f>
        <v>0</v>
      </c>
      <c r="F7" s="539"/>
      <c r="G7" s="539"/>
      <c r="H7" s="539"/>
      <c r="I7" s="539"/>
      <c r="J7" s="539"/>
      <c r="K7" s="539"/>
      <c r="L7" s="539"/>
      <c r="M7" s="539"/>
      <c r="N7" s="540"/>
    </row>
    <row r="8" spans="1:15" ht="27.75" customHeight="1">
      <c r="A8" s="568"/>
      <c r="B8" s="555" t="s">
        <v>22</v>
      </c>
      <c r="C8" s="556"/>
      <c r="D8" s="557"/>
      <c r="E8" s="552">
        <f>入力シート①!C57</f>
        <v>0</v>
      </c>
      <c r="F8" s="553"/>
      <c r="G8" s="553"/>
      <c r="H8" s="553"/>
      <c r="I8" s="553"/>
      <c r="J8" s="553"/>
      <c r="K8" s="553"/>
      <c r="L8" s="553"/>
      <c r="M8" s="553"/>
      <c r="N8" s="554"/>
    </row>
    <row r="9" spans="1:15" ht="27.75" customHeight="1">
      <c r="A9" s="568"/>
      <c r="B9" s="558"/>
      <c r="C9" s="559"/>
      <c r="D9" s="560"/>
      <c r="E9" s="84"/>
      <c r="F9" s="85"/>
      <c r="G9" s="85"/>
      <c r="H9" s="86" t="s">
        <v>45</v>
      </c>
      <c r="I9" s="86"/>
      <c r="J9" s="530">
        <f>入力シート①!C58</f>
        <v>0</v>
      </c>
      <c r="K9" s="531"/>
      <c r="L9" s="531"/>
      <c r="M9" s="531"/>
      <c r="N9" s="532"/>
    </row>
    <row r="10" spans="1:15" ht="27.75" customHeight="1">
      <c r="A10" s="568"/>
      <c r="B10" s="549" t="s">
        <v>16</v>
      </c>
      <c r="C10" s="550"/>
      <c r="D10" s="551"/>
      <c r="E10" s="538">
        <f>入力シート①!C59</f>
        <v>0</v>
      </c>
      <c r="F10" s="539"/>
      <c r="G10" s="539"/>
      <c r="H10" s="539"/>
      <c r="I10" s="539"/>
      <c r="J10" s="539"/>
      <c r="K10" s="539"/>
      <c r="L10" s="539"/>
      <c r="M10" s="539"/>
      <c r="N10" s="540"/>
    </row>
    <row r="11" spans="1:15" ht="27.75" customHeight="1">
      <c r="A11" s="568"/>
      <c r="B11" s="549" t="s">
        <v>10</v>
      </c>
      <c r="C11" s="550"/>
      <c r="D11" s="551"/>
      <c r="E11" s="533">
        <f>入力シート①!C56</f>
        <v>0</v>
      </c>
      <c r="F11" s="534"/>
      <c r="G11" s="534"/>
      <c r="H11" s="534"/>
      <c r="I11" s="534"/>
      <c r="J11" s="534"/>
      <c r="K11" s="534"/>
      <c r="L11" s="534"/>
      <c r="M11" s="534"/>
      <c r="N11" s="535"/>
    </row>
    <row r="12" spans="1:15" ht="27.75" customHeight="1">
      <c r="A12" s="549" t="s">
        <v>42</v>
      </c>
      <c r="B12" s="550"/>
      <c r="C12" s="550"/>
      <c r="D12" s="551"/>
      <c r="E12" s="533">
        <f>入力シート①!C54</f>
        <v>0</v>
      </c>
      <c r="F12" s="534"/>
      <c r="G12" s="534"/>
      <c r="H12" s="534"/>
      <c r="I12" s="534"/>
      <c r="J12" s="534"/>
      <c r="K12" s="534"/>
      <c r="L12" s="534"/>
      <c r="M12" s="534"/>
      <c r="N12" s="535"/>
    </row>
    <row r="13" spans="1:15" ht="27.75" customHeight="1">
      <c r="A13" s="549" t="s">
        <v>50</v>
      </c>
      <c r="B13" s="550"/>
      <c r="C13" s="550"/>
      <c r="D13" s="551"/>
      <c r="E13" s="538">
        <f>入力シート①!C60</f>
        <v>0</v>
      </c>
      <c r="F13" s="539"/>
      <c r="G13" s="539"/>
      <c r="H13" s="539"/>
      <c r="I13" s="539"/>
      <c r="J13" s="539"/>
      <c r="K13" s="539"/>
      <c r="L13" s="539"/>
      <c r="M13" s="539"/>
      <c r="N13" s="540"/>
    </row>
    <row r="14" spans="1:15" ht="27.75" customHeight="1">
      <c r="A14" s="541" t="s">
        <v>17</v>
      </c>
      <c r="B14" s="542"/>
      <c r="C14" s="542"/>
      <c r="D14" s="543"/>
      <c r="E14" s="538">
        <f>入力シート①!C12</f>
        <v>0</v>
      </c>
      <c r="F14" s="539"/>
      <c r="G14" s="539"/>
      <c r="H14" s="539"/>
      <c r="I14" s="539"/>
      <c r="J14" s="539"/>
      <c r="K14" s="539"/>
      <c r="L14" s="539"/>
      <c r="M14" s="539"/>
      <c r="N14" s="540"/>
    </row>
    <row r="16" spans="1:15" ht="14.25" customHeight="1">
      <c r="A16" s="510" t="str">
        <f>"　"&amp;設定シート!$F$5&amp;"執行の宮城県知事選挙"</f>
        <v>　令和7年10月26日執行の宮城県知事選挙</v>
      </c>
      <c r="B16" s="510"/>
      <c r="C16" s="510"/>
      <c r="D16" s="510"/>
      <c r="E16" s="510"/>
      <c r="F16" s="510"/>
      <c r="G16" s="510"/>
      <c r="H16" s="510"/>
      <c r="I16" s="545" t="s">
        <v>652</v>
      </c>
      <c r="J16" s="545"/>
      <c r="K16" s="545"/>
      <c r="L16" s="545"/>
      <c r="M16" s="545"/>
      <c r="N16" s="545"/>
    </row>
    <row r="17" spans="1:14">
      <c r="A17" s="342" t="s">
        <v>653</v>
      </c>
      <c r="B17" s="342"/>
      <c r="C17" s="342"/>
      <c r="D17" s="342"/>
      <c r="E17" s="342"/>
      <c r="F17" s="342"/>
      <c r="G17" s="342"/>
      <c r="H17" s="342"/>
      <c r="I17" s="342"/>
      <c r="J17" s="342"/>
      <c r="K17" s="342"/>
      <c r="L17" s="342"/>
      <c r="M17" s="342"/>
      <c r="N17" s="342"/>
    </row>
    <row r="18" spans="1:14">
      <c r="L18" s="120"/>
      <c r="M18" s="120"/>
      <c r="N18" s="120"/>
    </row>
    <row r="19" spans="1:14">
      <c r="A19" s="544">
        <f>入力シート①!C53</f>
        <v>0</v>
      </c>
      <c r="B19" s="544"/>
      <c r="C19" s="544"/>
      <c r="D19" s="544"/>
    </row>
    <row r="22" spans="1:14">
      <c r="C22" s="48" t="s">
        <v>183</v>
      </c>
    </row>
    <row r="24" spans="1:14">
      <c r="D24" s="536" t="s">
        <v>55</v>
      </c>
      <c r="E24" s="536"/>
      <c r="G24" s="506">
        <f>入力シート①!C25</f>
        <v>0</v>
      </c>
      <c r="H24" s="506"/>
      <c r="I24" s="506"/>
      <c r="J24" s="506"/>
      <c r="K24" s="506"/>
      <c r="L24" s="506"/>
      <c r="M24" s="506"/>
      <c r="N24" s="506"/>
    </row>
    <row r="25" spans="1:14">
      <c r="C25" s="537"/>
      <c r="D25" s="537"/>
      <c r="E25" s="537"/>
      <c r="F25" s="537"/>
      <c r="G25" s="335"/>
      <c r="H25" s="335"/>
      <c r="I25" s="335"/>
      <c r="J25" s="335"/>
      <c r="K25" s="335"/>
      <c r="L25" s="335"/>
      <c r="M25" s="335"/>
      <c r="N25" s="335"/>
    </row>
    <row r="26" spans="1:14" ht="14.25" customHeight="1">
      <c r="G26" s="336"/>
      <c r="H26" s="336"/>
      <c r="I26" s="336"/>
      <c r="J26" s="336"/>
      <c r="K26" s="336"/>
      <c r="L26" s="336"/>
      <c r="M26" s="336"/>
      <c r="N26" s="336"/>
    </row>
    <row r="27" spans="1:14" ht="14.25" customHeight="1">
      <c r="D27" s="536" t="s">
        <v>182</v>
      </c>
      <c r="E27" s="536"/>
      <c r="G27" s="506">
        <f>入力シート①!C26</f>
        <v>0</v>
      </c>
      <c r="H27" s="506"/>
      <c r="I27" s="506"/>
      <c r="J27" s="506"/>
      <c r="K27" s="506"/>
      <c r="L27" s="506"/>
      <c r="M27" s="506"/>
      <c r="N27" s="506"/>
    </row>
    <row r="28" spans="1:14" ht="14.25" customHeight="1">
      <c r="E28" s="66"/>
      <c r="G28" s="335"/>
      <c r="H28" s="335"/>
      <c r="I28" s="335"/>
      <c r="J28" s="335"/>
      <c r="K28" s="335"/>
      <c r="L28" s="335"/>
      <c r="M28" s="335"/>
      <c r="N28" s="335"/>
    </row>
    <row r="29" spans="1:14" ht="14.25" customHeight="1">
      <c r="E29" s="66"/>
      <c r="G29" s="335"/>
      <c r="H29" s="335"/>
      <c r="I29" s="335"/>
      <c r="J29" s="335"/>
      <c r="K29" s="335"/>
      <c r="L29" s="335"/>
      <c r="M29" s="335"/>
      <c r="N29" s="335"/>
    </row>
    <row r="30" spans="1:14" ht="18.75" customHeight="1">
      <c r="D30" s="536" t="s">
        <v>181</v>
      </c>
      <c r="E30" s="536"/>
      <c r="G30" s="526">
        <f>入力シート①!C22</f>
        <v>0</v>
      </c>
      <c r="H30" s="526"/>
      <c r="I30" s="526"/>
      <c r="J30" s="526"/>
      <c r="K30" s="526"/>
      <c r="L30" s="526"/>
      <c r="M30" s="526"/>
      <c r="N30" s="526"/>
    </row>
    <row r="31" spans="1:14" ht="14.25" customHeight="1">
      <c r="C31" s="536"/>
      <c r="D31" s="536"/>
      <c r="E31" s="536"/>
      <c r="F31" s="536"/>
      <c r="H31" s="116"/>
      <c r="I31" s="116"/>
      <c r="J31" s="116"/>
      <c r="K31" s="116"/>
      <c r="L31" s="116"/>
      <c r="M31" s="116"/>
      <c r="N31" s="116"/>
    </row>
    <row r="32" spans="1:14" ht="14.25" customHeight="1">
      <c r="E32" s="66"/>
      <c r="H32" s="116"/>
      <c r="I32" s="116"/>
      <c r="J32" s="116"/>
      <c r="K32" s="116"/>
      <c r="L32" s="116"/>
      <c r="M32" s="116"/>
      <c r="N32" s="116"/>
    </row>
    <row r="33" spans="1:14">
      <c r="H33" s="68"/>
    </row>
    <row r="34" spans="1:14">
      <c r="A34" s="83" t="str">
        <f>"　宮城県選挙管理委員会委員長　"&amp;設定シート!$D$12&amp;"　殿"</f>
        <v>　宮城県選挙管理委員会委員長　櫻井　正人　殿</v>
      </c>
    </row>
    <row r="35" spans="1:14">
      <c r="A35" s="83"/>
    </row>
    <row r="36" spans="1:14" ht="14.25" customHeight="1">
      <c r="A36" s="78"/>
      <c r="B36" s="78"/>
      <c r="C36" s="78"/>
      <c r="D36" s="78"/>
      <c r="E36" s="78"/>
      <c r="F36" s="78"/>
      <c r="G36" s="78"/>
      <c r="H36" s="78"/>
      <c r="I36" s="78"/>
      <c r="J36" s="78"/>
      <c r="K36" s="78"/>
      <c r="L36" s="78"/>
      <c r="M36" s="78"/>
      <c r="N36" s="78"/>
    </row>
    <row r="37" spans="1:14">
      <c r="A37" s="46" t="s">
        <v>90</v>
      </c>
      <c r="B37" s="81"/>
      <c r="C37" s="62"/>
      <c r="D37" s="62"/>
      <c r="E37" s="46"/>
      <c r="F37" s="46"/>
      <c r="G37" s="46"/>
      <c r="H37" s="46"/>
      <c r="I37" s="46"/>
      <c r="J37" s="46"/>
      <c r="K37" s="46"/>
      <c r="L37" s="46"/>
      <c r="M37" s="46"/>
      <c r="N37" s="46"/>
    </row>
    <row r="38" spans="1:14">
      <c r="A38" s="501" t="s">
        <v>483</v>
      </c>
      <c r="B38" s="501"/>
      <c r="C38" s="501"/>
      <c r="D38" s="501"/>
      <c r="E38" s="501"/>
      <c r="F38" s="501"/>
      <c r="G38" s="501"/>
      <c r="H38" s="501"/>
      <c r="I38" s="501"/>
      <c r="J38" s="501"/>
      <c r="K38" s="501"/>
      <c r="L38" s="501"/>
      <c r="M38" s="501"/>
      <c r="N38" s="501"/>
    </row>
    <row r="39" spans="1:14">
      <c r="A39" s="501" t="s">
        <v>484</v>
      </c>
      <c r="B39" s="501"/>
      <c r="C39" s="501"/>
      <c r="D39" s="501"/>
      <c r="E39" s="501"/>
      <c r="F39" s="501"/>
      <c r="G39" s="501"/>
      <c r="H39" s="501"/>
      <c r="I39" s="501"/>
      <c r="J39" s="501"/>
      <c r="K39" s="501"/>
      <c r="L39" s="501"/>
      <c r="M39" s="501"/>
      <c r="N39" s="501"/>
    </row>
    <row r="40" spans="1:14">
      <c r="A40" s="501" t="s">
        <v>485</v>
      </c>
      <c r="B40" s="501"/>
      <c r="C40" s="501"/>
      <c r="D40" s="501"/>
      <c r="E40" s="501"/>
      <c r="F40" s="501"/>
      <c r="G40" s="501"/>
      <c r="H40" s="501"/>
      <c r="I40" s="501"/>
      <c r="J40" s="501"/>
      <c r="K40" s="501"/>
      <c r="L40" s="501"/>
      <c r="M40" s="501"/>
      <c r="N40" s="501"/>
    </row>
    <row r="41" spans="1:14">
      <c r="A41" s="501" t="s">
        <v>486</v>
      </c>
      <c r="B41" s="501"/>
      <c r="C41" s="501"/>
      <c r="D41" s="501"/>
      <c r="E41" s="501"/>
      <c r="F41" s="501"/>
      <c r="G41" s="501"/>
      <c r="H41" s="501"/>
      <c r="I41" s="501"/>
      <c r="J41" s="501"/>
      <c r="K41" s="501"/>
      <c r="L41" s="501"/>
      <c r="M41" s="501"/>
      <c r="N41" s="501"/>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5">
    <mergeCell ref="A41:N41"/>
    <mergeCell ref="A16:H16"/>
    <mergeCell ref="I16:N16"/>
    <mergeCell ref="A38:N38"/>
    <mergeCell ref="A39:N39"/>
    <mergeCell ref="A40:N40"/>
    <mergeCell ref="G30:N30"/>
    <mergeCell ref="C25:F25"/>
    <mergeCell ref="D30:E30"/>
    <mergeCell ref="D24:E24"/>
    <mergeCell ref="D27:E27"/>
    <mergeCell ref="C31:F31"/>
    <mergeCell ref="A3:N3"/>
    <mergeCell ref="A6:D6"/>
    <mergeCell ref="A7:A11"/>
    <mergeCell ref="B7:D7"/>
    <mergeCell ref="B8:D9"/>
    <mergeCell ref="E4:J4"/>
    <mergeCell ref="E8:N8"/>
    <mergeCell ref="E6:N6"/>
    <mergeCell ref="E7:N7"/>
    <mergeCell ref="J9:N9"/>
    <mergeCell ref="B10:D10"/>
    <mergeCell ref="E10:N10"/>
    <mergeCell ref="B11:D11"/>
    <mergeCell ref="E11:N11"/>
    <mergeCell ref="E13:N13"/>
    <mergeCell ref="A12:D12"/>
    <mergeCell ref="E12:N12"/>
    <mergeCell ref="A13:D13"/>
    <mergeCell ref="G27:N27"/>
    <mergeCell ref="G24:N24"/>
    <mergeCell ref="E14:N14"/>
    <mergeCell ref="A14:D14"/>
    <mergeCell ref="A19:D19"/>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6"/>
  <sheetViews>
    <sheetView view="pageBreakPreview"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11">
      <c r="J1" s="66" t="s">
        <v>526</v>
      </c>
      <c r="K1" s="245" t="s">
        <v>364</v>
      </c>
    </row>
    <row r="6" spans="1:11" ht="31.5">
      <c r="A6" s="505" t="s">
        <v>96</v>
      </c>
      <c r="B6" s="505"/>
      <c r="C6" s="505"/>
      <c r="D6" s="505"/>
      <c r="E6" s="505"/>
      <c r="F6" s="505"/>
      <c r="G6" s="505"/>
      <c r="H6" s="505"/>
      <c r="I6" s="505"/>
      <c r="J6" s="505"/>
    </row>
    <row r="7" spans="1:11" ht="14.25" customHeight="1">
      <c r="A7" s="513" t="s">
        <v>288</v>
      </c>
      <c r="B7" s="513"/>
      <c r="C7" s="513"/>
      <c r="D7" s="513"/>
      <c r="E7" s="513"/>
      <c r="F7" s="513"/>
      <c r="G7" s="513"/>
      <c r="H7" s="513"/>
      <c r="I7" s="513"/>
      <c r="J7" s="513"/>
    </row>
    <row r="8" spans="1:11" ht="14.25" customHeight="1">
      <c r="A8" s="67"/>
      <c r="B8" s="67"/>
      <c r="C8" s="67"/>
      <c r="D8" s="67"/>
      <c r="E8" s="67"/>
      <c r="F8" s="67"/>
      <c r="G8" s="67"/>
      <c r="H8" s="67"/>
      <c r="I8" s="67"/>
    </row>
    <row r="9" spans="1:11" ht="14.25" customHeight="1">
      <c r="A9" s="67"/>
      <c r="B9" s="67"/>
      <c r="C9" s="67"/>
      <c r="D9" s="67"/>
      <c r="E9" s="67"/>
      <c r="F9" s="67"/>
      <c r="G9" s="67"/>
      <c r="H9" s="67"/>
      <c r="I9" s="67"/>
    </row>
    <row r="10" spans="1:11" ht="14.25" customHeight="1">
      <c r="A10" s="67"/>
      <c r="B10" s="67"/>
      <c r="C10" s="67"/>
      <c r="D10" s="67"/>
      <c r="E10" s="67"/>
      <c r="F10" s="67"/>
      <c r="G10" s="67"/>
      <c r="H10" s="67"/>
      <c r="I10" s="67"/>
    </row>
    <row r="11" spans="1:11" ht="14.25" customHeight="1">
      <c r="A11" s="536" t="s">
        <v>488</v>
      </c>
      <c r="B11" s="536"/>
      <c r="C11" s="536"/>
      <c r="D11" s="536"/>
      <c r="E11" s="484">
        <f>入力シート①!C22</f>
        <v>0</v>
      </c>
      <c r="F11" s="484"/>
      <c r="G11" s="484"/>
      <c r="H11" s="484"/>
      <c r="I11" s="78"/>
    </row>
    <row r="12" spans="1:11" ht="14.25" customHeight="1">
      <c r="A12" s="67"/>
      <c r="B12" s="67"/>
      <c r="C12" s="67"/>
      <c r="H12" s="67"/>
      <c r="I12" s="67"/>
    </row>
    <row r="15" spans="1:11" ht="21" customHeight="1">
      <c r="A15" s="48" t="s">
        <v>97</v>
      </c>
    </row>
    <row r="16" spans="1:11" ht="21" customHeight="1">
      <c r="A16" s="48" t="s">
        <v>184</v>
      </c>
    </row>
    <row r="17" spans="1:15" ht="21" customHeight="1"/>
    <row r="18" spans="1:15" ht="21" customHeight="1"/>
    <row r="22" spans="1:15">
      <c r="B22" s="571" t="s">
        <v>204</v>
      </c>
      <c r="C22" s="571"/>
      <c r="D22" s="571"/>
    </row>
    <row r="23" spans="1:15">
      <c r="B23" s="71"/>
      <c r="C23" s="75"/>
    </row>
    <row r="24" spans="1:15">
      <c r="B24" s="71"/>
      <c r="C24" s="75"/>
    </row>
    <row r="26" spans="1:15">
      <c r="A26" s="46"/>
      <c r="B26" s="81"/>
      <c r="F26" s="60"/>
      <c r="H26" s="61"/>
      <c r="I26" s="46"/>
      <c r="J26" s="46"/>
      <c r="K26" s="46"/>
      <c r="L26" s="46"/>
      <c r="M26" s="46"/>
      <c r="N26" s="46"/>
      <c r="O26" s="46"/>
    </row>
    <row r="27" spans="1:15">
      <c r="A27" s="46"/>
      <c r="B27" s="46"/>
      <c r="C27" s="570" t="s">
        <v>632</v>
      </c>
      <c r="D27" s="570"/>
      <c r="E27" s="570"/>
      <c r="F27" s="570"/>
      <c r="G27" s="80"/>
      <c r="H27" s="60"/>
      <c r="I27" s="46"/>
      <c r="J27" s="46"/>
      <c r="K27" s="46"/>
      <c r="L27" s="46"/>
      <c r="M27" s="46"/>
      <c r="N27" s="46"/>
      <c r="O27" s="46"/>
    </row>
    <row r="28" spans="1:15">
      <c r="A28" s="46"/>
      <c r="B28" s="46"/>
      <c r="C28" s="61"/>
      <c r="D28" s="76"/>
      <c r="F28" s="61"/>
      <c r="G28" s="46"/>
      <c r="H28" s="46"/>
      <c r="I28" s="46"/>
      <c r="J28" s="46"/>
      <c r="K28" s="46"/>
      <c r="L28" s="46"/>
      <c r="M28" s="46"/>
      <c r="N28" s="46"/>
      <c r="O28" s="46"/>
    </row>
    <row r="29" spans="1:15">
      <c r="A29" s="46"/>
      <c r="B29" s="46"/>
      <c r="C29" s="61"/>
      <c r="D29" s="76"/>
      <c r="F29" s="61"/>
      <c r="G29" s="46"/>
      <c r="H29" s="46"/>
      <c r="I29" s="46"/>
      <c r="J29" s="46"/>
      <c r="K29" s="46"/>
      <c r="L29" s="46"/>
      <c r="M29" s="46"/>
      <c r="N29" s="46"/>
      <c r="O29" s="46"/>
    </row>
    <row r="30" spans="1:15">
      <c r="A30" s="46"/>
      <c r="B30" s="46"/>
      <c r="C30" s="46"/>
      <c r="D30" s="76"/>
      <c r="E30" s="60"/>
      <c r="F30" s="61"/>
      <c r="G30" s="60"/>
      <c r="H30" s="60"/>
      <c r="I30" s="46"/>
      <c r="J30" s="46"/>
      <c r="K30" s="46"/>
      <c r="L30" s="62"/>
      <c r="M30" s="62"/>
      <c r="N30" s="46"/>
      <c r="O30" s="46"/>
    </row>
    <row r="31" spans="1:15">
      <c r="A31" s="46"/>
      <c r="B31" s="46"/>
      <c r="C31" s="569" t="s">
        <v>17</v>
      </c>
      <c r="D31" s="569"/>
      <c r="E31" s="484">
        <f>入力シート①!C12</f>
        <v>0</v>
      </c>
      <c r="F31" s="484"/>
      <c r="G31" s="484"/>
      <c r="H31" s="484"/>
      <c r="I31" s="46"/>
      <c r="J31" s="46"/>
      <c r="K31" s="46"/>
      <c r="L31" s="62"/>
      <c r="M31" s="62"/>
      <c r="N31" s="47"/>
    </row>
    <row r="32" spans="1:15">
      <c r="F32" s="68"/>
      <c r="G32" s="68"/>
    </row>
    <row r="35" spans="1:10">
      <c r="A35" s="501" t="s">
        <v>185</v>
      </c>
      <c r="B35" s="501"/>
      <c r="C35" s="501"/>
      <c r="D35" s="501"/>
      <c r="E35" s="501"/>
      <c r="F35" s="501"/>
      <c r="G35" s="501"/>
      <c r="H35" s="501"/>
      <c r="I35" s="501"/>
      <c r="J35" s="501"/>
    </row>
    <row r="36" spans="1:10">
      <c r="A36" s="46"/>
    </row>
  </sheetData>
  <mergeCells count="9">
    <mergeCell ref="A35:J35"/>
    <mergeCell ref="C31:D31"/>
    <mergeCell ref="E31:H31"/>
    <mergeCell ref="A7:J7"/>
    <mergeCell ref="A6:J6"/>
    <mergeCell ref="C27:F27"/>
    <mergeCell ref="E11:H11"/>
    <mergeCell ref="B22:D22"/>
    <mergeCell ref="A11:D11"/>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9"/>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490</v>
      </c>
      <c r="AB1" s="66" t="s">
        <v>491</v>
      </c>
      <c r="AC1" s="245" t="s">
        <v>364</v>
      </c>
    </row>
    <row r="4" spans="1:29" ht="31.5">
      <c r="A4" s="505" t="s">
        <v>379</v>
      </c>
      <c r="B4" s="505"/>
      <c r="C4" s="505"/>
      <c r="D4" s="505"/>
      <c r="E4" s="505"/>
      <c r="F4" s="505"/>
      <c r="G4" s="505"/>
      <c r="H4" s="505"/>
      <c r="I4" s="505"/>
      <c r="J4" s="505"/>
      <c r="K4" s="505"/>
      <c r="L4" s="505"/>
      <c r="M4" s="505"/>
      <c r="N4" s="505"/>
      <c r="O4" s="505" t="s">
        <v>379</v>
      </c>
      <c r="P4" s="505"/>
      <c r="Q4" s="505"/>
      <c r="R4" s="505"/>
      <c r="S4" s="505"/>
      <c r="T4" s="505"/>
      <c r="U4" s="505"/>
      <c r="V4" s="505"/>
      <c r="W4" s="505"/>
      <c r="X4" s="505"/>
      <c r="Y4" s="505"/>
      <c r="Z4" s="505"/>
      <c r="AA4" s="505"/>
      <c r="AB4" s="505"/>
    </row>
    <row r="5" spans="1:29">
      <c r="A5" s="513" t="s">
        <v>70</v>
      </c>
      <c r="B5" s="513"/>
      <c r="C5" s="513"/>
      <c r="D5" s="513"/>
      <c r="E5" s="513"/>
      <c r="F5" s="513"/>
      <c r="G5" s="513"/>
      <c r="H5" s="513"/>
      <c r="I5" s="513"/>
      <c r="J5" s="513"/>
      <c r="K5" s="513"/>
      <c r="L5" s="513"/>
      <c r="M5" s="513"/>
      <c r="N5" s="513"/>
      <c r="O5" s="513" t="s">
        <v>380</v>
      </c>
      <c r="P5" s="513"/>
      <c r="Q5" s="513"/>
      <c r="R5" s="513"/>
      <c r="S5" s="513"/>
      <c r="T5" s="513"/>
      <c r="U5" s="513"/>
      <c r="V5" s="513"/>
      <c r="W5" s="513"/>
      <c r="X5" s="513"/>
      <c r="Y5" s="513"/>
      <c r="Z5" s="513"/>
      <c r="AA5" s="513"/>
      <c r="AB5" s="513"/>
    </row>
    <row r="7" spans="1:29" ht="14.25" customHeight="1">
      <c r="A7" s="510" t="str">
        <f>"　"&amp;設定シート!$F$5&amp;"執行の宮城県知事選挙"</f>
        <v>　令和7年10月26日執行の宮城県知事選挙</v>
      </c>
      <c r="B7" s="510"/>
      <c r="C7" s="510"/>
      <c r="D7" s="510"/>
      <c r="E7" s="510"/>
      <c r="F7" s="510"/>
      <c r="G7" s="510"/>
      <c r="H7" s="510"/>
      <c r="I7" s="545" t="s">
        <v>654</v>
      </c>
      <c r="J7" s="545"/>
      <c r="K7" s="545"/>
      <c r="L7" s="545"/>
      <c r="M7" s="545"/>
      <c r="N7" s="545"/>
      <c r="O7" s="510" t="str">
        <f>"　"&amp;設定シート!$F$5&amp;"執行の宮城県知事選挙"</f>
        <v>　令和7年10月26日執行の宮城県知事選挙</v>
      </c>
      <c r="P7" s="510"/>
      <c r="Q7" s="510"/>
      <c r="R7" s="510"/>
      <c r="S7" s="510"/>
      <c r="T7" s="510"/>
      <c r="U7" s="510"/>
      <c r="V7" s="510"/>
      <c r="W7" s="545" t="s">
        <v>654</v>
      </c>
      <c r="X7" s="545"/>
      <c r="Y7" s="545"/>
      <c r="Z7" s="545"/>
      <c r="AA7" s="545"/>
      <c r="AB7" s="545"/>
    </row>
    <row r="8" spans="1:29">
      <c r="A8" s="48" t="s">
        <v>655</v>
      </c>
      <c r="O8" s="342" t="s">
        <v>655</v>
      </c>
      <c r="P8" s="342"/>
      <c r="Q8" s="342"/>
      <c r="R8" s="342"/>
      <c r="S8" s="342"/>
      <c r="T8" s="342"/>
      <c r="U8" s="342"/>
      <c r="V8" s="342"/>
      <c r="W8" s="342"/>
      <c r="X8" s="342"/>
      <c r="Y8" s="342"/>
      <c r="Z8" s="342"/>
      <c r="AA8" s="342"/>
      <c r="AB8" s="342"/>
    </row>
    <row r="10" spans="1:29" ht="36" customHeight="1">
      <c r="A10" s="575" t="s">
        <v>186</v>
      </c>
      <c r="B10" s="575"/>
      <c r="C10" s="575"/>
      <c r="D10" s="575"/>
      <c r="E10" s="572">
        <f>入力シート①!C36</f>
        <v>0</v>
      </c>
      <c r="F10" s="572"/>
      <c r="G10" s="572"/>
      <c r="H10" s="572"/>
      <c r="I10" s="572"/>
      <c r="J10" s="572"/>
      <c r="K10" s="572"/>
      <c r="L10" s="572"/>
      <c r="M10" s="572"/>
      <c r="N10" s="572"/>
      <c r="O10" s="575" t="s">
        <v>186</v>
      </c>
      <c r="P10" s="575"/>
      <c r="Q10" s="575"/>
      <c r="R10" s="575"/>
      <c r="S10" s="538">
        <f>入力シート①!C36</f>
        <v>0</v>
      </c>
      <c r="T10" s="539"/>
      <c r="U10" s="539"/>
      <c r="V10" s="539"/>
      <c r="W10" s="539"/>
      <c r="X10" s="539"/>
      <c r="Y10" s="539"/>
      <c r="Z10" s="539"/>
      <c r="AA10" s="539"/>
      <c r="AB10" s="540"/>
    </row>
    <row r="11" spans="1:29" ht="36" customHeight="1">
      <c r="A11" s="575" t="s">
        <v>187</v>
      </c>
      <c r="B11" s="575"/>
      <c r="C11" s="575"/>
      <c r="D11" s="575"/>
      <c r="E11" s="572">
        <f>入力シート①!C37</f>
        <v>0</v>
      </c>
      <c r="F11" s="572"/>
      <c r="G11" s="572"/>
      <c r="H11" s="572"/>
      <c r="I11" s="572"/>
      <c r="J11" s="572"/>
      <c r="K11" s="572"/>
      <c r="L11" s="572"/>
      <c r="M11" s="572"/>
      <c r="N11" s="572"/>
      <c r="O11" s="575" t="s">
        <v>187</v>
      </c>
      <c r="P11" s="575"/>
      <c r="Q11" s="575"/>
      <c r="R11" s="575"/>
      <c r="S11" s="538">
        <f>入力シート①!C37</f>
        <v>0</v>
      </c>
      <c r="T11" s="539"/>
      <c r="U11" s="539"/>
      <c r="V11" s="539"/>
      <c r="W11" s="539"/>
      <c r="X11" s="539"/>
      <c r="Y11" s="539"/>
      <c r="Z11" s="539"/>
      <c r="AA11" s="539"/>
      <c r="AB11" s="540"/>
    </row>
    <row r="12" spans="1:29" ht="36" customHeight="1">
      <c r="A12" s="575" t="s">
        <v>188</v>
      </c>
      <c r="B12" s="575"/>
      <c r="C12" s="575"/>
      <c r="D12" s="575"/>
      <c r="E12" s="572">
        <f>入力シート①!C38</f>
        <v>0</v>
      </c>
      <c r="F12" s="572"/>
      <c r="G12" s="572"/>
      <c r="H12" s="572"/>
      <c r="I12" s="572"/>
      <c r="J12" s="572"/>
      <c r="K12" s="572"/>
      <c r="L12" s="572"/>
      <c r="M12" s="572"/>
      <c r="N12" s="572"/>
      <c r="O12" s="575" t="s">
        <v>188</v>
      </c>
      <c r="P12" s="575"/>
      <c r="Q12" s="575"/>
      <c r="R12" s="575"/>
      <c r="S12" s="538">
        <f>入力シート①!C38</f>
        <v>0</v>
      </c>
      <c r="T12" s="539"/>
      <c r="U12" s="539"/>
      <c r="V12" s="539"/>
      <c r="W12" s="539"/>
      <c r="X12" s="539"/>
      <c r="Y12" s="539"/>
      <c r="Z12" s="539"/>
      <c r="AA12" s="539"/>
      <c r="AB12" s="540"/>
    </row>
    <row r="13" spans="1:29" ht="36" customHeight="1">
      <c r="A13" s="575" t="s">
        <v>41</v>
      </c>
      <c r="B13" s="575"/>
      <c r="C13" s="575"/>
      <c r="D13" s="575"/>
      <c r="E13" s="579">
        <f>入力シート①!C34</f>
        <v>0</v>
      </c>
      <c r="F13" s="579"/>
      <c r="G13" s="579"/>
      <c r="H13" s="579"/>
      <c r="I13" s="579"/>
      <c r="J13" s="579"/>
      <c r="K13" s="579"/>
      <c r="L13" s="579"/>
      <c r="M13" s="579"/>
      <c r="N13" s="579"/>
      <c r="O13" s="575" t="s">
        <v>41</v>
      </c>
      <c r="P13" s="575"/>
      <c r="Q13" s="575"/>
      <c r="R13" s="575"/>
      <c r="S13" s="533">
        <f>入力シート①!C34</f>
        <v>0</v>
      </c>
      <c r="T13" s="534"/>
      <c r="U13" s="534"/>
      <c r="V13" s="534"/>
      <c r="W13" s="534"/>
      <c r="X13" s="534"/>
      <c r="Y13" s="534"/>
      <c r="Z13" s="534"/>
      <c r="AA13" s="534"/>
      <c r="AB13" s="535"/>
    </row>
    <row r="14" spans="1:29" ht="36" customHeight="1">
      <c r="A14" s="574" t="s">
        <v>498</v>
      </c>
      <c r="B14" s="575"/>
      <c r="C14" s="575"/>
      <c r="D14" s="575"/>
      <c r="E14" s="572">
        <f>入力シート①!C12</f>
        <v>0</v>
      </c>
      <c r="F14" s="572"/>
      <c r="G14" s="572"/>
      <c r="H14" s="572"/>
      <c r="I14" s="572"/>
      <c r="J14" s="572"/>
      <c r="K14" s="572"/>
      <c r="L14" s="572"/>
      <c r="M14" s="572"/>
      <c r="N14" s="572"/>
      <c r="O14" s="574" t="s">
        <v>498</v>
      </c>
      <c r="P14" s="575"/>
      <c r="Q14" s="575"/>
      <c r="R14" s="575"/>
      <c r="S14" s="538">
        <f>入力シート①!C12</f>
        <v>0</v>
      </c>
      <c r="T14" s="539"/>
      <c r="U14" s="539"/>
      <c r="V14" s="539"/>
      <c r="W14" s="539"/>
      <c r="X14" s="539"/>
      <c r="Y14" s="539"/>
      <c r="Z14" s="539"/>
      <c r="AA14" s="539"/>
      <c r="AB14" s="540"/>
    </row>
    <row r="15" spans="1:29" ht="36" customHeight="1">
      <c r="A15" s="575" t="s">
        <v>17</v>
      </c>
      <c r="B15" s="575"/>
      <c r="C15" s="575"/>
      <c r="D15" s="575"/>
      <c r="E15" s="572">
        <f>入力シート①!C12</f>
        <v>0</v>
      </c>
      <c r="F15" s="572"/>
      <c r="G15" s="572"/>
      <c r="H15" s="572"/>
      <c r="I15" s="572"/>
      <c r="J15" s="572"/>
      <c r="K15" s="572"/>
      <c r="L15" s="572"/>
      <c r="M15" s="572"/>
      <c r="N15" s="572"/>
      <c r="O15" s="575" t="s">
        <v>17</v>
      </c>
      <c r="P15" s="575"/>
      <c r="Q15" s="575"/>
      <c r="R15" s="575"/>
      <c r="S15" s="538">
        <f>入力シート①!C12</f>
        <v>0</v>
      </c>
      <c r="T15" s="539"/>
      <c r="U15" s="539"/>
      <c r="V15" s="539"/>
      <c r="W15" s="539"/>
      <c r="X15" s="539"/>
      <c r="Y15" s="539"/>
      <c r="Z15" s="539"/>
      <c r="AA15" s="539"/>
      <c r="AB15" s="540"/>
    </row>
    <row r="16" spans="1:29">
      <c r="A16" s="98"/>
      <c r="B16" s="98"/>
      <c r="C16" s="98"/>
      <c r="D16" s="98"/>
      <c r="E16" s="50"/>
      <c r="F16" s="50"/>
      <c r="G16" s="50"/>
      <c r="H16" s="50"/>
      <c r="I16" s="50"/>
      <c r="J16" s="50"/>
      <c r="K16" s="50"/>
      <c r="L16" s="50"/>
      <c r="M16" s="50"/>
      <c r="N16" s="50"/>
      <c r="O16" s="98"/>
      <c r="P16" s="98"/>
      <c r="Q16" s="98"/>
      <c r="R16" s="98"/>
      <c r="S16" s="50"/>
      <c r="T16" s="50"/>
      <c r="U16" s="50"/>
      <c r="V16" s="50"/>
      <c r="W16" s="50"/>
      <c r="X16" s="50"/>
      <c r="Y16" s="50"/>
      <c r="Z16" s="50"/>
      <c r="AA16" s="50"/>
      <c r="AB16" s="50"/>
    </row>
    <row r="17" spans="1:27">
      <c r="A17" s="577">
        <f>設定シート!D6</f>
        <v>45939</v>
      </c>
      <c r="B17" s="577"/>
      <c r="C17" s="577"/>
      <c r="D17" s="577"/>
      <c r="O17" s="577">
        <f>設定シート!D6</f>
        <v>45939</v>
      </c>
      <c r="P17" s="577"/>
      <c r="Q17" s="577"/>
      <c r="R17" s="577"/>
    </row>
    <row r="18" spans="1:27">
      <c r="A18" s="70"/>
      <c r="B18" s="70"/>
      <c r="C18" s="70"/>
      <c r="D18" s="70"/>
      <c r="O18" s="70"/>
      <c r="P18" s="70"/>
      <c r="Q18" s="70"/>
      <c r="R18" s="70"/>
    </row>
    <row r="20" spans="1:27">
      <c r="C20" s="48" t="s">
        <v>489</v>
      </c>
      <c r="Q20" s="48" t="s">
        <v>489</v>
      </c>
    </row>
    <row r="23" spans="1:27">
      <c r="D23" s="536" t="s">
        <v>55</v>
      </c>
      <c r="E23" s="536"/>
      <c r="G23" s="506">
        <f>入力シート①!C16</f>
        <v>0</v>
      </c>
      <c r="H23" s="506"/>
      <c r="I23" s="506"/>
      <c r="J23" s="506"/>
      <c r="K23" s="506"/>
      <c r="L23" s="506"/>
      <c r="M23" s="506"/>
      <c r="R23" s="536" t="s">
        <v>55</v>
      </c>
      <c r="S23" s="536"/>
      <c r="U23" s="506">
        <f>入力シート①!C16</f>
        <v>0</v>
      </c>
      <c r="V23" s="506"/>
      <c r="W23" s="506"/>
      <c r="X23" s="506"/>
      <c r="Y23" s="506"/>
      <c r="Z23" s="506"/>
      <c r="AA23" s="506"/>
    </row>
    <row r="24" spans="1:27">
      <c r="C24" s="537"/>
      <c r="D24" s="537"/>
      <c r="E24" s="537"/>
      <c r="F24" s="537"/>
      <c r="G24" s="116"/>
      <c r="H24" s="116"/>
      <c r="I24" s="116"/>
      <c r="J24" s="116"/>
      <c r="K24" s="116"/>
      <c r="L24" s="116"/>
      <c r="M24" s="116"/>
      <c r="Q24" s="537"/>
      <c r="R24" s="537"/>
      <c r="S24" s="537"/>
      <c r="T24" s="537"/>
      <c r="U24" s="116"/>
      <c r="V24" s="116"/>
      <c r="W24" s="116"/>
      <c r="X24" s="116"/>
      <c r="Y24" s="116"/>
      <c r="Z24" s="116"/>
      <c r="AA24" s="116"/>
    </row>
    <row r="26" spans="1:27" ht="21">
      <c r="D26" s="536" t="s">
        <v>181</v>
      </c>
      <c r="E26" s="536"/>
      <c r="G26" s="576">
        <f>入力シート①!C12</f>
        <v>0</v>
      </c>
      <c r="H26" s="576"/>
      <c r="I26" s="576"/>
      <c r="J26" s="576"/>
      <c r="K26" s="576"/>
      <c r="L26" s="576"/>
      <c r="M26" s="576"/>
      <c r="R26" s="536" t="s">
        <v>181</v>
      </c>
      <c r="S26" s="536"/>
      <c r="U26" s="576">
        <f>入力シート①!C12</f>
        <v>0</v>
      </c>
      <c r="V26" s="576"/>
      <c r="W26" s="576"/>
      <c r="X26" s="576"/>
      <c r="Y26" s="576"/>
      <c r="Z26" s="576"/>
      <c r="AA26" s="576"/>
    </row>
    <row r="27" spans="1:27">
      <c r="C27" s="536"/>
      <c r="D27" s="536"/>
      <c r="E27" s="536"/>
      <c r="F27" s="536"/>
      <c r="Q27" s="536"/>
      <c r="R27" s="536"/>
      <c r="S27" s="536"/>
      <c r="T27" s="536"/>
    </row>
    <row r="28" spans="1:27">
      <c r="C28" s="78"/>
      <c r="D28" s="78"/>
      <c r="E28" s="78"/>
      <c r="F28" s="78"/>
      <c r="Q28" s="78"/>
      <c r="R28" s="78"/>
      <c r="S28" s="78"/>
      <c r="T28" s="78"/>
    </row>
    <row r="30" spans="1:27">
      <c r="A30" s="573" t="s">
        <v>95</v>
      </c>
      <c r="B30" s="573"/>
      <c r="C30" s="83" t="str">
        <f>"選挙管理委員会委員長　"&amp;設定シート!$D$12&amp;"　殿"</f>
        <v>選挙管理委員会委員長　櫻井　正人　殿</v>
      </c>
      <c r="O30" s="578">
        <f>入力シート①!C35</f>
        <v>0</v>
      </c>
      <c r="P30" s="578"/>
      <c r="Q30" s="545" t="s">
        <v>201</v>
      </c>
      <c r="R30" s="545"/>
      <c r="S30" s="545"/>
      <c r="T30" s="545"/>
      <c r="U30" s="545"/>
      <c r="V30" s="545"/>
      <c r="W30" s="545"/>
    </row>
    <row r="33" spans="1:28">
      <c r="A33" s="46" t="s">
        <v>90</v>
      </c>
      <c r="B33" s="90"/>
      <c r="C33" s="46"/>
      <c r="D33" s="46"/>
      <c r="O33" s="46" t="s">
        <v>90</v>
      </c>
      <c r="P33" s="90"/>
      <c r="Q33" s="46"/>
      <c r="R33" s="46"/>
    </row>
    <row r="34" spans="1:28">
      <c r="A34" s="501" t="s">
        <v>492</v>
      </c>
      <c r="B34" s="501"/>
      <c r="C34" s="501"/>
      <c r="D34" s="501"/>
      <c r="E34" s="501"/>
      <c r="F34" s="501"/>
      <c r="G34" s="501"/>
      <c r="H34" s="501"/>
      <c r="I34" s="501"/>
      <c r="J34" s="501"/>
      <c r="K34" s="501"/>
      <c r="L34" s="501"/>
      <c r="M34" s="501"/>
      <c r="N34" s="501"/>
      <c r="O34" s="501" t="s">
        <v>492</v>
      </c>
      <c r="P34" s="501"/>
      <c r="Q34" s="501"/>
      <c r="R34" s="501"/>
      <c r="S34" s="501"/>
      <c r="T34" s="501"/>
      <c r="U34" s="501"/>
      <c r="V34" s="501"/>
      <c r="W34" s="501"/>
      <c r="X34" s="501"/>
      <c r="Y34" s="501"/>
      <c r="Z34" s="501"/>
      <c r="AA34" s="501"/>
      <c r="AB34" s="501"/>
    </row>
    <row r="35" spans="1:28">
      <c r="A35" s="501" t="s">
        <v>493</v>
      </c>
      <c r="B35" s="501"/>
      <c r="C35" s="501"/>
      <c r="D35" s="501"/>
      <c r="E35" s="501"/>
      <c r="F35" s="501"/>
      <c r="G35" s="501"/>
      <c r="H35" s="501"/>
      <c r="I35" s="501"/>
      <c r="J35" s="501"/>
      <c r="K35" s="501"/>
      <c r="L35" s="501"/>
      <c r="M35" s="501"/>
      <c r="N35" s="501"/>
      <c r="O35" s="501" t="s">
        <v>493</v>
      </c>
      <c r="P35" s="501"/>
      <c r="Q35" s="501"/>
      <c r="R35" s="501"/>
      <c r="S35" s="501"/>
      <c r="T35" s="501"/>
      <c r="U35" s="501"/>
      <c r="V35" s="501"/>
      <c r="W35" s="501"/>
      <c r="X35" s="501"/>
      <c r="Y35" s="501"/>
      <c r="Z35" s="501"/>
      <c r="AA35" s="501"/>
      <c r="AB35" s="501"/>
    </row>
    <row r="36" spans="1:28">
      <c r="A36" s="501" t="s">
        <v>494</v>
      </c>
      <c r="B36" s="501"/>
      <c r="C36" s="501"/>
      <c r="D36" s="501"/>
      <c r="E36" s="501"/>
      <c r="F36" s="501"/>
      <c r="G36" s="501"/>
      <c r="H36" s="501"/>
      <c r="I36" s="501"/>
      <c r="J36" s="501"/>
      <c r="K36" s="501"/>
      <c r="L36" s="501"/>
      <c r="M36" s="501"/>
      <c r="N36" s="501"/>
      <c r="O36" s="501" t="s">
        <v>494</v>
      </c>
      <c r="P36" s="501"/>
      <c r="Q36" s="501"/>
      <c r="R36" s="501"/>
      <c r="S36" s="501"/>
      <c r="T36" s="501"/>
      <c r="U36" s="501"/>
      <c r="V36" s="501"/>
      <c r="W36" s="501"/>
      <c r="X36" s="501"/>
      <c r="Y36" s="501"/>
      <c r="Z36" s="501"/>
      <c r="AA36" s="501"/>
      <c r="AB36" s="501"/>
    </row>
    <row r="37" spans="1:28">
      <c r="A37" s="501" t="s">
        <v>495</v>
      </c>
      <c r="B37" s="501"/>
      <c r="C37" s="501"/>
      <c r="D37" s="501"/>
      <c r="E37" s="501"/>
      <c r="F37" s="501"/>
      <c r="G37" s="501"/>
      <c r="H37" s="501"/>
      <c r="I37" s="501"/>
      <c r="J37" s="501"/>
      <c r="K37" s="501"/>
      <c r="L37" s="501"/>
      <c r="M37" s="501"/>
      <c r="N37" s="501"/>
      <c r="O37" s="501" t="s">
        <v>495</v>
      </c>
      <c r="P37" s="501"/>
      <c r="Q37" s="501"/>
      <c r="R37" s="501"/>
      <c r="S37" s="501"/>
      <c r="T37" s="501"/>
      <c r="U37" s="501"/>
      <c r="V37" s="501"/>
      <c r="W37" s="501"/>
      <c r="X37" s="501"/>
      <c r="Y37" s="501"/>
      <c r="Z37" s="501"/>
      <c r="AA37" s="501"/>
      <c r="AB37" s="501"/>
    </row>
    <row r="38" spans="1:28">
      <c r="A38" s="46"/>
      <c r="B38" s="81"/>
      <c r="C38" s="62"/>
      <c r="D38" s="62"/>
      <c r="E38" s="46"/>
      <c r="F38" s="46"/>
      <c r="G38" s="46"/>
      <c r="H38" s="46"/>
      <c r="I38" s="46"/>
      <c r="J38" s="46"/>
      <c r="K38" s="46"/>
      <c r="L38" s="46"/>
      <c r="M38" s="46"/>
      <c r="N38" s="46"/>
      <c r="O38" s="46"/>
      <c r="P38" s="81"/>
      <c r="Q38" s="62"/>
      <c r="R38" s="62"/>
      <c r="S38" s="46"/>
      <c r="T38" s="46"/>
      <c r="U38" s="46"/>
      <c r="V38" s="46"/>
      <c r="W38" s="46"/>
      <c r="X38" s="46"/>
      <c r="Y38" s="46"/>
      <c r="Z38" s="46"/>
      <c r="AA38" s="46"/>
      <c r="AB38" s="46"/>
    </row>
    <row r="39" spans="1:28">
      <c r="B39" s="71"/>
      <c r="C39" s="62"/>
      <c r="D39" s="62"/>
      <c r="G39" s="68"/>
      <c r="P39" s="71"/>
      <c r="Q39" s="62"/>
      <c r="R39" s="62"/>
      <c r="U39" s="68"/>
    </row>
  </sheetData>
  <mergeCells count="57">
    <mergeCell ref="S11:AB11"/>
    <mergeCell ref="A34:N34"/>
    <mergeCell ref="A35:N35"/>
    <mergeCell ref="A36:N36"/>
    <mergeCell ref="A37:N37"/>
    <mergeCell ref="O34:AB34"/>
    <mergeCell ref="O35:AB35"/>
    <mergeCell ref="O36:AB36"/>
    <mergeCell ref="O37:AB37"/>
    <mergeCell ref="D23:E23"/>
    <mergeCell ref="A12:D12"/>
    <mergeCell ref="O30:P30"/>
    <mergeCell ref="O13:R13"/>
    <mergeCell ref="O15:R15"/>
    <mergeCell ref="O17:R17"/>
    <mergeCell ref="E13:N13"/>
    <mergeCell ref="O10:R10"/>
    <mergeCell ref="S15:AB15"/>
    <mergeCell ref="U23:AA23"/>
    <mergeCell ref="A4:N4"/>
    <mergeCell ref="O4:AB4"/>
    <mergeCell ref="A5:N5"/>
    <mergeCell ref="O5:AB5"/>
    <mergeCell ref="A7:H7"/>
    <mergeCell ref="I7:N7"/>
    <mergeCell ref="O7:V7"/>
    <mergeCell ref="W7:AB7"/>
    <mergeCell ref="S10:AB10"/>
    <mergeCell ref="A13:D13"/>
    <mergeCell ref="A17:D17"/>
    <mergeCell ref="O11:R11"/>
    <mergeCell ref="E12:N12"/>
    <mergeCell ref="Q30:W30"/>
    <mergeCell ref="U26:AA26"/>
    <mergeCell ref="Q27:T27"/>
    <mergeCell ref="R26:S26"/>
    <mergeCell ref="R23:S23"/>
    <mergeCell ref="Q24:T24"/>
    <mergeCell ref="S13:AB13"/>
    <mergeCell ref="O14:R14"/>
    <mergeCell ref="S14:AB14"/>
    <mergeCell ref="O12:R12"/>
    <mergeCell ref="S12:AB12"/>
    <mergeCell ref="E11:N11"/>
    <mergeCell ref="A30:B30"/>
    <mergeCell ref="E10:N10"/>
    <mergeCell ref="A14:D14"/>
    <mergeCell ref="E14:N14"/>
    <mergeCell ref="C27:F27"/>
    <mergeCell ref="A10:D10"/>
    <mergeCell ref="G23:M23"/>
    <mergeCell ref="G26:M26"/>
    <mergeCell ref="D26:E26"/>
    <mergeCell ref="A11:D11"/>
    <mergeCell ref="A15:D15"/>
    <mergeCell ref="E15:N15"/>
    <mergeCell ref="C24:F24"/>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C39"/>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527</v>
      </c>
      <c r="AB1" s="66" t="s">
        <v>528</v>
      </c>
      <c r="AC1" s="245" t="s">
        <v>364</v>
      </c>
    </row>
    <row r="4" spans="1:29" ht="31.5">
      <c r="A4" s="505" t="s">
        <v>379</v>
      </c>
      <c r="B4" s="505"/>
      <c r="C4" s="505"/>
      <c r="D4" s="505"/>
      <c r="E4" s="505"/>
      <c r="F4" s="505"/>
      <c r="G4" s="505"/>
      <c r="H4" s="505"/>
      <c r="I4" s="505"/>
      <c r="J4" s="505"/>
      <c r="K4" s="505"/>
      <c r="L4" s="505"/>
      <c r="M4" s="505"/>
      <c r="N4" s="505"/>
      <c r="O4" s="505" t="s">
        <v>379</v>
      </c>
      <c r="P4" s="505"/>
      <c r="Q4" s="505"/>
      <c r="R4" s="505"/>
      <c r="S4" s="505"/>
      <c r="T4" s="505"/>
      <c r="U4" s="505"/>
      <c r="V4" s="505"/>
      <c r="W4" s="505"/>
      <c r="X4" s="505"/>
      <c r="Y4" s="505"/>
      <c r="Z4" s="505"/>
      <c r="AA4" s="505"/>
      <c r="AB4" s="505"/>
    </row>
    <row r="5" spans="1:29">
      <c r="A5" s="513" t="s">
        <v>292</v>
      </c>
      <c r="B5" s="513"/>
      <c r="C5" s="513"/>
      <c r="D5" s="513"/>
      <c r="E5" s="513"/>
      <c r="F5" s="513"/>
      <c r="G5" s="513"/>
      <c r="H5" s="513"/>
      <c r="I5" s="513"/>
      <c r="J5" s="513"/>
      <c r="K5" s="513"/>
      <c r="L5" s="513"/>
      <c r="M5" s="513"/>
      <c r="N5" s="513"/>
      <c r="O5" s="513" t="s">
        <v>381</v>
      </c>
      <c r="P5" s="513"/>
      <c r="Q5" s="513"/>
      <c r="R5" s="513"/>
      <c r="S5" s="513"/>
      <c r="T5" s="513"/>
      <c r="U5" s="513"/>
      <c r="V5" s="513"/>
      <c r="W5" s="513"/>
      <c r="X5" s="513"/>
      <c r="Y5" s="513"/>
      <c r="Z5" s="513"/>
      <c r="AA5" s="513"/>
      <c r="AB5" s="513"/>
    </row>
    <row r="7" spans="1:29" ht="14.25" customHeight="1">
      <c r="A7" s="510" t="str">
        <f>"　"&amp;設定シート!$F$5&amp;"執行の宮城県知事選挙"</f>
        <v>　令和7年10月26日執行の宮城県知事選挙</v>
      </c>
      <c r="B7" s="510"/>
      <c r="C7" s="510"/>
      <c r="D7" s="510"/>
      <c r="E7" s="510"/>
      <c r="F7" s="510"/>
      <c r="G7" s="510"/>
      <c r="H7" s="510"/>
      <c r="I7" s="545" t="s">
        <v>654</v>
      </c>
      <c r="J7" s="545"/>
      <c r="K7" s="545"/>
      <c r="L7" s="545"/>
      <c r="M7" s="545"/>
      <c r="N7" s="545"/>
      <c r="O7" s="510" t="str">
        <f>"　"&amp;設定シート!$F$5&amp;"執行の宮城県知事選挙"</f>
        <v>　令和7年10月26日執行の宮城県知事選挙</v>
      </c>
      <c r="P7" s="510"/>
      <c r="Q7" s="510"/>
      <c r="R7" s="510"/>
      <c r="S7" s="510"/>
      <c r="T7" s="510"/>
      <c r="U7" s="510"/>
      <c r="V7" s="510"/>
      <c r="W7" s="545" t="s">
        <v>654</v>
      </c>
      <c r="X7" s="545"/>
      <c r="Y7" s="545"/>
      <c r="Z7" s="545"/>
      <c r="AA7" s="545"/>
      <c r="AB7" s="545"/>
    </row>
    <row r="8" spans="1:29">
      <c r="A8" s="342" t="s">
        <v>655</v>
      </c>
      <c r="B8" s="342"/>
      <c r="C8" s="342"/>
      <c r="D8" s="342"/>
      <c r="E8" s="342"/>
      <c r="F8" s="342"/>
      <c r="G8" s="342"/>
      <c r="H8" s="342"/>
      <c r="I8" s="342"/>
      <c r="J8" s="342"/>
      <c r="K8" s="342"/>
      <c r="L8" s="342"/>
      <c r="M8" s="342"/>
      <c r="N8" s="342"/>
      <c r="O8" s="342" t="s">
        <v>655</v>
      </c>
      <c r="P8" s="342"/>
      <c r="Q8" s="342"/>
      <c r="R8" s="342"/>
      <c r="S8" s="342"/>
      <c r="T8" s="342"/>
      <c r="U8" s="342"/>
      <c r="V8" s="342"/>
      <c r="W8" s="342"/>
      <c r="X8" s="342"/>
      <c r="Y8" s="342"/>
      <c r="Z8" s="342"/>
      <c r="AA8" s="342"/>
      <c r="AB8" s="342"/>
    </row>
    <row r="10" spans="1:29" ht="36" customHeight="1">
      <c r="A10" s="575" t="s">
        <v>186</v>
      </c>
      <c r="B10" s="575"/>
      <c r="C10" s="575"/>
      <c r="D10" s="575"/>
      <c r="E10" s="572">
        <f>入力シート①!C36</f>
        <v>0</v>
      </c>
      <c r="F10" s="572"/>
      <c r="G10" s="572"/>
      <c r="H10" s="572"/>
      <c r="I10" s="572"/>
      <c r="J10" s="572"/>
      <c r="K10" s="572"/>
      <c r="L10" s="572"/>
      <c r="M10" s="572"/>
      <c r="N10" s="572"/>
      <c r="O10" s="575" t="s">
        <v>186</v>
      </c>
      <c r="P10" s="575"/>
      <c r="Q10" s="575"/>
      <c r="R10" s="575"/>
      <c r="S10" s="538">
        <f>入力シート①!C36</f>
        <v>0</v>
      </c>
      <c r="T10" s="539"/>
      <c r="U10" s="539"/>
      <c r="V10" s="539"/>
      <c r="W10" s="539"/>
      <c r="X10" s="539"/>
      <c r="Y10" s="539"/>
      <c r="Z10" s="539"/>
      <c r="AA10" s="539"/>
      <c r="AB10" s="540"/>
    </row>
    <row r="11" spans="1:29" ht="36" customHeight="1">
      <c r="A11" s="575" t="s">
        <v>187</v>
      </c>
      <c r="B11" s="575"/>
      <c r="C11" s="575"/>
      <c r="D11" s="575"/>
      <c r="E11" s="572">
        <f>入力シート①!C37</f>
        <v>0</v>
      </c>
      <c r="F11" s="572"/>
      <c r="G11" s="572"/>
      <c r="H11" s="572"/>
      <c r="I11" s="572"/>
      <c r="J11" s="572"/>
      <c r="K11" s="572"/>
      <c r="L11" s="572"/>
      <c r="M11" s="572"/>
      <c r="N11" s="572"/>
      <c r="O11" s="575" t="s">
        <v>187</v>
      </c>
      <c r="P11" s="575"/>
      <c r="Q11" s="575"/>
      <c r="R11" s="575"/>
      <c r="S11" s="538">
        <f>入力シート①!C37</f>
        <v>0</v>
      </c>
      <c r="T11" s="539"/>
      <c r="U11" s="539"/>
      <c r="V11" s="539"/>
      <c r="W11" s="539"/>
      <c r="X11" s="539"/>
      <c r="Y11" s="539"/>
      <c r="Z11" s="539"/>
      <c r="AA11" s="539"/>
      <c r="AB11" s="540"/>
    </row>
    <row r="12" spans="1:29" ht="36" customHeight="1">
      <c r="A12" s="575" t="s">
        <v>188</v>
      </c>
      <c r="B12" s="575"/>
      <c r="C12" s="575"/>
      <c r="D12" s="575"/>
      <c r="E12" s="572">
        <f>入力シート①!C38</f>
        <v>0</v>
      </c>
      <c r="F12" s="572"/>
      <c r="G12" s="572"/>
      <c r="H12" s="572"/>
      <c r="I12" s="572"/>
      <c r="J12" s="572"/>
      <c r="K12" s="572"/>
      <c r="L12" s="572"/>
      <c r="M12" s="572"/>
      <c r="N12" s="572"/>
      <c r="O12" s="575" t="s">
        <v>188</v>
      </c>
      <c r="P12" s="575"/>
      <c r="Q12" s="575"/>
      <c r="R12" s="575"/>
      <c r="S12" s="538">
        <f>入力シート①!C38</f>
        <v>0</v>
      </c>
      <c r="T12" s="539"/>
      <c r="U12" s="539"/>
      <c r="V12" s="539"/>
      <c r="W12" s="539"/>
      <c r="X12" s="539"/>
      <c r="Y12" s="539"/>
      <c r="Z12" s="539"/>
      <c r="AA12" s="539"/>
      <c r="AB12" s="540"/>
    </row>
    <row r="13" spans="1:29" ht="36" customHeight="1">
      <c r="A13" s="575" t="s">
        <v>41</v>
      </c>
      <c r="B13" s="575"/>
      <c r="C13" s="575"/>
      <c r="D13" s="575"/>
      <c r="E13" s="579">
        <f>入力シート①!C34</f>
        <v>0</v>
      </c>
      <c r="F13" s="579"/>
      <c r="G13" s="579"/>
      <c r="H13" s="579"/>
      <c r="I13" s="579"/>
      <c r="J13" s="579"/>
      <c r="K13" s="579"/>
      <c r="L13" s="579"/>
      <c r="M13" s="579"/>
      <c r="N13" s="579"/>
      <c r="O13" s="575" t="s">
        <v>41</v>
      </c>
      <c r="P13" s="575"/>
      <c r="Q13" s="575"/>
      <c r="R13" s="575"/>
      <c r="S13" s="533">
        <f>入力シート①!C34</f>
        <v>0</v>
      </c>
      <c r="T13" s="534"/>
      <c r="U13" s="534"/>
      <c r="V13" s="534"/>
      <c r="W13" s="534"/>
      <c r="X13" s="534"/>
      <c r="Y13" s="534"/>
      <c r="Z13" s="534"/>
      <c r="AA13" s="534"/>
      <c r="AB13" s="535"/>
    </row>
    <row r="14" spans="1:29" ht="36" customHeight="1">
      <c r="A14" s="574" t="s">
        <v>498</v>
      </c>
      <c r="B14" s="575"/>
      <c r="C14" s="575"/>
      <c r="D14" s="575"/>
      <c r="E14" s="572">
        <f>入力シート①!C12</f>
        <v>0</v>
      </c>
      <c r="F14" s="572"/>
      <c r="G14" s="572"/>
      <c r="H14" s="572"/>
      <c r="I14" s="572"/>
      <c r="J14" s="572"/>
      <c r="K14" s="572"/>
      <c r="L14" s="572"/>
      <c r="M14" s="572"/>
      <c r="N14" s="572"/>
      <c r="O14" s="574" t="s">
        <v>498</v>
      </c>
      <c r="P14" s="575"/>
      <c r="Q14" s="575"/>
      <c r="R14" s="575"/>
      <c r="S14" s="538">
        <f>入力シート①!C12</f>
        <v>0</v>
      </c>
      <c r="T14" s="539"/>
      <c r="U14" s="539"/>
      <c r="V14" s="539"/>
      <c r="W14" s="539"/>
      <c r="X14" s="539"/>
      <c r="Y14" s="539"/>
      <c r="Z14" s="539"/>
      <c r="AA14" s="539"/>
      <c r="AB14" s="540"/>
    </row>
    <row r="15" spans="1:29" ht="36" customHeight="1">
      <c r="A15" s="575" t="s">
        <v>17</v>
      </c>
      <c r="B15" s="575"/>
      <c r="C15" s="575"/>
      <c r="D15" s="575"/>
      <c r="E15" s="572">
        <f>入力シート①!C12</f>
        <v>0</v>
      </c>
      <c r="F15" s="572"/>
      <c r="G15" s="572"/>
      <c r="H15" s="572"/>
      <c r="I15" s="572"/>
      <c r="J15" s="572"/>
      <c r="K15" s="572"/>
      <c r="L15" s="572"/>
      <c r="M15" s="572"/>
      <c r="N15" s="572"/>
      <c r="O15" s="575" t="s">
        <v>17</v>
      </c>
      <c r="P15" s="575"/>
      <c r="Q15" s="575"/>
      <c r="R15" s="575"/>
      <c r="S15" s="538">
        <f>入力シート①!C12</f>
        <v>0</v>
      </c>
      <c r="T15" s="539"/>
      <c r="U15" s="539"/>
      <c r="V15" s="539"/>
      <c r="W15" s="539"/>
      <c r="X15" s="539"/>
      <c r="Y15" s="539"/>
      <c r="Z15" s="539"/>
      <c r="AA15" s="539"/>
      <c r="AB15" s="540"/>
    </row>
    <row r="16" spans="1:29">
      <c r="A16" s="98"/>
      <c r="B16" s="98"/>
      <c r="C16" s="98"/>
      <c r="D16" s="98"/>
      <c r="E16" s="50"/>
      <c r="F16" s="50"/>
      <c r="G16" s="50"/>
      <c r="H16" s="50"/>
      <c r="I16" s="50"/>
      <c r="J16" s="50"/>
      <c r="K16" s="50"/>
      <c r="L16" s="50"/>
      <c r="M16" s="50"/>
      <c r="N16" s="50"/>
      <c r="O16" s="98"/>
      <c r="P16" s="98"/>
      <c r="Q16" s="98"/>
      <c r="R16" s="98"/>
      <c r="S16" s="50"/>
      <c r="T16" s="50"/>
      <c r="U16" s="50"/>
      <c r="V16" s="50"/>
      <c r="W16" s="50"/>
      <c r="X16" s="50"/>
      <c r="Y16" s="50"/>
      <c r="Z16" s="50"/>
      <c r="AA16" s="50"/>
      <c r="AB16" s="50"/>
    </row>
    <row r="17" spans="1:27">
      <c r="A17" s="577">
        <f>設定シート!D6</f>
        <v>45939</v>
      </c>
      <c r="B17" s="577"/>
      <c r="C17" s="577"/>
      <c r="D17" s="577"/>
      <c r="O17" s="577">
        <f>設定シート!D6</f>
        <v>45939</v>
      </c>
      <c r="P17" s="577"/>
      <c r="Q17" s="577"/>
      <c r="R17" s="577"/>
    </row>
    <row r="18" spans="1:27">
      <c r="A18" s="70"/>
      <c r="B18" s="70"/>
      <c r="C18" s="70"/>
      <c r="D18" s="70"/>
      <c r="O18" s="70"/>
      <c r="P18" s="70"/>
      <c r="Q18" s="70"/>
      <c r="R18" s="70"/>
    </row>
    <row r="20" spans="1:27">
      <c r="C20" s="48" t="s">
        <v>489</v>
      </c>
      <c r="Q20" s="48" t="s">
        <v>489</v>
      </c>
    </row>
    <row r="23" spans="1:27">
      <c r="D23" s="536" t="s">
        <v>55</v>
      </c>
      <c r="E23" s="536"/>
      <c r="G23" s="506">
        <f>入力シート①!C25</f>
        <v>0</v>
      </c>
      <c r="H23" s="506"/>
      <c r="I23" s="506"/>
      <c r="J23" s="506"/>
      <c r="K23" s="506"/>
      <c r="L23" s="506"/>
      <c r="M23" s="506"/>
      <c r="R23" s="536" t="s">
        <v>55</v>
      </c>
      <c r="S23" s="536"/>
      <c r="U23" s="506">
        <f>入力シート①!C25</f>
        <v>0</v>
      </c>
      <c r="V23" s="506"/>
      <c r="W23" s="506"/>
      <c r="X23" s="506"/>
      <c r="Y23" s="506"/>
      <c r="Z23" s="506"/>
      <c r="AA23" s="506"/>
    </row>
    <row r="24" spans="1:27">
      <c r="C24" s="537"/>
      <c r="D24" s="537"/>
      <c r="E24" s="537"/>
      <c r="F24" s="537"/>
      <c r="G24" s="335"/>
      <c r="H24" s="335"/>
      <c r="I24" s="335"/>
      <c r="J24" s="335"/>
      <c r="K24" s="335"/>
      <c r="L24" s="335"/>
      <c r="M24" s="335"/>
      <c r="Q24" s="537"/>
      <c r="R24" s="537"/>
      <c r="S24" s="537"/>
      <c r="T24" s="537"/>
      <c r="U24" s="335"/>
      <c r="V24" s="335"/>
      <c r="W24" s="335"/>
      <c r="X24" s="335"/>
      <c r="Y24" s="335"/>
      <c r="Z24" s="335"/>
      <c r="AA24" s="335"/>
    </row>
    <row r="25" spans="1:27">
      <c r="G25" s="336"/>
      <c r="H25" s="336"/>
      <c r="I25" s="336"/>
      <c r="J25" s="336"/>
      <c r="K25" s="336"/>
      <c r="L25" s="336"/>
      <c r="M25" s="336"/>
      <c r="U25" s="336"/>
      <c r="V25" s="336"/>
      <c r="W25" s="336"/>
      <c r="X25" s="336"/>
      <c r="Y25" s="336"/>
      <c r="Z25" s="336"/>
      <c r="AA25" s="336"/>
    </row>
    <row r="26" spans="1:27" ht="21">
      <c r="D26" s="536" t="s">
        <v>181</v>
      </c>
      <c r="E26" s="536"/>
      <c r="G26" s="526">
        <f>入力シート①!C22</f>
        <v>0</v>
      </c>
      <c r="H26" s="526"/>
      <c r="I26" s="526"/>
      <c r="J26" s="526"/>
      <c r="K26" s="526"/>
      <c r="L26" s="526"/>
      <c r="M26" s="526"/>
      <c r="R26" s="536" t="s">
        <v>181</v>
      </c>
      <c r="S26" s="536"/>
      <c r="U26" s="576">
        <f>入力シート①!C22</f>
        <v>0</v>
      </c>
      <c r="V26" s="576"/>
      <c r="W26" s="576"/>
      <c r="X26" s="576"/>
      <c r="Y26" s="576"/>
      <c r="Z26" s="576"/>
      <c r="AA26" s="576"/>
    </row>
    <row r="27" spans="1:27">
      <c r="C27" s="536"/>
      <c r="D27" s="536"/>
      <c r="E27" s="536"/>
      <c r="F27" s="536"/>
      <c r="H27" s="116"/>
      <c r="I27" s="116"/>
      <c r="J27" s="116"/>
      <c r="K27" s="116"/>
      <c r="L27" s="116"/>
      <c r="M27" s="116"/>
      <c r="Q27" s="536"/>
      <c r="R27" s="536"/>
      <c r="S27" s="536"/>
      <c r="T27" s="536"/>
      <c r="V27" s="116"/>
      <c r="W27" s="116"/>
      <c r="X27" s="116"/>
      <c r="Y27" s="116"/>
      <c r="Z27" s="116"/>
      <c r="AA27" s="116"/>
    </row>
    <row r="28" spans="1:27">
      <c r="C28" s="78"/>
      <c r="D28" s="78"/>
      <c r="E28" s="78"/>
      <c r="F28" s="78"/>
      <c r="Q28" s="78"/>
      <c r="R28" s="78"/>
      <c r="S28" s="78"/>
      <c r="T28" s="78"/>
    </row>
    <row r="30" spans="1:27">
      <c r="A30" s="573" t="s">
        <v>95</v>
      </c>
      <c r="B30" s="573"/>
      <c r="C30" s="83" t="str">
        <f>"選挙管理委員会委員長　"&amp;設定シート!$D$12&amp;"　殿"</f>
        <v>選挙管理委員会委員長　櫻井　正人　殿</v>
      </c>
      <c r="O30" s="580">
        <f>入力シート①!C35</f>
        <v>0</v>
      </c>
      <c r="P30" s="580"/>
      <c r="Q30" s="545" t="s">
        <v>201</v>
      </c>
      <c r="R30" s="545"/>
      <c r="S30" s="545"/>
      <c r="T30" s="545"/>
      <c r="U30" s="545"/>
      <c r="V30" s="545"/>
      <c r="W30" s="545"/>
    </row>
    <row r="33" spans="1:28">
      <c r="A33" s="46" t="s">
        <v>90</v>
      </c>
      <c r="B33" s="90"/>
      <c r="C33" s="46"/>
      <c r="D33" s="46"/>
      <c r="O33" s="46" t="s">
        <v>90</v>
      </c>
      <c r="P33" s="90"/>
      <c r="Q33" s="46"/>
      <c r="R33" s="46"/>
    </row>
    <row r="34" spans="1:28">
      <c r="A34" s="501" t="s">
        <v>492</v>
      </c>
      <c r="B34" s="501"/>
      <c r="C34" s="501"/>
      <c r="D34" s="501"/>
      <c r="E34" s="501"/>
      <c r="F34" s="501"/>
      <c r="G34" s="501"/>
      <c r="H34" s="501"/>
      <c r="I34" s="501"/>
      <c r="J34" s="501"/>
      <c r="K34" s="501"/>
      <c r="L34" s="501"/>
      <c r="M34" s="501"/>
      <c r="N34" s="501"/>
      <c r="O34" s="501" t="s">
        <v>492</v>
      </c>
      <c r="P34" s="501"/>
      <c r="Q34" s="501"/>
      <c r="R34" s="501"/>
      <c r="S34" s="501"/>
      <c r="T34" s="501"/>
      <c r="U34" s="501"/>
      <c r="V34" s="501"/>
      <c r="W34" s="501"/>
      <c r="X34" s="501"/>
      <c r="Y34" s="501"/>
      <c r="Z34" s="501"/>
      <c r="AA34" s="501"/>
      <c r="AB34" s="501"/>
    </row>
    <row r="35" spans="1:28">
      <c r="A35" s="501" t="s">
        <v>493</v>
      </c>
      <c r="B35" s="501"/>
      <c r="C35" s="501"/>
      <c r="D35" s="501"/>
      <c r="E35" s="501"/>
      <c r="F35" s="501"/>
      <c r="G35" s="501"/>
      <c r="H35" s="501"/>
      <c r="I35" s="501"/>
      <c r="J35" s="501"/>
      <c r="K35" s="501"/>
      <c r="L35" s="501"/>
      <c r="M35" s="501"/>
      <c r="N35" s="501"/>
      <c r="O35" s="501" t="s">
        <v>493</v>
      </c>
      <c r="P35" s="501"/>
      <c r="Q35" s="501"/>
      <c r="R35" s="501"/>
      <c r="S35" s="501"/>
      <c r="T35" s="501"/>
      <c r="U35" s="501"/>
      <c r="V35" s="501"/>
      <c r="W35" s="501"/>
      <c r="X35" s="501"/>
      <c r="Y35" s="501"/>
      <c r="Z35" s="501"/>
      <c r="AA35" s="501"/>
      <c r="AB35" s="501"/>
    </row>
    <row r="36" spans="1:28">
      <c r="A36" s="501" t="s">
        <v>494</v>
      </c>
      <c r="B36" s="501"/>
      <c r="C36" s="501"/>
      <c r="D36" s="501"/>
      <c r="E36" s="501"/>
      <c r="F36" s="501"/>
      <c r="G36" s="501"/>
      <c r="H36" s="501"/>
      <c r="I36" s="501"/>
      <c r="J36" s="501"/>
      <c r="K36" s="501"/>
      <c r="L36" s="501"/>
      <c r="M36" s="501"/>
      <c r="N36" s="501"/>
      <c r="O36" s="501" t="s">
        <v>494</v>
      </c>
      <c r="P36" s="501"/>
      <c r="Q36" s="501"/>
      <c r="R36" s="501"/>
      <c r="S36" s="501"/>
      <c r="T36" s="501"/>
      <c r="U36" s="501"/>
      <c r="V36" s="501"/>
      <c r="W36" s="501"/>
      <c r="X36" s="501"/>
      <c r="Y36" s="501"/>
      <c r="Z36" s="501"/>
      <c r="AA36" s="501"/>
      <c r="AB36" s="501"/>
    </row>
    <row r="37" spans="1:28">
      <c r="A37" s="501" t="s">
        <v>495</v>
      </c>
      <c r="B37" s="501"/>
      <c r="C37" s="501"/>
      <c r="D37" s="501"/>
      <c r="E37" s="501"/>
      <c r="F37" s="501"/>
      <c r="G37" s="501"/>
      <c r="H37" s="501"/>
      <c r="I37" s="501"/>
      <c r="J37" s="501"/>
      <c r="K37" s="501"/>
      <c r="L37" s="501"/>
      <c r="M37" s="501"/>
      <c r="N37" s="501"/>
      <c r="O37" s="501" t="s">
        <v>495</v>
      </c>
      <c r="P37" s="501"/>
      <c r="Q37" s="501"/>
      <c r="R37" s="501"/>
      <c r="S37" s="501"/>
      <c r="T37" s="501"/>
      <c r="U37" s="501"/>
      <c r="V37" s="501"/>
      <c r="W37" s="501"/>
      <c r="X37" s="501"/>
      <c r="Y37" s="501"/>
      <c r="Z37" s="501"/>
      <c r="AA37" s="501"/>
      <c r="AB37" s="501"/>
    </row>
    <row r="38" spans="1:28">
      <c r="A38" s="46"/>
      <c r="B38" s="81"/>
      <c r="C38" s="62"/>
      <c r="D38" s="62"/>
      <c r="E38" s="46"/>
      <c r="F38" s="46"/>
      <c r="G38" s="46"/>
      <c r="H38" s="46"/>
      <c r="I38" s="46"/>
      <c r="J38" s="46"/>
      <c r="K38" s="46"/>
      <c r="L38" s="46"/>
      <c r="M38" s="46"/>
      <c r="N38" s="46"/>
      <c r="O38" s="46"/>
      <c r="P38" s="81"/>
      <c r="Q38" s="62"/>
      <c r="R38" s="62"/>
      <c r="S38" s="46"/>
      <c r="T38" s="46"/>
      <c r="U38" s="46"/>
      <c r="V38" s="46"/>
      <c r="W38" s="46"/>
      <c r="X38" s="46"/>
      <c r="Y38" s="46"/>
      <c r="Z38" s="46"/>
      <c r="AA38" s="46"/>
      <c r="AB38" s="46"/>
    </row>
    <row r="39" spans="1:28">
      <c r="B39" s="71"/>
      <c r="C39" s="62"/>
      <c r="D39" s="62"/>
      <c r="G39" s="68"/>
      <c r="P39" s="71"/>
      <c r="Q39" s="62"/>
      <c r="R39" s="62"/>
      <c r="U39" s="68"/>
    </row>
  </sheetData>
  <mergeCells count="57">
    <mergeCell ref="O34:AB34"/>
    <mergeCell ref="O35:AB35"/>
    <mergeCell ref="O36:AB36"/>
    <mergeCell ref="O37:AB37"/>
    <mergeCell ref="A34:N34"/>
    <mergeCell ref="A35:N35"/>
    <mergeCell ref="A36:N36"/>
    <mergeCell ref="A37:N37"/>
    <mergeCell ref="C27:F27"/>
    <mergeCell ref="Q27:T27"/>
    <mergeCell ref="A30:B30"/>
    <mergeCell ref="O30:P30"/>
    <mergeCell ref="C24:F24"/>
    <mergeCell ref="Q24:T24"/>
    <mergeCell ref="D26:E26"/>
    <mergeCell ref="G26:M26"/>
    <mergeCell ref="R26:S26"/>
    <mergeCell ref="Q30:W30"/>
    <mergeCell ref="U26:AA26"/>
    <mergeCell ref="U23:AA23"/>
    <mergeCell ref="A14:D14"/>
    <mergeCell ref="E14:N14"/>
    <mergeCell ref="O14:R14"/>
    <mergeCell ref="S14:AB14"/>
    <mergeCell ref="A15:D15"/>
    <mergeCell ref="E15:N15"/>
    <mergeCell ref="O15:R15"/>
    <mergeCell ref="S15:AB15"/>
    <mergeCell ref="A17:D17"/>
    <mergeCell ref="O17:R17"/>
    <mergeCell ref="D23:E23"/>
    <mergeCell ref="G23:M23"/>
    <mergeCell ref="R23:S23"/>
    <mergeCell ref="A12:D12"/>
    <mergeCell ref="E12:N12"/>
    <mergeCell ref="O12:R12"/>
    <mergeCell ref="S12:AB12"/>
    <mergeCell ref="A13:D13"/>
    <mergeCell ref="E13:N13"/>
    <mergeCell ref="O13:R13"/>
    <mergeCell ref="S13:AB13"/>
    <mergeCell ref="A10:D10"/>
    <mergeCell ref="E10:N10"/>
    <mergeCell ref="O10:R10"/>
    <mergeCell ref="S10:AB10"/>
    <mergeCell ref="A11:D11"/>
    <mergeCell ref="E11:N11"/>
    <mergeCell ref="O11:R11"/>
    <mergeCell ref="S11:AB11"/>
    <mergeCell ref="A4:N4"/>
    <mergeCell ref="O4:AB4"/>
    <mergeCell ref="A5:N5"/>
    <mergeCell ref="O5:AB5"/>
    <mergeCell ref="A7:H7"/>
    <mergeCell ref="I7:N7"/>
    <mergeCell ref="O7:V7"/>
    <mergeCell ref="W7:AB7"/>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7"/>
  <sheetViews>
    <sheetView showGridLines="0" tabSelected="1" view="pageBreakPreview" zoomScaleNormal="100" zoomScaleSheetLayoutView="100" workbookViewId="0"/>
  </sheetViews>
  <sheetFormatPr defaultColWidth="12.5" defaultRowHeight="15"/>
  <cols>
    <col min="1" max="16" width="13.875" style="64" customWidth="1"/>
    <col min="17" max="16384" width="12.5" style="64"/>
  </cols>
  <sheetData>
    <row r="1" spans="1:16">
      <c r="P1" s="258" t="s">
        <v>625</v>
      </c>
    </row>
    <row r="2" spans="1:16" ht="18.75">
      <c r="A2" s="391" t="s">
        <v>624</v>
      </c>
      <c r="B2" s="391"/>
      <c r="C2" s="391"/>
      <c r="D2" s="391"/>
      <c r="E2" s="391"/>
      <c r="F2" s="391"/>
      <c r="G2" s="391"/>
      <c r="H2" s="391"/>
      <c r="I2" s="391"/>
      <c r="J2" s="391"/>
      <c r="K2" s="391"/>
      <c r="L2" s="391"/>
      <c r="M2" s="391"/>
      <c r="N2" s="391"/>
      <c r="O2" s="391"/>
      <c r="P2" s="391"/>
    </row>
    <row r="3" spans="1:16">
      <c r="B3" s="149"/>
      <c r="C3" s="149"/>
      <c r="D3" s="149"/>
      <c r="E3" s="149"/>
      <c r="F3" s="149"/>
      <c r="G3" s="149"/>
      <c r="H3" s="149"/>
      <c r="I3" s="149"/>
      <c r="J3" s="149"/>
      <c r="K3" s="149"/>
      <c r="P3" s="65" t="s">
        <v>263</v>
      </c>
    </row>
    <row r="4" spans="1:16" s="113" customFormat="1" ht="15.75">
      <c r="A4" s="146" t="s">
        <v>231</v>
      </c>
      <c r="B4" s="151"/>
      <c r="C4" s="151"/>
      <c r="D4" s="151"/>
      <c r="E4" s="151"/>
      <c r="F4" s="151"/>
      <c r="G4" s="151"/>
      <c r="H4" s="151"/>
      <c r="I4" s="151"/>
      <c r="J4" s="151"/>
      <c r="K4" s="151"/>
    </row>
    <row r="5" spans="1:16" s="113" customFormat="1" ht="15.75">
      <c r="A5" s="148" t="s">
        <v>262</v>
      </c>
    </row>
    <row r="6" spans="1:16" s="113" customFormat="1" ht="16.5" thickBot="1">
      <c r="A6" s="162" t="s">
        <v>264</v>
      </c>
    </row>
    <row r="7" spans="1:16" s="113" customFormat="1" ht="16.5" thickBot="1">
      <c r="A7" s="113" t="s">
        <v>232</v>
      </c>
      <c r="B7" s="146"/>
      <c r="C7" s="146"/>
      <c r="D7" s="146"/>
      <c r="E7" s="152"/>
      <c r="F7" s="147" t="s">
        <v>233</v>
      </c>
      <c r="G7" s="153"/>
      <c r="H7" s="147" t="s">
        <v>234</v>
      </c>
      <c r="I7" s="154" t="s">
        <v>235</v>
      </c>
      <c r="J7" s="147" t="s">
        <v>260</v>
      </c>
      <c r="K7" s="146"/>
    </row>
    <row r="8" spans="1:16" s="113" customFormat="1" ht="15.75">
      <c r="A8" s="113" t="s">
        <v>236</v>
      </c>
      <c r="B8" s="146"/>
      <c r="C8" s="146"/>
      <c r="D8" s="146"/>
      <c r="E8" s="146"/>
      <c r="G8" s="146"/>
      <c r="I8" s="155"/>
      <c r="K8" s="146"/>
    </row>
    <row r="9" spans="1:16" s="113" customFormat="1" ht="15.75">
      <c r="A9" s="113" t="s">
        <v>268</v>
      </c>
      <c r="B9" s="146"/>
      <c r="C9" s="146"/>
      <c r="D9" s="146"/>
      <c r="E9" s="146"/>
      <c r="G9" s="146"/>
      <c r="I9" s="155"/>
      <c r="K9" s="146"/>
    </row>
    <row r="10" spans="1:16" s="113" customFormat="1" ht="15.75">
      <c r="A10" s="113" t="s">
        <v>238</v>
      </c>
      <c r="B10" s="146"/>
      <c r="C10" s="146"/>
      <c r="D10" s="146"/>
      <c r="E10" s="146"/>
      <c r="F10" s="146"/>
      <c r="G10" s="146"/>
      <c r="H10" s="146"/>
      <c r="I10" s="146"/>
      <c r="J10" s="146"/>
      <c r="K10" s="146"/>
    </row>
    <row r="11" spans="1:16" s="113" customFormat="1" ht="15.75">
      <c r="B11" s="146"/>
      <c r="C11" s="146"/>
      <c r="D11" s="146"/>
      <c r="E11" s="146"/>
      <c r="F11" s="146"/>
      <c r="G11" s="146"/>
      <c r="H11" s="146"/>
      <c r="I11" s="146"/>
      <c r="J11" s="146"/>
      <c r="K11" s="146"/>
    </row>
    <row r="12" spans="1:16" s="113" customFormat="1" ht="15.75">
      <c r="A12" s="146" t="s">
        <v>230</v>
      </c>
      <c r="B12" s="151"/>
      <c r="C12" s="151"/>
      <c r="D12" s="151"/>
      <c r="E12" s="151"/>
      <c r="F12" s="151"/>
      <c r="G12" s="151"/>
      <c r="H12" s="151"/>
      <c r="I12" s="151"/>
      <c r="J12" s="151"/>
      <c r="K12" s="151"/>
    </row>
    <row r="13" spans="1:16" s="113" customFormat="1" ht="15.75">
      <c r="A13" s="113" t="s">
        <v>265</v>
      </c>
    </row>
    <row r="14" spans="1:16" s="113" customFormat="1" ht="15.75">
      <c r="A14" s="113" t="s">
        <v>266</v>
      </c>
    </row>
    <row r="15" spans="1:16" s="113" customFormat="1" ht="15.75">
      <c r="A15" s="113" t="s">
        <v>261</v>
      </c>
      <c r="B15" s="146"/>
      <c r="C15" s="146"/>
      <c r="D15" s="146"/>
      <c r="E15" s="146"/>
      <c r="F15" s="146"/>
      <c r="G15" s="146"/>
      <c r="H15" s="146"/>
      <c r="I15" s="146"/>
      <c r="J15" s="146"/>
      <c r="K15" s="146"/>
    </row>
    <row r="16" spans="1:16" s="113" customFormat="1" ht="15.75">
      <c r="A16" s="113" t="s">
        <v>620</v>
      </c>
      <c r="B16" s="146"/>
      <c r="C16" s="146"/>
      <c r="D16" s="146"/>
      <c r="E16" s="146"/>
      <c r="F16" s="146"/>
      <c r="G16" s="146"/>
      <c r="H16" s="146"/>
      <c r="I16" s="146"/>
      <c r="J16" s="146"/>
      <c r="K16" s="146"/>
    </row>
    <row r="17" spans="1:16" s="113" customFormat="1" ht="15.75">
      <c r="A17" s="113" t="s">
        <v>237</v>
      </c>
      <c r="B17" s="146"/>
      <c r="C17" s="146"/>
      <c r="D17" s="146"/>
      <c r="E17" s="146"/>
      <c r="F17" s="146"/>
      <c r="G17" s="146"/>
      <c r="H17" s="146"/>
      <c r="I17" s="146"/>
      <c r="J17" s="146"/>
      <c r="K17" s="146"/>
    </row>
    <row r="18" spans="1:16" s="113" customFormat="1" ht="15.75">
      <c r="A18" s="113" t="s">
        <v>626</v>
      </c>
      <c r="B18" s="146"/>
      <c r="C18" s="146"/>
      <c r="D18" s="146"/>
      <c r="E18" s="146"/>
      <c r="F18" s="146"/>
      <c r="G18" s="146"/>
      <c r="H18" s="146"/>
      <c r="I18" s="146"/>
      <c r="J18" s="146"/>
      <c r="K18" s="146"/>
    </row>
    <row r="19" spans="1:16" s="113" customFormat="1" ht="15.75">
      <c r="A19" s="113" t="s">
        <v>276</v>
      </c>
      <c r="B19" s="151"/>
      <c r="C19" s="151"/>
      <c r="D19" s="151"/>
      <c r="E19" s="151"/>
      <c r="F19" s="151"/>
      <c r="G19" s="151"/>
      <c r="H19" s="151"/>
      <c r="I19" s="151"/>
      <c r="J19" s="151"/>
      <c r="K19" s="151"/>
    </row>
    <row r="20" spans="1:16" s="113" customFormat="1" ht="15.75">
      <c r="A20" s="113" t="s">
        <v>239</v>
      </c>
      <c r="B20" s="146"/>
      <c r="C20" s="146"/>
      <c r="D20" s="146"/>
      <c r="E20" s="146"/>
      <c r="F20" s="146"/>
      <c r="G20" s="146"/>
      <c r="H20" s="146"/>
      <c r="I20" s="146"/>
      <c r="J20" s="146"/>
      <c r="K20" s="146"/>
    </row>
    <row r="21" spans="1:16" ht="15.75" thickBot="1">
      <c r="A21" s="150"/>
      <c r="P21" s="65" t="s">
        <v>638</v>
      </c>
    </row>
    <row r="22" spans="1:16" ht="15.75" thickBot="1">
      <c r="A22" s="392" t="s">
        <v>259</v>
      </c>
      <c r="B22" s="393"/>
      <c r="C22" s="393"/>
      <c r="D22" s="393"/>
      <c r="E22" s="393"/>
      <c r="F22" s="393"/>
      <c r="G22" s="393"/>
      <c r="H22" s="393"/>
      <c r="I22" s="393"/>
      <c r="J22" s="393"/>
      <c r="K22" s="393"/>
      <c r="L22" s="393"/>
      <c r="M22" s="393"/>
      <c r="N22" s="393"/>
      <c r="O22" s="393"/>
      <c r="P22" s="394"/>
    </row>
    <row r="23" spans="1:16" ht="15.75">
      <c r="A23" s="281" t="s">
        <v>240</v>
      </c>
      <c r="B23" s="401" t="s">
        <v>242</v>
      </c>
      <c r="C23" s="402"/>
      <c r="D23" s="402"/>
      <c r="E23" s="402"/>
      <c r="F23" s="403"/>
      <c r="G23" s="317" t="s">
        <v>563</v>
      </c>
      <c r="H23" s="407" t="s">
        <v>247</v>
      </c>
      <c r="I23" s="408"/>
      <c r="J23" s="408"/>
      <c r="K23" s="409"/>
      <c r="L23" s="283" t="s">
        <v>575</v>
      </c>
      <c r="M23" s="413" t="s">
        <v>252</v>
      </c>
      <c r="N23" s="414"/>
      <c r="O23" s="414"/>
      <c r="P23" s="415"/>
    </row>
    <row r="24" spans="1:16" ht="15.75">
      <c r="A24" s="282" t="s">
        <v>241</v>
      </c>
      <c r="B24" s="377" t="s">
        <v>243</v>
      </c>
      <c r="C24" s="378"/>
      <c r="D24" s="378"/>
      <c r="E24" s="378"/>
      <c r="F24" s="379"/>
      <c r="G24" s="275" t="s">
        <v>564</v>
      </c>
      <c r="H24" s="398" t="s">
        <v>393</v>
      </c>
      <c r="I24" s="399"/>
      <c r="J24" s="399"/>
      <c r="K24" s="400"/>
      <c r="L24" s="277" t="s">
        <v>576</v>
      </c>
      <c r="M24" s="398" t="s">
        <v>253</v>
      </c>
      <c r="N24" s="399"/>
      <c r="O24" s="399"/>
      <c r="P24" s="400"/>
    </row>
    <row r="25" spans="1:16" ht="15.75">
      <c r="A25" s="279" t="s">
        <v>547</v>
      </c>
      <c r="B25" s="374" t="s">
        <v>639</v>
      </c>
      <c r="C25" s="375"/>
      <c r="D25" s="375"/>
      <c r="E25" s="375"/>
      <c r="F25" s="376"/>
      <c r="G25" s="274" t="s">
        <v>565</v>
      </c>
      <c r="H25" s="410" t="s">
        <v>394</v>
      </c>
      <c r="I25" s="411"/>
      <c r="J25" s="411"/>
      <c r="K25" s="412"/>
      <c r="L25" s="277" t="s">
        <v>300</v>
      </c>
      <c r="M25" s="398" t="s">
        <v>302</v>
      </c>
      <c r="N25" s="399"/>
      <c r="O25" s="399"/>
      <c r="P25" s="400"/>
    </row>
    <row r="26" spans="1:16" ht="15.75" customHeight="1">
      <c r="A26" s="280" t="s">
        <v>548</v>
      </c>
      <c r="B26" s="371" t="s">
        <v>631</v>
      </c>
      <c r="C26" s="372"/>
      <c r="D26" s="372"/>
      <c r="E26" s="372"/>
      <c r="F26" s="373"/>
      <c r="G26" s="275" t="s">
        <v>566</v>
      </c>
      <c r="H26" s="416" t="s">
        <v>395</v>
      </c>
      <c r="I26" s="417"/>
      <c r="J26" s="417"/>
      <c r="K26" s="418"/>
      <c r="L26" s="277" t="s">
        <v>73</v>
      </c>
      <c r="M26" s="398" t="s">
        <v>664</v>
      </c>
      <c r="N26" s="399"/>
      <c r="O26" s="399"/>
      <c r="P26" s="400"/>
    </row>
    <row r="27" spans="1:16" ht="15.75">
      <c r="A27" s="279" t="s">
        <v>549</v>
      </c>
      <c r="B27" s="374" t="s">
        <v>244</v>
      </c>
      <c r="C27" s="375"/>
      <c r="D27" s="375"/>
      <c r="E27" s="375"/>
      <c r="F27" s="376"/>
      <c r="G27" s="274" t="s">
        <v>567</v>
      </c>
      <c r="H27" s="410" t="s">
        <v>396</v>
      </c>
      <c r="I27" s="411"/>
      <c r="J27" s="411"/>
      <c r="K27" s="412"/>
      <c r="L27" s="277" t="s">
        <v>74</v>
      </c>
      <c r="M27" s="398" t="s">
        <v>669</v>
      </c>
      <c r="N27" s="399"/>
      <c r="O27" s="399"/>
      <c r="P27" s="400"/>
    </row>
    <row r="28" spans="1:16" ht="15.75">
      <c r="A28" s="279" t="s">
        <v>550</v>
      </c>
      <c r="B28" s="374" t="s">
        <v>479</v>
      </c>
      <c r="C28" s="375"/>
      <c r="D28" s="375"/>
      <c r="E28" s="375"/>
      <c r="F28" s="376"/>
      <c r="G28" s="274" t="s">
        <v>568</v>
      </c>
      <c r="H28" s="395" t="s">
        <v>301</v>
      </c>
      <c r="I28" s="396"/>
      <c r="J28" s="396"/>
      <c r="K28" s="397"/>
      <c r="L28" s="277" t="s">
        <v>719</v>
      </c>
      <c r="M28" s="398" t="s">
        <v>673</v>
      </c>
      <c r="N28" s="399"/>
      <c r="O28" s="399"/>
      <c r="P28" s="400"/>
    </row>
    <row r="29" spans="1:16" ht="15.75">
      <c r="A29" s="280" t="s">
        <v>551</v>
      </c>
      <c r="B29" s="371" t="s">
        <v>299</v>
      </c>
      <c r="C29" s="372"/>
      <c r="D29" s="372"/>
      <c r="E29" s="372"/>
      <c r="F29" s="373"/>
      <c r="G29" s="276" t="s">
        <v>569</v>
      </c>
      <c r="H29" s="395" t="s">
        <v>570</v>
      </c>
      <c r="I29" s="396"/>
      <c r="J29" s="396"/>
      <c r="K29" s="397"/>
      <c r="L29" s="277" t="s">
        <v>720</v>
      </c>
      <c r="M29" s="398" t="s">
        <v>684</v>
      </c>
      <c r="N29" s="399"/>
      <c r="O29" s="399"/>
      <c r="P29" s="400"/>
    </row>
    <row r="30" spans="1:16" ht="15.75">
      <c r="A30" s="279" t="s">
        <v>552</v>
      </c>
      <c r="B30" s="374" t="s">
        <v>245</v>
      </c>
      <c r="C30" s="375"/>
      <c r="D30" s="375"/>
      <c r="E30" s="375"/>
      <c r="F30" s="376"/>
      <c r="G30" s="275" t="s">
        <v>298</v>
      </c>
      <c r="H30" s="398" t="s">
        <v>248</v>
      </c>
      <c r="I30" s="399"/>
      <c r="J30" s="399"/>
      <c r="K30" s="400"/>
      <c r="L30" s="277" t="s">
        <v>721</v>
      </c>
      <c r="M30" s="398" t="s">
        <v>688</v>
      </c>
      <c r="N30" s="399"/>
      <c r="O30" s="399"/>
      <c r="P30" s="400"/>
    </row>
    <row r="31" spans="1:16" ht="15.75">
      <c r="A31" s="279" t="s">
        <v>554</v>
      </c>
      <c r="B31" s="374" t="s">
        <v>553</v>
      </c>
      <c r="C31" s="375"/>
      <c r="D31" s="375"/>
      <c r="E31" s="375"/>
      <c r="F31" s="376"/>
      <c r="G31" s="275" t="s">
        <v>72</v>
      </c>
      <c r="H31" s="398" t="s">
        <v>246</v>
      </c>
      <c r="I31" s="399"/>
      <c r="J31" s="399"/>
      <c r="K31" s="400"/>
      <c r="L31" s="273" t="s">
        <v>254</v>
      </c>
      <c r="M31" s="404" t="s">
        <v>635</v>
      </c>
      <c r="N31" s="405"/>
      <c r="O31" s="405"/>
      <c r="P31" s="406"/>
    </row>
    <row r="32" spans="1:16" ht="15.75">
      <c r="A32" s="279" t="s">
        <v>555</v>
      </c>
      <c r="B32" s="374" t="s">
        <v>556</v>
      </c>
      <c r="C32" s="375"/>
      <c r="D32" s="375"/>
      <c r="E32" s="375"/>
      <c r="F32" s="376"/>
      <c r="G32" s="277" t="s">
        <v>571</v>
      </c>
      <c r="H32" s="398" t="s">
        <v>249</v>
      </c>
      <c r="I32" s="399"/>
      <c r="J32" s="399"/>
      <c r="K32" s="400"/>
      <c r="L32" s="273" t="s">
        <v>255</v>
      </c>
      <c r="M32" s="404" t="s">
        <v>422</v>
      </c>
      <c r="N32" s="405"/>
      <c r="O32" s="405"/>
      <c r="P32" s="406"/>
    </row>
    <row r="33" spans="1:16" ht="15.75">
      <c r="A33" s="280" t="s">
        <v>557</v>
      </c>
      <c r="B33" s="383" t="s">
        <v>558</v>
      </c>
      <c r="C33" s="384"/>
      <c r="D33" s="384"/>
      <c r="E33" s="384"/>
      <c r="F33" s="385"/>
      <c r="G33" s="354" t="s">
        <v>572</v>
      </c>
      <c r="H33" s="380" t="s">
        <v>246</v>
      </c>
      <c r="I33" s="381"/>
      <c r="J33" s="381"/>
      <c r="K33" s="382"/>
      <c r="L33" s="273" t="s">
        <v>256</v>
      </c>
      <c r="M33" s="404" t="s">
        <v>423</v>
      </c>
      <c r="N33" s="405"/>
      <c r="O33" s="405"/>
      <c r="P33" s="406"/>
    </row>
    <row r="34" spans="1:16" ht="15.75">
      <c r="A34" s="352" t="s">
        <v>559</v>
      </c>
      <c r="B34" s="388" t="s">
        <v>562</v>
      </c>
      <c r="C34" s="389"/>
      <c r="D34" s="389"/>
      <c r="E34" s="389"/>
      <c r="F34" s="390"/>
      <c r="G34" s="354" t="s">
        <v>573</v>
      </c>
      <c r="H34" s="380" t="s">
        <v>250</v>
      </c>
      <c r="I34" s="381"/>
      <c r="J34" s="381"/>
      <c r="K34" s="382"/>
      <c r="L34" s="273" t="s">
        <v>421</v>
      </c>
      <c r="M34" s="404" t="s">
        <v>257</v>
      </c>
      <c r="N34" s="405"/>
      <c r="O34" s="405"/>
      <c r="P34" s="406"/>
    </row>
    <row r="35" spans="1:16" ht="16.5" thickBot="1">
      <c r="A35" s="353" t="s">
        <v>560</v>
      </c>
      <c r="B35" s="386" t="s">
        <v>561</v>
      </c>
      <c r="C35" s="387"/>
      <c r="D35" s="387"/>
      <c r="E35" s="387"/>
      <c r="F35" s="387"/>
      <c r="G35" s="278" t="s">
        <v>574</v>
      </c>
      <c r="H35" s="368" t="s">
        <v>251</v>
      </c>
      <c r="I35" s="369"/>
      <c r="J35" s="369"/>
      <c r="K35" s="370"/>
      <c r="L35" s="284" t="s">
        <v>577</v>
      </c>
      <c r="M35" s="419" t="s">
        <v>424</v>
      </c>
      <c r="N35" s="420"/>
      <c r="O35" s="420"/>
      <c r="P35" s="421"/>
    </row>
    <row r="36" spans="1:16">
      <c r="A36" s="246"/>
      <c r="G36" s="246"/>
      <c r="L36" s="246"/>
    </row>
    <row r="37" spans="1:16" ht="15.75">
      <c r="A37" s="140" t="s">
        <v>258</v>
      </c>
      <c r="B37" s="119"/>
      <c r="C37" s="119"/>
      <c r="D37" s="119"/>
      <c r="E37" s="119"/>
      <c r="F37" s="119"/>
    </row>
  </sheetData>
  <mergeCells count="41">
    <mergeCell ref="M34:P34"/>
    <mergeCell ref="M35:P35"/>
    <mergeCell ref="M28:P28"/>
    <mergeCell ref="M29:P29"/>
    <mergeCell ref="M30:P30"/>
    <mergeCell ref="M33:P33"/>
    <mergeCell ref="M26:P26"/>
    <mergeCell ref="M27:P27"/>
    <mergeCell ref="H29:K29"/>
    <mergeCell ref="M31:P31"/>
    <mergeCell ref="H30:K30"/>
    <mergeCell ref="H31:K31"/>
    <mergeCell ref="H26:K26"/>
    <mergeCell ref="H27:K27"/>
    <mergeCell ref="A2:P2"/>
    <mergeCell ref="A22:P22"/>
    <mergeCell ref="H28:K28"/>
    <mergeCell ref="H32:K32"/>
    <mergeCell ref="B29:F29"/>
    <mergeCell ref="B28:F28"/>
    <mergeCell ref="B30:F30"/>
    <mergeCell ref="B23:F23"/>
    <mergeCell ref="B31:F31"/>
    <mergeCell ref="M25:P25"/>
    <mergeCell ref="M32:P32"/>
    <mergeCell ref="H23:K23"/>
    <mergeCell ref="H24:K24"/>
    <mergeCell ref="H25:K25"/>
    <mergeCell ref="M23:P23"/>
    <mergeCell ref="M24:P24"/>
    <mergeCell ref="H35:K35"/>
    <mergeCell ref="B26:F26"/>
    <mergeCell ref="B27:F27"/>
    <mergeCell ref="B24:F24"/>
    <mergeCell ref="H34:K34"/>
    <mergeCell ref="B33:F33"/>
    <mergeCell ref="B32:F32"/>
    <mergeCell ref="B25:F25"/>
    <mergeCell ref="B35:F35"/>
    <mergeCell ref="B34:F34"/>
    <mergeCell ref="H33:K33"/>
  </mergeCells>
  <phoneticPr fontId="1"/>
  <hyperlinks>
    <hyperlink ref="A23" location="入力シート①!A1" display="入力シート①"/>
    <hyperlink ref="A24" location="入力シート②!A1" display="入力シート②"/>
    <hyperlink ref="A25" location="様式1!A1" display="様式1"/>
    <hyperlink ref="A26" location="様式２!A1" display="様式2"/>
    <hyperlink ref="A27" location="様式3!A1" display="様式3"/>
    <hyperlink ref="A28" location="様式4!A1" display="様式4"/>
    <hyperlink ref="A29" location="様式5!A1" display="様式5"/>
    <hyperlink ref="A30" location="様式6!A1" display="様式6"/>
    <hyperlink ref="A31" location="様式7!A1" display="様式7"/>
    <hyperlink ref="A32" location="'様式8（候）'!A1" display="様式8（候）"/>
    <hyperlink ref="A33" location="'様式8（推）'!A1" display="様式8（推）"/>
    <hyperlink ref="A34" location="'様式9 (候）'!A1" display="様式9（候）"/>
    <hyperlink ref="A35" location="'様式9（推）'!A1" display="様式9（推）"/>
    <hyperlink ref="G23" location="様式10!A1" display="様式10"/>
    <hyperlink ref="G28" location="様式13!A1" display="様式13"/>
    <hyperlink ref="G30" location="様式15!A1" display="様式15"/>
    <hyperlink ref="G31" location="様式16!A1" display="様式16"/>
    <hyperlink ref="G32" location="様式17!A1" display="様式17"/>
    <hyperlink ref="G33" location="様式18!A1" display="様式18"/>
    <hyperlink ref="G24" location="'様式11（候）'!A1" display="様式11（候）"/>
    <hyperlink ref="G25" location="'様式11（推）'!A1" display="様式11（推）"/>
    <hyperlink ref="G26" location="'様式12（候）'!A1" display="様式12（候）"/>
    <hyperlink ref="G27" location="'様式12（推）'!A1" display="様式12（推）"/>
    <hyperlink ref="G29" location="様式14!A1" display="様式14"/>
    <hyperlink ref="G34" location="様式19!A1" display="様式19"/>
    <hyperlink ref="G35" location="様式20!A1" display="様式20"/>
    <hyperlink ref="L23" location="様式21!A1" display="様式21"/>
    <hyperlink ref="L24" location="様式22!A1" display="様式22"/>
    <hyperlink ref="L25" location="様式23!A1" display="様式23"/>
    <hyperlink ref="L26" location="様式24!A1" display="様式24"/>
    <hyperlink ref="L27" location="様式25!A1" display="様式25"/>
    <hyperlink ref="L31" location="参考様式1!A1" display="参考様式1"/>
    <hyperlink ref="L32" location="参考様式2!A1" display="参考様式2"/>
    <hyperlink ref="L33" location="参考様式3!A1" display="参考様式3"/>
    <hyperlink ref="L34" location="参考様式4!A1" display="参考様式4"/>
    <hyperlink ref="L35" location="参考様式5!A1" display="参考様式5"/>
    <hyperlink ref="L28" location="様式26!A1" display="様式26"/>
    <hyperlink ref="L29" location="様式27!A1" display="様式27"/>
    <hyperlink ref="L30" location="様式28!A1" display="様式28"/>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0"/>
  <sheetViews>
    <sheetView view="pageBreakPreview" zoomScaleNormal="100" zoomScaleSheetLayoutView="100" workbookViewId="0"/>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496</v>
      </c>
      <c r="AB1" s="66" t="s">
        <v>497</v>
      </c>
      <c r="AP1" s="66" t="s">
        <v>499</v>
      </c>
      <c r="AQ1" s="245" t="s">
        <v>364</v>
      </c>
    </row>
    <row r="3" spans="1:43" ht="31.5">
      <c r="A3" s="505" t="s">
        <v>382</v>
      </c>
      <c r="B3" s="505"/>
      <c r="C3" s="505"/>
      <c r="D3" s="505"/>
      <c r="E3" s="505"/>
      <c r="F3" s="505"/>
      <c r="G3" s="505"/>
      <c r="H3" s="505"/>
      <c r="I3" s="505"/>
      <c r="J3" s="505"/>
      <c r="K3" s="505"/>
      <c r="L3" s="505"/>
      <c r="M3" s="505"/>
      <c r="N3" s="505"/>
      <c r="O3" s="505" t="s">
        <v>382</v>
      </c>
      <c r="P3" s="505"/>
      <c r="Q3" s="505"/>
      <c r="R3" s="505"/>
      <c r="S3" s="505"/>
      <c r="T3" s="505"/>
      <c r="U3" s="505"/>
      <c r="V3" s="505"/>
      <c r="W3" s="505"/>
      <c r="X3" s="505"/>
      <c r="Y3" s="505"/>
      <c r="Z3" s="505"/>
      <c r="AA3" s="505"/>
      <c r="AB3" s="505"/>
      <c r="AC3" s="505" t="s">
        <v>382</v>
      </c>
      <c r="AD3" s="505"/>
      <c r="AE3" s="505"/>
      <c r="AF3" s="505"/>
      <c r="AG3" s="505"/>
      <c r="AH3" s="505"/>
      <c r="AI3" s="505"/>
      <c r="AJ3" s="505"/>
      <c r="AK3" s="505"/>
      <c r="AL3" s="505"/>
      <c r="AM3" s="505"/>
      <c r="AN3" s="505"/>
      <c r="AO3" s="505"/>
      <c r="AP3" s="505"/>
    </row>
    <row r="4" spans="1:43">
      <c r="A4" s="513" t="s">
        <v>70</v>
      </c>
      <c r="B4" s="513"/>
      <c r="C4" s="513"/>
      <c r="D4" s="513"/>
      <c r="E4" s="513"/>
      <c r="F4" s="513"/>
      <c r="G4" s="513"/>
      <c r="H4" s="513"/>
      <c r="I4" s="513"/>
      <c r="J4" s="513"/>
      <c r="K4" s="513"/>
      <c r="L4" s="513"/>
      <c r="M4" s="513"/>
      <c r="N4" s="513"/>
      <c r="O4" s="513" t="s">
        <v>383</v>
      </c>
      <c r="P4" s="513"/>
      <c r="Q4" s="513"/>
      <c r="R4" s="513"/>
      <c r="S4" s="513"/>
      <c r="T4" s="513"/>
      <c r="U4" s="513"/>
      <c r="V4" s="513"/>
      <c r="W4" s="513"/>
      <c r="X4" s="513"/>
      <c r="Y4" s="513"/>
      <c r="Z4" s="513"/>
      <c r="AA4" s="513"/>
      <c r="AB4" s="513"/>
      <c r="AC4" s="513" t="s">
        <v>384</v>
      </c>
      <c r="AD4" s="513"/>
      <c r="AE4" s="513"/>
      <c r="AF4" s="513"/>
      <c r="AG4" s="513"/>
      <c r="AH4" s="513"/>
      <c r="AI4" s="513"/>
      <c r="AJ4" s="513"/>
      <c r="AK4" s="513"/>
      <c r="AL4" s="513"/>
      <c r="AM4" s="513"/>
      <c r="AN4" s="513"/>
      <c r="AO4" s="513"/>
      <c r="AP4" s="513"/>
    </row>
    <row r="6" spans="1:43" ht="28.5" customHeight="1">
      <c r="A6" s="555" t="s">
        <v>186</v>
      </c>
      <c r="B6" s="556"/>
      <c r="C6" s="557"/>
      <c r="D6" s="121" t="s">
        <v>84</v>
      </c>
      <c r="E6" s="585">
        <f>入力シート①!C43</f>
        <v>0</v>
      </c>
      <c r="F6" s="585"/>
      <c r="G6" s="585"/>
      <c r="H6" s="585"/>
      <c r="I6" s="585"/>
      <c r="J6" s="585"/>
      <c r="K6" s="585"/>
      <c r="L6" s="585"/>
      <c r="M6" s="585"/>
      <c r="N6" s="585"/>
      <c r="O6" s="555" t="s">
        <v>186</v>
      </c>
      <c r="P6" s="556"/>
      <c r="Q6" s="557"/>
      <c r="R6" s="121" t="s">
        <v>84</v>
      </c>
      <c r="S6" s="585">
        <f>入力シート①!C43</f>
        <v>0</v>
      </c>
      <c r="T6" s="585"/>
      <c r="U6" s="585"/>
      <c r="V6" s="585"/>
      <c r="W6" s="585"/>
      <c r="X6" s="585"/>
      <c r="Y6" s="585"/>
      <c r="Z6" s="585"/>
      <c r="AA6" s="585"/>
      <c r="AB6" s="585"/>
      <c r="AC6" s="555" t="s">
        <v>186</v>
      </c>
      <c r="AD6" s="556"/>
      <c r="AE6" s="557"/>
      <c r="AF6" s="121" t="s">
        <v>84</v>
      </c>
      <c r="AG6" s="585">
        <f>入力シート①!C43</f>
        <v>0</v>
      </c>
      <c r="AH6" s="585"/>
      <c r="AI6" s="585"/>
      <c r="AJ6" s="585"/>
      <c r="AK6" s="585"/>
      <c r="AL6" s="585"/>
      <c r="AM6" s="585"/>
      <c r="AN6" s="585"/>
      <c r="AO6" s="585"/>
      <c r="AP6" s="585"/>
    </row>
    <row r="7" spans="1:43" ht="28.5" customHeight="1">
      <c r="A7" s="558"/>
      <c r="B7" s="559"/>
      <c r="C7" s="560"/>
      <c r="D7" s="123" t="s">
        <v>85</v>
      </c>
      <c r="E7" s="582">
        <f>入力シート①!C36</f>
        <v>0</v>
      </c>
      <c r="F7" s="582"/>
      <c r="G7" s="582"/>
      <c r="H7" s="582"/>
      <c r="I7" s="582"/>
      <c r="J7" s="582"/>
      <c r="K7" s="582"/>
      <c r="L7" s="582"/>
      <c r="M7" s="582"/>
      <c r="N7" s="582"/>
      <c r="O7" s="558"/>
      <c r="P7" s="559"/>
      <c r="Q7" s="560"/>
      <c r="R7" s="123" t="s">
        <v>85</v>
      </c>
      <c r="S7" s="582">
        <f>入力シート①!C36</f>
        <v>0</v>
      </c>
      <c r="T7" s="582"/>
      <c r="U7" s="582"/>
      <c r="V7" s="582"/>
      <c r="W7" s="582"/>
      <c r="X7" s="582"/>
      <c r="Y7" s="582"/>
      <c r="Z7" s="582"/>
      <c r="AA7" s="582"/>
      <c r="AB7" s="582"/>
      <c r="AC7" s="558"/>
      <c r="AD7" s="559"/>
      <c r="AE7" s="560"/>
      <c r="AF7" s="123" t="s">
        <v>85</v>
      </c>
      <c r="AG7" s="582">
        <f>入力シート①!C36</f>
        <v>0</v>
      </c>
      <c r="AH7" s="582"/>
      <c r="AI7" s="582"/>
      <c r="AJ7" s="582"/>
      <c r="AK7" s="582"/>
      <c r="AL7" s="582"/>
      <c r="AM7" s="582"/>
      <c r="AN7" s="582"/>
      <c r="AO7" s="582"/>
      <c r="AP7" s="582"/>
    </row>
    <row r="8" spans="1:43" ht="28.5" customHeight="1">
      <c r="A8" s="555" t="s">
        <v>187</v>
      </c>
      <c r="B8" s="556"/>
      <c r="C8" s="557"/>
      <c r="D8" s="121" t="s">
        <v>84</v>
      </c>
      <c r="E8" s="585">
        <f>入力シート①!C44</f>
        <v>0</v>
      </c>
      <c r="F8" s="585"/>
      <c r="G8" s="585"/>
      <c r="H8" s="585"/>
      <c r="I8" s="585"/>
      <c r="J8" s="585"/>
      <c r="K8" s="585"/>
      <c r="L8" s="585"/>
      <c r="M8" s="585"/>
      <c r="N8" s="585"/>
      <c r="O8" s="555" t="s">
        <v>187</v>
      </c>
      <c r="P8" s="556"/>
      <c r="Q8" s="557"/>
      <c r="R8" s="121" t="s">
        <v>84</v>
      </c>
      <c r="S8" s="585">
        <f>入力シート①!C44</f>
        <v>0</v>
      </c>
      <c r="T8" s="585"/>
      <c r="U8" s="585"/>
      <c r="V8" s="585"/>
      <c r="W8" s="585"/>
      <c r="X8" s="585"/>
      <c r="Y8" s="585"/>
      <c r="Z8" s="585"/>
      <c r="AA8" s="585"/>
      <c r="AB8" s="585"/>
      <c r="AC8" s="555" t="s">
        <v>187</v>
      </c>
      <c r="AD8" s="556"/>
      <c r="AE8" s="557"/>
      <c r="AF8" s="121" t="s">
        <v>84</v>
      </c>
      <c r="AG8" s="585">
        <f>入力シート①!C44</f>
        <v>0</v>
      </c>
      <c r="AH8" s="585"/>
      <c r="AI8" s="585"/>
      <c r="AJ8" s="585"/>
      <c r="AK8" s="585"/>
      <c r="AL8" s="585"/>
      <c r="AM8" s="585"/>
      <c r="AN8" s="585"/>
      <c r="AO8" s="585"/>
      <c r="AP8" s="585"/>
    </row>
    <row r="9" spans="1:43" ht="28.5" customHeight="1">
      <c r="A9" s="558"/>
      <c r="B9" s="559"/>
      <c r="C9" s="560"/>
      <c r="D9" s="123" t="s">
        <v>85</v>
      </c>
      <c r="E9" s="582">
        <f>入力シート①!C37</f>
        <v>0</v>
      </c>
      <c r="F9" s="582"/>
      <c r="G9" s="582"/>
      <c r="H9" s="582"/>
      <c r="I9" s="582"/>
      <c r="J9" s="582"/>
      <c r="K9" s="582"/>
      <c r="L9" s="582"/>
      <c r="M9" s="582"/>
      <c r="N9" s="582"/>
      <c r="O9" s="558"/>
      <c r="P9" s="559"/>
      <c r="Q9" s="560"/>
      <c r="R9" s="123" t="s">
        <v>85</v>
      </c>
      <c r="S9" s="582">
        <f>入力シート①!C37</f>
        <v>0</v>
      </c>
      <c r="T9" s="582"/>
      <c r="U9" s="582"/>
      <c r="V9" s="582"/>
      <c r="W9" s="582"/>
      <c r="X9" s="582"/>
      <c r="Y9" s="582"/>
      <c r="Z9" s="582"/>
      <c r="AA9" s="582"/>
      <c r="AB9" s="582"/>
      <c r="AC9" s="558"/>
      <c r="AD9" s="559"/>
      <c r="AE9" s="560"/>
      <c r="AF9" s="123" t="s">
        <v>85</v>
      </c>
      <c r="AG9" s="582">
        <f>入力シート①!C37</f>
        <v>0</v>
      </c>
      <c r="AH9" s="582"/>
      <c r="AI9" s="582"/>
      <c r="AJ9" s="582"/>
      <c r="AK9" s="582"/>
      <c r="AL9" s="582"/>
      <c r="AM9" s="582"/>
      <c r="AN9" s="582"/>
      <c r="AO9" s="582"/>
      <c r="AP9" s="582"/>
    </row>
    <row r="10" spans="1:43" ht="28.5" customHeight="1">
      <c r="A10" s="555" t="s">
        <v>188</v>
      </c>
      <c r="B10" s="556"/>
      <c r="C10" s="557"/>
      <c r="D10" s="124" t="s">
        <v>84</v>
      </c>
      <c r="E10" s="584">
        <f>入力シート①!C45</f>
        <v>0</v>
      </c>
      <c r="F10" s="584"/>
      <c r="G10" s="584"/>
      <c r="H10" s="584"/>
      <c r="I10" s="584"/>
      <c r="J10" s="584"/>
      <c r="K10" s="584"/>
      <c r="L10" s="584"/>
      <c r="M10" s="584"/>
      <c r="N10" s="584"/>
      <c r="O10" s="555" t="s">
        <v>188</v>
      </c>
      <c r="P10" s="556"/>
      <c r="Q10" s="557"/>
      <c r="R10" s="124" t="s">
        <v>84</v>
      </c>
      <c r="S10" s="584">
        <f>入力シート①!C45</f>
        <v>0</v>
      </c>
      <c r="T10" s="584"/>
      <c r="U10" s="584"/>
      <c r="V10" s="584"/>
      <c r="W10" s="584"/>
      <c r="X10" s="584"/>
      <c r="Y10" s="584"/>
      <c r="Z10" s="584"/>
      <c r="AA10" s="584"/>
      <c r="AB10" s="584"/>
      <c r="AC10" s="555" t="s">
        <v>188</v>
      </c>
      <c r="AD10" s="556"/>
      <c r="AE10" s="557"/>
      <c r="AF10" s="124" t="s">
        <v>84</v>
      </c>
      <c r="AG10" s="584">
        <f>入力シート①!C45</f>
        <v>0</v>
      </c>
      <c r="AH10" s="584"/>
      <c r="AI10" s="584"/>
      <c r="AJ10" s="584"/>
      <c r="AK10" s="584"/>
      <c r="AL10" s="584"/>
      <c r="AM10" s="584"/>
      <c r="AN10" s="584"/>
      <c r="AO10" s="584"/>
      <c r="AP10" s="584"/>
    </row>
    <row r="11" spans="1:43" ht="28.5" customHeight="1">
      <c r="A11" s="558"/>
      <c r="B11" s="559"/>
      <c r="C11" s="560"/>
      <c r="D11" s="122" t="s">
        <v>85</v>
      </c>
      <c r="E11" s="583">
        <f>入力シート①!C38</f>
        <v>0</v>
      </c>
      <c r="F11" s="583"/>
      <c r="G11" s="583"/>
      <c r="H11" s="583"/>
      <c r="I11" s="583"/>
      <c r="J11" s="583"/>
      <c r="K11" s="583"/>
      <c r="L11" s="583"/>
      <c r="M11" s="583"/>
      <c r="N11" s="583"/>
      <c r="O11" s="558"/>
      <c r="P11" s="559"/>
      <c r="Q11" s="560"/>
      <c r="R11" s="122" t="s">
        <v>85</v>
      </c>
      <c r="S11" s="583">
        <f>入力シート①!C38</f>
        <v>0</v>
      </c>
      <c r="T11" s="583"/>
      <c r="U11" s="583"/>
      <c r="V11" s="583"/>
      <c r="W11" s="583"/>
      <c r="X11" s="583"/>
      <c r="Y11" s="583"/>
      <c r="Z11" s="583"/>
      <c r="AA11" s="583"/>
      <c r="AB11" s="583"/>
      <c r="AC11" s="558"/>
      <c r="AD11" s="559"/>
      <c r="AE11" s="560"/>
      <c r="AF11" s="122" t="s">
        <v>85</v>
      </c>
      <c r="AG11" s="583">
        <f>入力シート①!C38</f>
        <v>0</v>
      </c>
      <c r="AH11" s="583"/>
      <c r="AI11" s="583"/>
      <c r="AJ11" s="583"/>
      <c r="AK11" s="583"/>
      <c r="AL11" s="583"/>
      <c r="AM11" s="583"/>
      <c r="AN11" s="583"/>
      <c r="AO11" s="583"/>
      <c r="AP11" s="583"/>
    </row>
    <row r="12" spans="1:43" ht="28.5" customHeight="1">
      <c r="A12" s="575" t="s">
        <v>42</v>
      </c>
      <c r="B12" s="575"/>
      <c r="C12" s="575"/>
      <c r="D12" s="575"/>
      <c r="E12" s="579">
        <f>入力シート①!C41</f>
        <v>0</v>
      </c>
      <c r="F12" s="579"/>
      <c r="G12" s="579"/>
      <c r="H12" s="579"/>
      <c r="I12" s="579"/>
      <c r="J12" s="579"/>
      <c r="K12" s="579"/>
      <c r="L12" s="579"/>
      <c r="M12" s="579"/>
      <c r="N12" s="579"/>
      <c r="O12" s="575" t="s">
        <v>42</v>
      </c>
      <c r="P12" s="575"/>
      <c r="Q12" s="575"/>
      <c r="R12" s="575"/>
      <c r="S12" s="579">
        <f>入力シート①!C41</f>
        <v>0</v>
      </c>
      <c r="T12" s="579"/>
      <c r="U12" s="579"/>
      <c r="V12" s="579"/>
      <c r="W12" s="579"/>
      <c r="X12" s="579"/>
      <c r="Y12" s="579"/>
      <c r="Z12" s="579"/>
      <c r="AA12" s="579"/>
      <c r="AB12" s="579"/>
      <c r="AC12" s="575" t="s">
        <v>42</v>
      </c>
      <c r="AD12" s="575"/>
      <c r="AE12" s="575"/>
      <c r="AF12" s="575"/>
      <c r="AG12" s="579">
        <f>入力シート①!C41</f>
        <v>0</v>
      </c>
      <c r="AH12" s="579"/>
      <c r="AI12" s="579"/>
      <c r="AJ12" s="579"/>
      <c r="AK12" s="579"/>
      <c r="AL12" s="579"/>
      <c r="AM12" s="579"/>
      <c r="AN12" s="579"/>
      <c r="AO12" s="579"/>
      <c r="AP12" s="579"/>
    </row>
    <row r="13" spans="1:43" ht="28.5" customHeight="1">
      <c r="A13" s="574" t="s">
        <v>529</v>
      </c>
      <c r="B13" s="575"/>
      <c r="C13" s="575"/>
      <c r="D13" s="575"/>
      <c r="E13" s="572">
        <f>入力シート①!C12</f>
        <v>0</v>
      </c>
      <c r="F13" s="572"/>
      <c r="G13" s="572"/>
      <c r="H13" s="572"/>
      <c r="I13" s="572"/>
      <c r="J13" s="572"/>
      <c r="K13" s="572"/>
      <c r="L13" s="572"/>
      <c r="M13" s="572"/>
      <c r="N13" s="572"/>
      <c r="O13" s="574" t="s">
        <v>529</v>
      </c>
      <c r="P13" s="575"/>
      <c r="Q13" s="575"/>
      <c r="R13" s="575"/>
      <c r="S13" s="572">
        <f>入力シート①!C12</f>
        <v>0</v>
      </c>
      <c r="T13" s="572"/>
      <c r="U13" s="572"/>
      <c r="V13" s="572"/>
      <c r="W13" s="572"/>
      <c r="X13" s="572"/>
      <c r="Y13" s="572"/>
      <c r="Z13" s="572"/>
      <c r="AA13" s="572"/>
      <c r="AB13" s="572"/>
      <c r="AC13" s="574" t="s">
        <v>529</v>
      </c>
      <c r="AD13" s="575"/>
      <c r="AE13" s="575"/>
      <c r="AF13" s="575"/>
      <c r="AG13" s="572">
        <f>入力シート①!C12</f>
        <v>0</v>
      </c>
      <c r="AH13" s="572"/>
      <c r="AI13" s="572"/>
      <c r="AJ13" s="572"/>
      <c r="AK13" s="572"/>
      <c r="AL13" s="572"/>
      <c r="AM13" s="572"/>
      <c r="AN13" s="572"/>
      <c r="AO13" s="572"/>
      <c r="AP13" s="572"/>
    </row>
    <row r="14" spans="1:43" ht="28.5" customHeight="1">
      <c r="A14" s="575" t="s">
        <v>17</v>
      </c>
      <c r="B14" s="575"/>
      <c r="C14" s="575"/>
      <c r="D14" s="575"/>
      <c r="E14" s="572">
        <f>入力シート①!C12</f>
        <v>0</v>
      </c>
      <c r="F14" s="572"/>
      <c r="G14" s="572"/>
      <c r="H14" s="572"/>
      <c r="I14" s="572"/>
      <c r="J14" s="572"/>
      <c r="K14" s="572"/>
      <c r="L14" s="572"/>
      <c r="M14" s="572"/>
      <c r="N14" s="572"/>
      <c r="O14" s="575" t="s">
        <v>17</v>
      </c>
      <c r="P14" s="575"/>
      <c r="Q14" s="575"/>
      <c r="R14" s="575"/>
      <c r="S14" s="572">
        <f>入力シート①!C12</f>
        <v>0</v>
      </c>
      <c r="T14" s="572"/>
      <c r="U14" s="572"/>
      <c r="V14" s="572"/>
      <c r="W14" s="572"/>
      <c r="X14" s="572"/>
      <c r="Y14" s="572"/>
      <c r="Z14" s="572"/>
      <c r="AA14" s="572"/>
      <c r="AB14" s="572"/>
      <c r="AC14" s="575" t="s">
        <v>17</v>
      </c>
      <c r="AD14" s="575"/>
      <c r="AE14" s="575"/>
      <c r="AF14" s="575"/>
      <c r="AG14" s="572">
        <f>入力シート①!C12</f>
        <v>0</v>
      </c>
      <c r="AH14" s="572"/>
      <c r="AI14" s="572"/>
      <c r="AJ14" s="572"/>
      <c r="AK14" s="572"/>
      <c r="AL14" s="572"/>
      <c r="AM14" s="572"/>
      <c r="AN14" s="572"/>
      <c r="AO14" s="572"/>
      <c r="AP14" s="572"/>
    </row>
    <row r="15" spans="1:43">
      <c r="A15" s="98"/>
      <c r="B15" s="98"/>
      <c r="C15" s="98"/>
      <c r="D15" s="98"/>
      <c r="E15" s="50"/>
      <c r="F15" s="50"/>
      <c r="G15" s="50"/>
      <c r="H15" s="50"/>
      <c r="I15" s="50"/>
      <c r="J15" s="50"/>
      <c r="K15" s="50"/>
      <c r="L15" s="50"/>
      <c r="M15" s="50"/>
      <c r="N15" s="50"/>
      <c r="O15" s="98"/>
      <c r="P15" s="98"/>
      <c r="Q15" s="98"/>
      <c r="R15" s="98"/>
      <c r="S15" s="50"/>
      <c r="T15" s="50"/>
      <c r="U15" s="50"/>
      <c r="V15" s="50"/>
      <c r="W15" s="50"/>
      <c r="X15" s="50"/>
      <c r="Y15" s="50"/>
      <c r="Z15" s="50"/>
      <c r="AA15" s="50"/>
      <c r="AB15" s="50"/>
      <c r="AC15" s="98"/>
      <c r="AD15" s="98"/>
      <c r="AE15" s="98"/>
      <c r="AF15" s="98"/>
      <c r="AG15" s="50"/>
      <c r="AH15" s="50"/>
      <c r="AI15" s="50"/>
      <c r="AJ15" s="50"/>
      <c r="AK15" s="50"/>
      <c r="AL15" s="50"/>
      <c r="AM15" s="50"/>
      <c r="AN15" s="50"/>
      <c r="AO15" s="50"/>
      <c r="AP15" s="50"/>
    </row>
    <row r="16" spans="1:43" ht="15.75" customHeight="1">
      <c r="A16" s="510" t="str">
        <f>"　"&amp;設定シート!$F$5&amp;"執行の宮城県知事選挙"</f>
        <v>　令和7年10月26日執行の宮城県知事選挙</v>
      </c>
      <c r="B16" s="510"/>
      <c r="C16" s="510"/>
      <c r="D16" s="510"/>
      <c r="E16" s="510"/>
      <c r="F16" s="510"/>
      <c r="G16" s="510"/>
      <c r="H16" s="510"/>
      <c r="I16" s="581" t="s">
        <v>656</v>
      </c>
      <c r="J16" s="581"/>
      <c r="K16" s="581"/>
      <c r="L16" s="581"/>
      <c r="M16" s="581"/>
      <c r="N16" s="581"/>
      <c r="O16" s="510" t="str">
        <f>"　"&amp;設定シート!$F$5&amp;"執行の宮城県知事選挙"</f>
        <v>　令和7年10月26日執行の宮城県知事選挙</v>
      </c>
      <c r="P16" s="510"/>
      <c r="Q16" s="510"/>
      <c r="R16" s="510"/>
      <c r="S16" s="510"/>
      <c r="T16" s="510"/>
      <c r="U16" s="510"/>
      <c r="V16" s="510"/>
      <c r="W16" s="581" t="s">
        <v>656</v>
      </c>
      <c r="X16" s="581"/>
      <c r="Y16" s="581"/>
      <c r="Z16" s="581"/>
      <c r="AA16" s="581"/>
      <c r="AB16" s="581"/>
      <c r="AC16" s="510" t="str">
        <f>"　"&amp;設定シート!$F$5&amp;"執行の宮城県知事選挙"</f>
        <v>　令和7年10月26日執行の宮城県知事選挙</v>
      </c>
      <c r="AD16" s="510"/>
      <c r="AE16" s="510"/>
      <c r="AF16" s="510"/>
      <c r="AG16" s="510"/>
      <c r="AH16" s="510"/>
      <c r="AI16" s="510"/>
      <c r="AJ16" s="510"/>
      <c r="AK16" s="581" t="s">
        <v>656</v>
      </c>
      <c r="AL16" s="581"/>
      <c r="AM16" s="581"/>
      <c r="AN16" s="581"/>
      <c r="AO16" s="581"/>
      <c r="AP16" s="581"/>
    </row>
    <row r="17" spans="1:42">
      <c r="A17" s="48" t="s">
        <v>657</v>
      </c>
      <c r="O17" s="342" t="s">
        <v>657</v>
      </c>
      <c r="P17" s="342"/>
      <c r="Q17" s="342"/>
      <c r="R17" s="342"/>
      <c r="S17" s="342"/>
      <c r="T17" s="342"/>
      <c r="U17" s="342"/>
      <c r="V17" s="342"/>
      <c r="W17" s="342"/>
      <c r="X17" s="342"/>
      <c r="Y17" s="342"/>
      <c r="Z17" s="342"/>
      <c r="AA17" s="342"/>
      <c r="AB17" s="342"/>
      <c r="AC17" s="342" t="s">
        <v>657</v>
      </c>
      <c r="AD17" s="342"/>
      <c r="AE17" s="342"/>
      <c r="AF17" s="342"/>
      <c r="AG17" s="342"/>
      <c r="AH17" s="342"/>
      <c r="AI17" s="342"/>
      <c r="AJ17" s="342"/>
      <c r="AK17" s="342"/>
      <c r="AL17" s="342"/>
      <c r="AM17" s="342"/>
      <c r="AN17" s="342"/>
      <c r="AO17" s="342"/>
      <c r="AP17" s="342"/>
    </row>
    <row r="19" spans="1:42">
      <c r="A19" s="577">
        <f>入力シート①!C40</f>
        <v>0</v>
      </c>
      <c r="B19" s="577"/>
      <c r="C19" s="577"/>
      <c r="D19" s="577"/>
      <c r="O19" s="577">
        <f>入力シート①!C40</f>
        <v>0</v>
      </c>
      <c r="P19" s="577"/>
      <c r="Q19" s="577"/>
      <c r="R19" s="577"/>
      <c r="AC19" s="577">
        <f>入力シート①!C40</f>
        <v>0</v>
      </c>
      <c r="AD19" s="577"/>
      <c r="AE19" s="577"/>
      <c r="AF19" s="577"/>
    </row>
    <row r="20" spans="1:42">
      <c r="A20" s="70"/>
      <c r="B20" s="70"/>
      <c r="C20" s="70"/>
      <c r="D20" s="70"/>
      <c r="O20" s="70"/>
      <c r="P20" s="70"/>
      <c r="Q20" s="70"/>
      <c r="R20" s="70"/>
      <c r="AC20" s="70"/>
      <c r="AD20" s="70"/>
      <c r="AE20" s="70"/>
      <c r="AF20" s="70"/>
    </row>
    <row r="21" spans="1:42">
      <c r="C21" s="48" t="s">
        <v>489</v>
      </c>
      <c r="Q21" s="270" t="s">
        <v>489</v>
      </c>
      <c r="AE21" s="270" t="s">
        <v>489</v>
      </c>
    </row>
    <row r="24" spans="1:42">
      <c r="D24" s="536" t="s">
        <v>55</v>
      </c>
      <c r="E24" s="536"/>
      <c r="G24" s="503">
        <f>入力シート①!C16</f>
        <v>0</v>
      </c>
      <c r="H24" s="503"/>
      <c r="I24" s="503"/>
      <c r="J24" s="503"/>
      <c r="K24" s="503"/>
      <c r="L24" s="503"/>
      <c r="M24" s="503"/>
      <c r="R24" s="536" t="s">
        <v>55</v>
      </c>
      <c r="S24" s="536"/>
      <c r="U24" s="503">
        <f>入力シート①!C16</f>
        <v>0</v>
      </c>
      <c r="V24" s="503"/>
      <c r="W24" s="503"/>
      <c r="X24" s="503"/>
      <c r="Y24" s="503"/>
      <c r="Z24" s="503"/>
      <c r="AA24" s="503"/>
      <c r="AF24" s="536" t="s">
        <v>55</v>
      </c>
      <c r="AG24" s="536"/>
      <c r="AI24" s="503">
        <f>入力シート①!C16</f>
        <v>0</v>
      </c>
      <c r="AJ24" s="503"/>
      <c r="AK24" s="503"/>
      <c r="AL24" s="503"/>
      <c r="AM24" s="503"/>
      <c r="AN24" s="503"/>
      <c r="AO24" s="503"/>
    </row>
    <row r="25" spans="1:42">
      <c r="C25" s="537"/>
      <c r="D25" s="537"/>
      <c r="E25" s="537"/>
      <c r="F25" s="537"/>
      <c r="G25" s="116"/>
      <c r="H25" s="116"/>
      <c r="I25" s="116"/>
      <c r="J25" s="116"/>
      <c r="K25" s="116"/>
      <c r="L25" s="116"/>
      <c r="M25" s="116"/>
      <c r="Q25" s="537"/>
      <c r="R25" s="537"/>
      <c r="S25" s="537"/>
      <c r="T25" s="537"/>
      <c r="U25" s="116"/>
      <c r="V25" s="116"/>
      <c r="W25" s="116"/>
      <c r="X25" s="116"/>
      <c r="Y25" s="116"/>
      <c r="Z25" s="116"/>
      <c r="AA25" s="116"/>
      <c r="AE25" s="537"/>
      <c r="AF25" s="537"/>
      <c r="AG25" s="537"/>
      <c r="AH25" s="537"/>
      <c r="AI25" s="116"/>
      <c r="AJ25" s="116"/>
      <c r="AK25" s="116"/>
      <c r="AL25" s="116"/>
      <c r="AM25" s="116"/>
      <c r="AN25" s="116"/>
      <c r="AO25" s="116"/>
    </row>
    <row r="27" spans="1:42" ht="21">
      <c r="D27" s="536" t="s">
        <v>181</v>
      </c>
      <c r="E27" s="536"/>
      <c r="G27" s="459">
        <f>入力シート①!C12</f>
        <v>0</v>
      </c>
      <c r="H27" s="459"/>
      <c r="I27" s="459"/>
      <c r="J27" s="459"/>
      <c r="K27" s="459"/>
      <c r="L27" s="459"/>
      <c r="M27" s="459"/>
      <c r="R27" s="536" t="s">
        <v>181</v>
      </c>
      <c r="S27" s="536"/>
      <c r="U27" s="459">
        <f>入力シート①!C12</f>
        <v>0</v>
      </c>
      <c r="V27" s="459"/>
      <c r="W27" s="459"/>
      <c r="X27" s="459"/>
      <c r="Y27" s="459"/>
      <c r="Z27" s="459"/>
      <c r="AA27" s="459"/>
      <c r="AF27" s="536" t="s">
        <v>181</v>
      </c>
      <c r="AG27" s="536"/>
      <c r="AI27" s="459">
        <f>入力シート①!C12</f>
        <v>0</v>
      </c>
      <c r="AJ27" s="459"/>
      <c r="AK27" s="459"/>
      <c r="AL27" s="459"/>
      <c r="AM27" s="459"/>
      <c r="AN27" s="459"/>
      <c r="AO27" s="459"/>
    </row>
    <row r="28" spans="1:42">
      <c r="C28" s="536"/>
      <c r="D28" s="536"/>
      <c r="E28" s="536"/>
      <c r="F28" s="536"/>
      <c r="Q28" s="536"/>
      <c r="R28" s="536"/>
      <c r="S28" s="536"/>
      <c r="T28" s="536"/>
      <c r="AE28" s="536"/>
      <c r="AF28" s="536"/>
      <c r="AG28" s="536"/>
      <c r="AH28" s="536"/>
    </row>
    <row r="29" spans="1:42">
      <c r="C29" s="78"/>
      <c r="D29" s="78"/>
      <c r="E29" s="78"/>
      <c r="F29" s="78"/>
      <c r="Q29" s="78"/>
      <c r="R29" s="78"/>
      <c r="S29" s="78"/>
      <c r="T29" s="78"/>
      <c r="AE29" s="78"/>
      <c r="AF29" s="78"/>
      <c r="AG29" s="78"/>
      <c r="AH29" s="78"/>
    </row>
    <row r="31" spans="1:42">
      <c r="A31" s="573" t="s">
        <v>95</v>
      </c>
      <c r="B31" s="573"/>
      <c r="C31" s="83" t="str">
        <f>"選挙管理委員会委員長　"&amp;設定シート!$D$12&amp;"　殿"</f>
        <v>選挙管理委員会委員長　櫻井　正人　殿</v>
      </c>
      <c r="O31" s="578">
        <f>入力シート①!C42</f>
        <v>0</v>
      </c>
      <c r="P31" s="578"/>
      <c r="Q31" s="545" t="s">
        <v>201</v>
      </c>
      <c r="R31" s="545"/>
      <c r="S31" s="545"/>
      <c r="T31" s="545"/>
      <c r="U31" s="545"/>
      <c r="V31" s="545"/>
      <c r="W31" s="545"/>
      <c r="AC31" s="578">
        <f>入力シート①!C35</f>
        <v>0</v>
      </c>
      <c r="AD31" s="578"/>
      <c r="AE31" s="545" t="s">
        <v>201</v>
      </c>
      <c r="AF31" s="545"/>
      <c r="AG31" s="545"/>
      <c r="AH31" s="545"/>
      <c r="AI31" s="545"/>
      <c r="AJ31" s="545"/>
      <c r="AK31" s="545"/>
    </row>
    <row r="33" spans="1:42" s="342" customFormat="1"/>
    <row r="34" spans="1:42">
      <c r="A34" s="46" t="s">
        <v>90</v>
      </c>
      <c r="B34" s="90"/>
      <c r="C34" s="46"/>
      <c r="D34" s="46"/>
      <c r="O34" s="46" t="s">
        <v>90</v>
      </c>
      <c r="P34" s="90"/>
      <c r="Q34" s="46"/>
      <c r="R34" s="46"/>
      <c r="S34" s="342"/>
      <c r="T34" s="342"/>
      <c r="U34" s="342"/>
      <c r="V34" s="342"/>
      <c r="W34" s="342"/>
      <c r="X34" s="342"/>
      <c r="Y34" s="342"/>
      <c r="Z34" s="342"/>
      <c r="AA34" s="342"/>
      <c r="AB34" s="342"/>
      <c r="AC34" s="46" t="s">
        <v>90</v>
      </c>
      <c r="AD34" s="90"/>
      <c r="AE34" s="46"/>
      <c r="AF34" s="46"/>
      <c r="AG34" s="342"/>
      <c r="AH34" s="342"/>
      <c r="AI34" s="342"/>
      <c r="AJ34" s="342"/>
      <c r="AK34" s="342"/>
      <c r="AL34" s="342"/>
      <c r="AM34" s="342"/>
      <c r="AN34" s="342"/>
      <c r="AO34" s="342"/>
      <c r="AP34" s="342"/>
    </row>
    <row r="35" spans="1:42">
      <c r="A35" s="501" t="s">
        <v>492</v>
      </c>
      <c r="B35" s="501"/>
      <c r="C35" s="501"/>
      <c r="D35" s="501"/>
      <c r="E35" s="501"/>
      <c r="F35" s="501"/>
      <c r="G35" s="501"/>
      <c r="H35" s="501"/>
      <c r="I35" s="501"/>
      <c r="J35" s="501"/>
      <c r="K35" s="501"/>
      <c r="L35" s="501"/>
      <c r="M35" s="501"/>
      <c r="N35" s="501"/>
      <c r="O35" s="501" t="s">
        <v>492</v>
      </c>
      <c r="P35" s="501"/>
      <c r="Q35" s="501"/>
      <c r="R35" s="501"/>
      <c r="S35" s="501"/>
      <c r="T35" s="501"/>
      <c r="U35" s="501"/>
      <c r="V35" s="501"/>
      <c r="W35" s="501"/>
      <c r="X35" s="501"/>
      <c r="Y35" s="501"/>
      <c r="Z35" s="501"/>
      <c r="AA35" s="501"/>
      <c r="AB35" s="501"/>
      <c r="AC35" s="501" t="s">
        <v>492</v>
      </c>
      <c r="AD35" s="501"/>
      <c r="AE35" s="501"/>
      <c r="AF35" s="501"/>
      <c r="AG35" s="501"/>
      <c r="AH35" s="501"/>
      <c r="AI35" s="501"/>
      <c r="AJ35" s="501"/>
      <c r="AK35" s="501"/>
      <c r="AL35" s="501"/>
      <c r="AM35" s="501"/>
      <c r="AN35" s="501"/>
      <c r="AO35" s="501"/>
      <c r="AP35" s="501"/>
    </row>
    <row r="36" spans="1:42">
      <c r="A36" s="501" t="s">
        <v>493</v>
      </c>
      <c r="B36" s="501"/>
      <c r="C36" s="501"/>
      <c r="D36" s="501"/>
      <c r="E36" s="501"/>
      <c r="F36" s="501"/>
      <c r="G36" s="501"/>
      <c r="H36" s="501"/>
      <c r="I36" s="501"/>
      <c r="J36" s="501"/>
      <c r="K36" s="501"/>
      <c r="L36" s="501"/>
      <c r="M36" s="501"/>
      <c r="N36" s="501"/>
      <c r="O36" s="501" t="s">
        <v>493</v>
      </c>
      <c r="P36" s="501"/>
      <c r="Q36" s="501"/>
      <c r="R36" s="501"/>
      <c r="S36" s="501"/>
      <c r="T36" s="501"/>
      <c r="U36" s="501"/>
      <c r="V36" s="501"/>
      <c r="W36" s="501"/>
      <c r="X36" s="501"/>
      <c r="Y36" s="501"/>
      <c r="Z36" s="501"/>
      <c r="AA36" s="501"/>
      <c r="AB36" s="501"/>
      <c r="AC36" s="501" t="s">
        <v>493</v>
      </c>
      <c r="AD36" s="501"/>
      <c r="AE36" s="501"/>
      <c r="AF36" s="501"/>
      <c r="AG36" s="501"/>
      <c r="AH36" s="501"/>
      <c r="AI36" s="501"/>
      <c r="AJ36" s="501"/>
      <c r="AK36" s="501"/>
      <c r="AL36" s="501"/>
      <c r="AM36" s="501"/>
      <c r="AN36" s="501"/>
      <c r="AO36" s="501"/>
      <c r="AP36" s="501"/>
    </row>
    <row r="37" spans="1:42">
      <c r="A37" s="501" t="s">
        <v>494</v>
      </c>
      <c r="B37" s="501"/>
      <c r="C37" s="501"/>
      <c r="D37" s="501"/>
      <c r="E37" s="501"/>
      <c r="F37" s="501"/>
      <c r="G37" s="501"/>
      <c r="H37" s="501"/>
      <c r="I37" s="501"/>
      <c r="J37" s="501"/>
      <c r="K37" s="501"/>
      <c r="L37" s="501"/>
      <c r="M37" s="501"/>
      <c r="N37" s="501"/>
      <c r="O37" s="501" t="s">
        <v>494</v>
      </c>
      <c r="P37" s="501"/>
      <c r="Q37" s="501"/>
      <c r="R37" s="501"/>
      <c r="S37" s="501"/>
      <c r="T37" s="501"/>
      <c r="U37" s="501"/>
      <c r="V37" s="501"/>
      <c r="W37" s="501"/>
      <c r="X37" s="501"/>
      <c r="Y37" s="501"/>
      <c r="Z37" s="501"/>
      <c r="AA37" s="501"/>
      <c r="AB37" s="501"/>
      <c r="AC37" s="501" t="s">
        <v>494</v>
      </c>
      <c r="AD37" s="501"/>
      <c r="AE37" s="501"/>
      <c r="AF37" s="501"/>
      <c r="AG37" s="501"/>
      <c r="AH37" s="501"/>
      <c r="AI37" s="501"/>
      <c r="AJ37" s="501"/>
      <c r="AK37" s="501"/>
      <c r="AL37" s="501"/>
      <c r="AM37" s="501"/>
      <c r="AN37" s="501"/>
      <c r="AO37" s="501"/>
      <c r="AP37" s="501"/>
    </row>
    <row r="38" spans="1:42">
      <c r="A38" s="501" t="s">
        <v>495</v>
      </c>
      <c r="B38" s="501"/>
      <c r="C38" s="501"/>
      <c r="D38" s="501"/>
      <c r="E38" s="501"/>
      <c r="F38" s="501"/>
      <c r="G38" s="501"/>
      <c r="H38" s="501"/>
      <c r="I38" s="501"/>
      <c r="J38" s="501"/>
      <c r="K38" s="501"/>
      <c r="L38" s="501"/>
      <c r="M38" s="501"/>
      <c r="N38" s="501"/>
      <c r="O38" s="501" t="s">
        <v>495</v>
      </c>
      <c r="P38" s="501"/>
      <c r="Q38" s="501"/>
      <c r="R38" s="501"/>
      <c r="S38" s="501"/>
      <c r="T38" s="501"/>
      <c r="U38" s="501"/>
      <c r="V38" s="501"/>
      <c r="W38" s="501"/>
      <c r="X38" s="501"/>
      <c r="Y38" s="501"/>
      <c r="Z38" s="501"/>
      <c r="AA38" s="501"/>
      <c r="AB38" s="501"/>
      <c r="AC38" s="501" t="s">
        <v>495</v>
      </c>
      <c r="AD38" s="501"/>
      <c r="AE38" s="501"/>
      <c r="AF38" s="501"/>
      <c r="AG38" s="501"/>
      <c r="AH38" s="501"/>
      <c r="AI38" s="501"/>
      <c r="AJ38" s="501"/>
      <c r="AK38" s="501"/>
      <c r="AL38" s="501"/>
      <c r="AM38" s="501"/>
      <c r="AN38" s="501"/>
      <c r="AO38" s="501"/>
      <c r="AP38" s="501"/>
    </row>
    <row r="39" spans="1:42">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c r="AC39" s="46"/>
      <c r="AD39" s="81"/>
      <c r="AE39" s="62"/>
      <c r="AF39" s="62"/>
      <c r="AG39" s="46"/>
      <c r="AH39" s="46"/>
      <c r="AI39" s="46"/>
      <c r="AJ39" s="46"/>
      <c r="AK39" s="46"/>
      <c r="AL39" s="46"/>
      <c r="AM39" s="46"/>
      <c r="AN39" s="46"/>
      <c r="AO39" s="46"/>
      <c r="AP39" s="46"/>
    </row>
    <row r="40" spans="1:42">
      <c r="B40" s="71"/>
      <c r="C40" s="62"/>
      <c r="D40" s="62"/>
      <c r="G40" s="68"/>
      <c r="P40" s="71"/>
      <c r="Q40" s="62"/>
      <c r="R40" s="62"/>
      <c r="U40" s="68"/>
      <c r="AD40" s="71"/>
      <c r="AE40" s="62"/>
      <c r="AF40" s="62"/>
      <c r="AI40" s="68"/>
    </row>
  </sheetData>
  <mergeCells count="95">
    <mergeCell ref="AC38:AP38"/>
    <mergeCell ref="AE31:AK31"/>
    <mergeCell ref="Q31:W31"/>
    <mergeCell ref="A38:N38"/>
    <mergeCell ref="O35:AB35"/>
    <mergeCell ref="O36:AB36"/>
    <mergeCell ref="O37:AB37"/>
    <mergeCell ref="O38:AB38"/>
    <mergeCell ref="A37:N37"/>
    <mergeCell ref="AC35:AP35"/>
    <mergeCell ref="AC36:AP36"/>
    <mergeCell ref="AC37:AP37"/>
    <mergeCell ref="AC31:AD31"/>
    <mergeCell ref="AC16:AJ16"/>
    <mergeCell ref="AK16:AP16"/>
    <mergeCell ref="A35:N35"/>
    <mergeCell ref="A36:N36"/>
    <mergeCell ref="AF24:AG24"/>
    <mergeCell ref="AI24:AO24"/>
    <mergeCell ref="AE25:AH25"/>
    <mergeCell ref="AF27:AG27"/>
    <mergeCell ref="AI27:AO27"/>
    <mergeCell ref="AE28:AH28"/>
    <mergeCell ref="A19:D19"/>
    <mergeCell ref="AC19:AF19"/>
    <mergeCell ref="C28:F28"/>
    <mergeCell ref="Q28:T28"/>
    <mergeCell ref="A31:B31"/>
    <mergeCell ref="O31:P31"/>
    <mergeCell ref="AC14:AF14"/>
    <mergeCell ref="AG14:AP14"/>
    <mergeCell ref="AC8:AE9"/>
    <mergeCell ref="AG8:AP8"/>
    <mergeCell ref="E9:N9"/>
    <mergeCell ref="S8:AB8"/>
    <mergeCell ref="O13:R13"/>
    <mergeCell ref="S13:AB13"/>
    <mergeCell ref="AG11:AP11"/>
    <mergeCell ref="AC12:AF12"/>
    <mergeCell ref="AG12:AP12"/>
    <mergeCell ref="AC13:AF13"/>
    <mergeCell ref="AG13:AP13"/>
    <mergeCell ref="AG9:AP9"/>
    <mergeCell ref="AC10:AE11"/>
    <mergeCell ref="AG10:AP10"/>
    <mergeCell ref="E6:N6"/>
    <mergeCell ref="A8:C9"/>
    <mergeCell ref="E8:N8"/>
    <mergeCell ref="S7:AB7"/>
    <mergeCell ref="AC3:AP3"/>
    <mergeCell ref="AC4:AP4"/>
    <mergeCell ref="AC6:AE7"/>
    <mergeCell ref="AG6:AP6"/>
    <mergeCell ref="AG7:AP7"/>
    <mergeCell ref="E7:N7"/>
    <mergeCell ref="A3:N3"/>
    <mergeCell ref="O3:AB3"/>
    <mergeCell ref="O6:Q7"/>
    <mergeCell ref="O8:Q9"/>
    <mergeCell ref="S6:AB6"/>
    <mergeCell ref="A4:N4"/>
    <mergeCell ref="O4:AB4"/>
    <mergeCell ref="A6:C7"/>
    <mergeCell ref="D24:E24"/>
    <mergeCell ref="G24:M24"/>
    <mergeCell ref="R24:S24"/>
    <mergeCell ref="A14:D14"/>
    <mergeCell ref="E14:N14"/>
    <mergeCell ref="O14:R14"/>
    <mergeCell ref="S14:AB14"/>
    <mergeCell ref="A16:H16"/>
    <mergeCell ref="I16:N16"/>
    <mergeCell ref="O16:V16"/>
    <mergeCell ref="W16:AB16"/>
    <mergeCell ref="O19:R19"/>
    <mergeCell ref="S9:AB9"/>
    <mergeCell ref="E11:N11"/>
    <mergeCell ref="O10:Q11"/>
    <mergeCell ref="A10:C11"/>
    <mergeCell ref="A13:D13"/>
    <mergeCell ref="E13:N13"/>
    <mergeCell ref="R27:S27"/>
    <mergeCell ref="S10:AB10"/>
    <mergeCell ref="A12:D12"/>
    <mergeCell ref="E12:N12"/>
    <mergeCell ref="O12:R12"/>
    <mergeCell ref="S12:AB12"/>
    <mergeCell ref="S11:AB11"/>
    <mergeCell ref="E10:N10"/>
    <mergeCell ref="U27:AA27"/>
    <mergeCell ref="U24:AA24"/>
    <mergeCell ref="C25:F25"/>
    <mergeCell ref="Q25:T25"/>
    <mergeCell ref="D27:E27"/>
    <mergeCell ref="G27:M27"/>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Q40"/>
  <sheetViews>
    <sheetView view="pageBreakPreview" zoomScaleNormal="100" zoomScaleSheetLayoutView="100" workbookViewId="0"/>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530</v>
      </c>
      <c r="AB1" s="66" t="s">
        <v>531</v>
      </c>
      <c r="AP1" s="66" t="s">
        <v>532</v>
      </c>
      <c r="AQ1" s="245" t="s">
        <v>364</v>
      </c>
    </row>
    <row r="3" spans="1:43" ht="31.5">
      <c r="A3" s="505" t="s">
        <v>382</v>
      </c>
      <c r="B3" s="505"/>
      <c r="C3" s="505"/>
      <c r="D3" s="505"/>
      <c r="E3" s="505"/>
      <c r="F3" s="505"/>
      <c r="G3" s="505"/>
      <c r="H3" s="505"/>
      <c r="I3" s="505"/>
      <c r="J3" s="505"/>
      <c r="K3" s="505"/>
      <c r="L3" s="505"/>
      <c r="M3" s="505"/>
      <c r="N3" s="505"/>
      <c r="O3" s="505" t="s">
        <v>382</v>
      </c>
      <c r="P3" s="505"/>
      <c r="Q3" s="505"/>
      <c r="R3" s="505"/>
      <c r="S3" s="505"/>
      <c r="T3" s="505"/>
      <c r="U3" s="505"/>
      <c r="V3" s="505"/>
      <c r="W3" s="505"/>
      <c r="X3" s="505"/>
      <c r="Y3" s="505"/>
      <c r="Z3" s="505"/>
      <c r="AA3" s="505"/>
      <c r="AB3" s="505"/>
      <c r="AC3" s="505" t="s">
        <v>382</v>
      </c>
      <c r="AD3" s="505"/>
      <c r="AE3" s="505"/>
      <c r="AF3" s="505"/>
      <c r="AG3" s="505"/>
      <c r="AH3" s="505"/>
      <c r="AI3" s="505"/>
      <c r="AJ3" s="505"/>
      <c r="AK3" s="505"/>
      <c r="AL3" s="505"/>
      <c r="AM3" s="505"/>
      <c r="AN3" s="505"/>
      <c r="AO3" s="505"/>
      <c r="AP3" s="505"/>
    </row>
    <row r="4" spans="1:43">
      <c r="A4" s="513" t="s">
        <v>292</v>
      </c>
      <c r="B4" s="513"/>
      <c r="C4" s="513"/>
      <c r="D4" s="513"/>
      <c r="E4" s="513"/>
      <c r="F4" s="513"/>
      <c r="G4" s="513"/>
      <c r="H4" s="513"/>
      <c r="I4" s="513"/>
      <c r="J4" s="513"/>
      <c r="K4" s="513"/>
      <c r="L4" s="513"/>
      <c r="M4" s="513"/>
      <c r="N4" s="513"/>
      <c r="O4" s="513" t="s">
        <v>386</v>
      </c>
      <c r="P4" s="513"/>
      <c r="Q4" s="513"/>
      <c r="R4" s="513"/>
      <c r="S4" s="513"/>
      <c r="T4" s="513"/>
      <c r="U4" s="513"/>
      <c r="V4" s="513"/>
      <c r="W4" s="513"/>
      <c r="X4" s="513"/>
      <c r="Y4" s="513"/>
      <c r="Z4" s="513"/>
      <c r="AA4" s="513"/>
      <c r="AB4" s="513"/>
      <c r="AC4" s="513" t="s">
        <v>385</v>
      </c>
      <c r="AD4" s="513"/>
      <c r="AE4" s="513"/>
      <c r="AF4" s="513"/>
      <c r="AG4" s="513"/>
      <c r="AH4" s="513"/>
      <c r="AI4" s="513"/>
      <c r="AJ4" s="513"/>
      <c r="AK4" s="513"/>
      <c r="AL4" s="513"/>
      <c r="AM4" s="513"/>
      <c r="AN4" s="513"/>
      <c r="AO4" s="513"/>
      <c r="AP4" s="513"/>
    </row>
    <row r="6" spans="1:43" ht="28.5" customHeight="1">
      <c r="A6" s="555" t="s">
        <v>186</v>
      </c>
      <c r="B6" s="556"/>
      <c r="C6" s="557"/>
      <c r="D6" s="121" t="s">
        <v>84</v>
      </c>
      <c r="E6" s="585">
        <f>入力シート①!C43</f>
        <v>0</v>
      </c>
      <c r="F6" s="585"/>
      <c r="G6" s="585"/>
      <c r="H6" s="585"/>
      <c r="I6" s="585"/>
      <c r="J6" s="585"/>
      <c r="K6" s="585"/>
      <c r="L6" s="585"/>
      <c r="M6" s="585"/>
      <c r="N6" s="585"/>
      <c r="O6" s="555" t="s">
        <v>186</v>
      </c>
      <c r="P6" s="556"/>
      <c r="Q6" s="557"/>
      <c r="R6" s="121" t="s">
        <v>84</v>
      </c>
      <c r="S6" s="585">
        <f>入力シート①!C43</f>
        <v>0</v>
      </c>
      <c r="T6" s="585"/>
      <c r="U6" s="585"/>
      <c r="V6" s="585"/>
      <c r="W6" s="585"/>
      <c r="X6" s="585"/>
      <c r="Y6" s="585"/>
      <c r="Z6" s="585"/>
      <c r="AA6" s="585"/>
      <c r="AB6" s="585"/>
      <c r="AC6" s="555" t="s">
        <v>186</v>
      </c>
      <c r="AD6" s="556"/>
      <c r="AE6" s="557"/>
      <c r="AF6" s="121" t="s">
        <v>84</v>
      </c>
      <c r="AG6" s="585">
        <f>入力シート①!C43</f>
        <v>0</v>
      </c>
      <c r="AH6" s="585"/>
      <c r="AI6" s="585"/>
      <c r="AJ6" s="585"/>
      <c r="AK6" s="585"/>
      <c r="AL6" s="585"/>
      <c r="AM6" s="585"/>
      <c r="AN6" s="585"/>
      <c r="AO6" s="585"/>
      <c r="AP6" s="585"/>
    </row>
    <row r="7" spans="1:43" ht="28.5" customHeight="1">
      <c r="A7" s="558"/>
      <c r="B7" s="559"/>
      <c r="C7" s="560"/>
      <c r="D7" s="123" t="s">
        <v>85</v>
      </c>
      <c r="E7" s="582">
        <f>入力シート①!C36</f>
        <v>0</v>
      </c>
      <c r="F7" s="582"/>
      <c r="G7" s="582"/>
      <c r="H7" s="582"/>
      <c r="I7" s="582"/>
      <c r="J7" s="582"/>
      <c r="K7" s="582"/>
      <c r="L7" s="582"/>
      <c r="M7" s="582"/>
      <c r="N7" s="582"/>
      <c r="O7" s="558"/>
      <c r="P7" s="559"/>
      <c r="Q7" s="560"/>
      <c r="R7" s="123" t="s">
        <v>85</v>
      </c>
      <c r="S7" s="582">
        <f>入力シート①!C36</f>
        <v>0</v>
      </c>
      <c r="T7" s="582"/>
      <c r="U7" s="582"/>
      <c r="V7" s="582"/>
      <c r="W7" s="582"/>
      <c r="X7" s="582"/>
      <c r="Y7" s="582"/>
      <c r="Z7" s="582"/>
      <c r="AA7" s="582"/>
      <c r="AB7" s="582"/>
      <c r="AC7" s="558"/>
      <c r="AD7" s="559"/>
      <c r="AE7" s="560"/>
      <c r="AF7" s="123" t="s">
        <v>85</v>
      </c>
      <c r="AG7" s="582">
        <f>入力シート①!C36</f>
        <v>0</v>
      </c>
      <c r="AH7" s="582"/>
      <c r="AI7" s="582"/>
      <c r="AJ7" s="582"/>
      <c r="AK7" s="582"/>
      <c r="AL7" s="582"/>
      <c r="AM7" s="582"/>
      <c r="AN7" s="582"/>
      <c r="AO7" s="582"/>
      <c r="AP7" s="582"/>
    </row>
    <row r="8" spans="1:43" ht="28.5" customHeight="1">
      <c r="A8" s="555" t="s">
        <v>187</v>
      </c>
      <c r="B8" s="556"/>
      <c r="C8" s="557"/>
      <c r="D8" s="121" t="s">
        <v>84</v>
      </c>
      <c r="E8" s="585">
        <f>入力シート①!C44</f>
        <v>0</v>
      </c>
      <c r="F8" s="585"/>
      <c r="G8" s="585"/>
      <c r="H8" s="585"/>
      <c r="I8" s="585"/>
      <c r="J8" s="585"/>
      <c r="K8" s="585"/>
      <c r="L8" s="585"/>
      <c r="M8" s="585"/>
      <c r="N8" s="585"/>
      <c r="O8" s="555" t="s">
        <v>187</v>
      </c>
      <c r="P8" s="556"/>
      <c r="Q8" s="557"/>
      <c r="R8" s="121" t="s">
        <v>84</v>
      </c>
      <c r="S8" s="585">
        <f>入力シート①!C44</f>
        <v>0</v>
      </c>
      <c r="T8" s="585"/>
      <c r="U8" s="585"/>
      <c r="V8" s="585"/>
      <c r="W8" s="585"/>
      <c r="X8" s="585"/>
      <c r="Y8" s="585"/>
      <c r="Z8" s="585"/>
      <c r="AA8" s="585"/>
      <c r="AB8" s="585"/>
      <c r="AC8" s="555" t="s">
        <v>187</v>
      </c>
      <c r="AD8" s="556"/>
      <c r="AE8" s="557"/>
      <c r="AF8" s="121" t="s">
        <v>84</v>
      </c>
      <c r="AG8" s="585">
        <f>入力シート①!C44</f>
        <v>0</v>
      </c>
      <c r="AH8" s="585"/>
      <c r="AI8" s="585"/>
      <c r="AJ8" s="585"/>
      <c r="AK8" s="585"/>
      <c r="AL8" s="585"/>
      <c r="AM8" s="585"/>
      <c r="AN8" s="585"/>
      <c r="AO8" s="585"/>
      <c r="AP8" s="585"/>
    </row>
    <row r="9" spans="1:43" ht="28.5" customHeight="1">
      <c r="A9" s="558"/>
      <c r="B9" s="559"/>
      <c r="C9" s="560"/>
      <c r="D9" s="123" t="s">
        <v>85</v>
      </c>
      <c r="E9" s="582">
        <f>入力シート①!C37</f>
        <v>0</v>
      </c>
      <c r="F9" s="582"/>
      <c r="G9" s="582"/>
      <c r="H9" s="582"/>
      <c r="I9" s="582"/>
      <c r="J9" s="582"/>
      <c r="K9" s="582"/>
      <c r="L9" s="582"/>
      <c r="M9" s="582"/>
      <c r="N9" s="582"/>
      <c r="O9" s="558"/>
      <c r="P9" s="559"/>
      <c r="Q9" s="560"/>
      <c r="R9" s="123" t="s">
        <v>85</v>
      </c>
      <c r="S9" s="582">
        <f>入力シート①!C37</f>
        <v>0</v>
      </c>
      <c r="T9" s="582"/>
      <c r="U9" s="582"/>
      <c r="V9" s="582"/>
      <c r="W9" s="582"/>
      <c r="X9" s="582"/>
      <c r="Y9" s="582"/>
      <c r="Z9" s="582"/>
      <c r="AA9" s="582"/>
      <c r="AB9" s="582"/>
      <c r="AC9" s="558"/>
      <c r="AD9" s="559"/>
      <c r="AE9" s="560"/>
      <c r="AF9" s="123" t="s">
        <v>85</v>
      </c>
      <c r="AG9" s="582">
        <f>入力シート①!C37</f>
        <v>0</v>
      </c>
      <c r="AH9" s="582"/>
      <c r="AI9" s="582"/>
      <c r="AJ9" s="582"/>
      <c r="AK9" s="582"/>
      <c r="AL9" s="582"/>
      <c r="AM9" s="582"/>
      <c r="AN9" s="582"/>
      <c r="AO9" s="582"/>
      <c r="AP9" s="582"/>
    </row>
    <row r="10" spans="1:43" ht="28.5" customHeight="1">
      <c r="A10" s="555" t="s">
        <v>188</v>
      </c>
      <c r="B10" s="556"/>
      <c r="C10" s="557"/>
      <c r="D10" s="124" t="s">
        <v>84</v>
      </c>
      <c r="E10" s="584">
        <f>入力シート①!C45</f>
        <v>0</v>
      </c>
      <c r="F10" s="584"/>
      <c r="G10" s="584"/>
      <c r="H10" s="584"/>
      <c r="I10" s="584"/>
      <c r="J10" s="584"/>
      <c r="K10" s="584"/>
      <c r="L10" s="584"/>
      <c r="M10" s="584"/>
      <c r="N10" s="584"/>
      <c r="O10" s="555" t="s">
        <v>188</v>
      </c>
      <c r="P10" s="556"/>
      <c r="Q10" s="557"/>
      <c r="R10" s="124" t="s">
        <v>84</v>
      </c>
      <c r="S10" s="584">
        <f>入力シート①!C45</f>
        <v>0</v>
      </c>
      <c r="T10" s="584"/>
      <c r="U10" s="584"/>
      <c r="V10" s="584"/>
      <c r="W10" s="584"/>
      <c r="X10" s="584"/>
      <c r="Y10" s="584"/>
      <c r="Z10" s="584"/>
      <c r="AA10" s="584"/>
      <c r="AB10" s="584"/>
      <c r="AC10" s="555" t="s">
        <v>188</v>
      </c>
      <c r="AD10" s="556"/>
      <c r="AE10" s="557"/>
      <c r="AF10" s="124" t="s">
        <v>84</v>
      </c>
      <c r="AG10" s="584">
        <f>入力シート①!C45</f>
        <v>0</v>
      </c>
      <c r="AH10" s="584"/>
      <c r="AI10" s="584"/>
      <c r="AJ10" s="584"/>
      <c r="AK10" s="584"/>
      <c r="AL10" s="584"/>
      <c r="AM10" s="584"/>
      <c r="AN10" s="584"/>
      <c r="AO10" s="584"/>
      <c r="AP10" s="584"/>
    </row>
    <row r="11" spans="1:43" ht="28.5" customHeight="1">
      <c r="A11" s="558"/>
      <c r="B11" s="559"/>
      <c r="C11" s="560"/>
      <c r="D11" s="122" t="s">
        <v>85</v>
      </c>
      <c r="E11" s="583">
        <f>入力シート①!C38</f>
        <v>0</v>
      </c>
      <c r="F11" s="583"/>
      <c r="G11" s="583"/>
      <c r="H11" s="583"/>
      <c r="I11" s="583"/>
      <c r="J11" s="583"/>
      <c r="K11" s="583"/>
      <c r="L11" s="583"/>
      <c r="M11" s="583"/>
      <c r="N11" s="583"/>
      <c r="O11" s="558"/>
      <c r="P11" s="559"/>
      <c r="Q11" s="560"/>
      <c r="R11" s="122" t="s">
        <v>85</v>
      </c>
      <c r="S11" s="583">
        <f>入力シート①!C38</f>
        <v>0</v>
      </c>
      <c r="T11" s="583"/>
      <c r="U11" s="583"/>
      <c r="V11" s="583"/>
      <c r="W11" s="583"/>
      <c r="X11" s="583"/>
      <c r="Y11" s="583"/>
      <c r="Z11" s="583"/>
      <c r="AA11" s="583"/>
      <c r="AB11" s="583"/>
      <c r="AC11" s="558"/>
      <c r="AD11" s="559"/>
      <c r="AE11" s="560"/>
      <c r="AF11" s="122" t="s">
        <v>85</v>
      </c>
      <c r="AG11" s="583">
        <f>入力シート①!C38</f>
        <v>0</v>
      </c>
      <c r="AH11" s="583"/>
      <c r="AI11" s="583"/>
      <c r="AJ11" s="583"/>
      <c r="AK11" s="583"/>
      <c r="AL11" s="583"/>
      <c r="AM11" s="583"/>
      <c r="AN11" s="583"/>
      <c r="AO11" s="583"/>
      <c r="AP11" s="583"/>
    </row>
    <row r="12" spans="1:43" ht="28.5" customHeight="1">
      <c r="A12" s="575" t="s">
        <v>42</v>
      </c>
      <c r="B12" s="575"/>
      <c r="C12" s="575"/>
      <c r="D12" s="575"/>
      <c r="E12" s="579">
        <f>入力シート①!C41</f>
        <v>0</v>
      </c>
      <c r="F12" s="579"/>
      <c r="G12" s="579"/>
      <c r="H12" s="579"/>
      <c r="I12" s="579"/>
      <c r="J12" s="579"/>
      <c r="K12" s="579"/>
      <c r="L12" s="579"/>
      <c r="M12" s="579"/>
      <c r="N12" s="579"/>
      <c r="O12" s="575" t="s">
        <v>42</v>
      </c>
      <c r="P12" s="575"/>
      <c r="Q12" s="575"/>
      <c r="R12" s="575"/>
      <c r="S12" s="579">
        <f>入力シート①!C41</f>
        <v>0</v>
      </c>
      <c r="T12" s="579"/>
      <c r="U12" s="579"/>
      <c r="V12" s="579"/>
      <c r="W12" s="579"/>
      <c r="X12" s="579"/>
      <c r="Y12" s="579"/>
      <c r="Z12" s="579"/>
      <c r="AA12" s="579"/>
      <c r="AB12" s="579"/>
      <c r="AC12" s="575" t="s">
        <v>42</v>
      </c>
      <c r="AD12" s="575"/>
      <c r="AE12" s="575"/>
      <c r="AF12" s="575"/>
      <c r="AG12" s="579">
        <f>入力シート①!C41</f>
        <v>0</v>
      </c>
      <c r="AH12" s="579"/>
      <c r="AI12" s="579"/>
      <c r="AJ12" s="579"/>
      <c r="AK12" s="579"/>
      <c r="AL12" s="579"/>
      <c r="AM12" s="579"/>
      <c r="AN12" s="579"/>
      <c r="AO12" s="579"/>
      <c r="AP12" s="579"/>
    </row>
    <row r="13" spans="1:43" ht="28.5" customHeight="1">
      <c r="A13" s="574" t="s">
        <v>529</v>
      </c>
      <c r="B13" s="575"/>
      <c r="C13" s="575"/>
      <c r="D13" s="575"/>
      <c r="E13" s="572">
        <f>入力シート①!C12</f>
        <v>0</v>
      </c>
      <c r="F13" s="572"/>
      <c r="G13" s="572"/>
      <c r="H13" s="572"/>
      <c r="I13" s="572"/>
      <c r="J13" s="572"/>
      <c r="K13" s="572"/>
      <c r="L13" s="572"/>
      <c r="M13" s="572"/>
      <c r="N13" s="572"/>
      <c r="O13" s="587" t="s">
        <v>529</v>
      </c>
      <c r="P13" s="588"/>
      <c r="Q13" s="588"/>
      <c r="R13" s="589"/>
      <c r="S13" s="572">
        <f>入力シート①!C12</f>
        <v>0</v>
      </c>
      <c r="T13" s="572"/>
      <c r="U13" s="572"/>
      <c r="V13" s="572"/>
      <c r="W13" s="572"/>
      <c r="X13" s="572"/>
      <c r="Y13" s="572"/>
      <c r="Z13" s="572"/>
      <c r="AA13" s="572"/>
      <c r="AB13" s="572"/>
      <c r="AC13" s="587" t="s">
        <v>529</v>
      </c>
      <c r="AD13" s="588"/>
      <c r="AE13" s="588"/>
      <c r="AF13" s="589"/>
      <c r="AG13" s="572">
        <f>入力シート①!C12</f>
        <v>0</v>
      </c>
      <c r="AH13" s="572"/>
      <c r="AI13" s="572"/>
      <c r="AJ13" s="572"/>
      <c r="AK13" s="572"/>
      <c r="AL13" s="572"/>
      <c r="AM13" s="572"/>
      <c r="AN13" s="572"/>
      <c r="AO13" s="572"/>
      <c r="AP13" s="572"/>
    </row>
    <row r="14" spans="1:43" ht="28.5" customHeight="1">
      <c r="A14" s="575" t="s">
        <v>17</v>
      </c>
      <c r="B14" s="575"/>
      <c r="C14" s="575"/>
      <c r="D14" s="575"/>
      <c r="E14" s="572">
        <f>入力シート①!C12</f>
        <v>0</v>
      </c>
      <c r="F14" s="572"/>
      <c r="G14" s="572"/>
      <c r="H14" s="572"/>
      <c r="I14" s="572"/>
      <c r="J14" s="572"/>
      <c r="K14" s="572"/>
      <c r="L14" s="572"/>
      <c r="M14" s="572"/>
      <c r="N14" s="572"/>
      <c r="O14" s="575" t="s">
        <v>17</v>
      </c>
      <c r="P14" s="575"/>
      <c r="Q14" s="575"/>
      <c r="R14" s="575"/>
      <c r="S14" s="572">
        <f>入力シート①!C12</f>
        <v>0</v>
      </c>
      <c r="T14" s="572"/>
      <c r="U14" s="572"/>
      <c r="V14" s="572"/>
      <c r="W14" s="572"/>
      <c r="X14" s="572"/>
      <c r="Y14" s="572"/>
      <c r="Z14" s="572"/>
      <c r="AA14" s="572"/>
      <c r="AB14" s="572"/>
      <c r="AC14" s="575" t="s">
        <v>17</v>
      </c>
      <c r="AD14" s="575"/>
      <c r="AE14" s="575"/>
      <c r="AF14" s="575"/>
      <c r="AG14" s="572">
        <f>入力シート①!C12</f>
        <v>0</v>
      </c>
      <c r="AH14" s="572"/>
      <c r="AI14" s="572"/>
      <c r="AJ14" s="572"/>
      <c r="AK14" s="572"/>
      <c r="AL14" s="572"/>
      <c r="AM14" s="572"/>
      <c r="AN14" s="572"/>
      <c r="AO14" s="572"/>
      <c r="AP14" s="572"/>
    </row>
    <row r="15" spans="1:43">
      <c r="A15" s="98"/>
      <c r="B15" s="98"/>
      <c r="C15" s="98"/>
      <c r="D15" s="98"/>
      <c r="E15" s="50"/>
      <c r="F15" s="50"/>
      <c r="G15" s="50"/>
      <c r="H15" s="50"/>
      <c r="I15" s="50"/>
      <c r="J15" s="50"/>
      <c r="K15" s="50"/>
      <c r="L15" s="50"/>
      <c r="M15" s="50"/>
      <c r="N15" s="50"/>
      <c r="O15" s="98"/>
      <c r="P15" s="98"/>
      <c r="Q15" s="98"/>
      <c r="R15" s="98"/>
      <c r="S15" s="50"/>
      <c r="T15" s="50"/>
      <c r="U15" s="50"/>
      <c r="V15" s="50"/>
      <c r="W15" s="50"/>
      <c r="X15" s="50"/>
      <c r="Y15" s="50"/>
      <c r="Z15" s="50"/>
      <c r="AA15" s="50"/>
      <c r="AB15" s="50"/>
      <c r="AC15" s="98"/>
      <c r="AD15" s="98"/>
      <c r="AE15" s="98"/>
      <c r="AF15" s="98"/>
      <c r="AG15" s="50"/>
      <c r="AH15" s="50"/>
      <c r="AI15" s="50"/>
      <c r="AJ15" s="50"/>
      <c r="AK15" s="50"/>
      <c r="AL15" s="50"/>
      <c r="AM15" s="50"/>
      <c r="AN15" s="50"/>
      <c r="AO15" s="50"/>
      <c r="AP15" s="50"/>
    </row>
    <row r="16" spans="1:43" ht="14.25" customHeight="1">
      <c r="A16" s="510" t="str">
        <f>"　"&amp;設定シート!$F$5&amp;"執行の宮城県知事選挙"</f>
        <v>　令和7年10月26日執行の宮城県知事選挙</v>
      </c>
      <c r="B16" s="510"/>
      <c r="C16" s="510"/>
      <c r="D16" s="510"/>
      <c r="E16" s="510"/>
      <c r="F16" s="510"/>
      <c r="G16" s="510"/>
      <c r="H16" s="510"/>
      <c r="I16" s="581" t="s">
        <v>656</v>
      </c>
      <c r="J16" s="581"/>
      <c r="K16" s="581"/>
      <c r="L16" s="581"/>
      <c r="M16" s="581"/>
      <c r="N16" s="581"/>
      <c r="O16" s="510" t="str">
        <f>"　"&amp;設定シート!$F$5&amp;"執行の宮城県知事選挙"</f>
        <v>　令和7年10月26日執行の宮城県知事選挙</v>
      </c>
      <c r="P16" s="510"/>
      <c r="Q16" s="510"/>
      <c r="R16" s="510"/>
      <c r="S16" s="510"/>
      <c r="T16" s="510"/>
      <c r="U16" s="510"/>
      <c r="V16" s="510"/>
      <c r="W16" s="581" t="s">
        <v>656</v>
      </c>
      <c r="X16" s="581"/>
      <c r="Y16" s="581"/>
      <c r="Z16" s="581"/>
      <c r="AA16" s="581"/>
      <c r="AB16" s="581"/>
      <c r="AC16" s="510" t="str">
        <f>"　"&amp;設定シート!$F$5&amp;"執行の宮城県知事選挙"</f>
        <v>　令和7年10月26日執行の宮城県知事選挙</v>
      </c>
      <c r="AD16" s="510"/>
      <c r="AE16" s="510"/>
      <c r="AF16" s="510"/>
      <c r="AG16" s="510"/>
      <c r="AH16" s="510"/>
      <c r="AI16" s="510"/>
      <c r="AJ16" s="510"/>
      <c r="AK16" s="581" t="s">
        <v>656</v>
      </c>
      <c r="AL16" s="581"/>
      <c r="AM16" s="581"/>
      <c r="AN16" s="581"/>
      <c r="AO16" s="581"/>
      <c r="AP16" s="581"/>
    </row>
    <row r="17" spans="1:42">
      <c r="A17" s="342" t="s">
        <v>657</v>
      </c>
      <c r="B17" s="342"/>
      <c r="C17" s="342"/>
      <c r="D17" s="342"/>
      <c r="E17" s="342"/>
      <c r="F17" s="342"/>
      <c r="G17" s="342"/>
      <c r="H17" s="342"/>
      <c r="I17" s="342"/>
      <c r="J17" s="342"/>
      <c r="K17" s="342"/>
      <c r="L17" s="342"/>
      <c r="M17" s="342"/>
      <c r="N17" s="342"/>
      <c r="O17" s="342" t="s">
        <v>657</v>
      </c>
      <c r="P17" s="342"/>
      <c r="Q17" s="342"/>
      <c r="R17" s="342"/>
      <c r="S17" s="342"/>
      <c r="T17" s="342"/>
      <c r="U17" s="342"/>
      <c r="V17" s="342"/>
      <c r="W17" s="342"/>
      <c r="X17" s="342"/>
      <c r="Y17" s="342"/>
      <c r="Z17" s="342"/>
      <c r="AA17" s="342"/>
      <c r="AB17" s="342"/>
      <c r="AC17" s="342" t="s">
        <v>657</v>
      </c>
      <c r="AD17" s="342"/>
      <c r="AE17" s="342"/>
      <c r="AF17" s="342"/>
      <c r="AG17" s="342"/>
      <c r="AH17" s="342"/>
      <c r="AI17" s="342"/>
      <c r="AJ17" s="342"/>
      <c r="AK17" s="342"/>
      <c r="AL17" s="342"/>
      <c r="AM17" s="342"/>
      <c r="AN17" s="342"/>
      <c r="AO17" s="342"/>
      <c r="AP17" s="342"/>
    </row>
    <row r="19" spans="1:42">
      <c r="A19" s="577">
        <f>入力シート①!C40</f>
        <v>0</v>
      </c>
      <c r="B19" s="577"/>
      <c r="C19" s="577"/>
      <c r="D19" s="577"/>
      <c r="O19" s="577">
        <f>入力シート①!C40</f>
        <v>0</v>
      </c>
      <c r="P19" s="577"/>
      <c r="Q19" s="577"/>
      <c r="R19" s="577"/>
      <c r="AC19" s="577">
        <f>入力シート①!C40</f>
        <v>0</v>
      </c>
      <c r="AD19" s="577"/>
      <c r="AE19" s="577"/>
      <c r="AF19" s="577"/>
    </row>
    <row r="20" spans="1:42">
      <c r="A20" s="70"/>
      <c r="B20" s="70"/>
      <c r="C20" s="70"/>
      <c r="D20" s="70"/>
      <c r="O20" s="70"/>
      <c r="P20" s="70"/>
      <c r="Q20" s="70"/>
      <c r="R20" s="70"/>
      <c r="AC20" s="70"/>
      <c r="AD20" s="70"/>
      <c r="AE20" s="70"/>
      <c r="AF20" s="70"/>
    </row>
    <row r="21" spans="1:42">
      <c r="C21" s="48" t="s">
        <v>489</v>
      </c>
      <c r="Q21" s="256" t="s">
        <v>489</v>
      </c>
      <c r="AE21" s="256" t="s">
        <v>489</v>
      </c>
    </row>
    <row r="24" spans="1:42">
      <c r="D24" s="536" t="s">
        <v>55</v>
      </c>
      <c r="E24" s="536"/>
      <c r="G24" s="503">
        <f>入力シート①!C25</f>
        <v>0</v>
      </c>
      <c r="H24" s="503"/>
      <c r="I24" s="503"/>
      <c r="J24" s="503"/>
      <c r="K24" s="503"/>
      <c r="L24" s="503"/>
      <c r="M24" s="503"/>
      <c r="R24" s="536" t="s">
        <v>55</v>
      </c>
      <c r="S24" s="536"/>
      <c r="U24" s="503">
        <f>入力シート①!C25</f>
        <v>0</v>
      </c>
      <c r="V24" s="503"/>
      <c r="W24" s="503"/>
      <c r="X24" s="503"/>
      <c r="Y24" s="503"/>
      <c r="Z24" s="503"/>
      <c r="AA24" s="503"/>
      <c r="AF24" s="536" t="s">
        <v>55</v>
      </c>
      <c r="AG24" s="536"/>
      <c r="AI24" s="503">
        <f>入力シート①!C25</f>
        <v>0</v>
      </c>
      <c r="AJ24" s="503"/>
      <c r="AK24" s="503"/>
      <c r="AL24" s="503"/>
      <c r="AM24" s="503"/>
      <c r="AN24" s="503"/>
      <c r="AO24" s="503"/>
    </row>
    <row r="25" spans="1:42">
      <c r="C25" s="537"/>
      <c r="D25" s="537"/>
      <c r="E25" s="537"/>
      <c r="F25" s="537"/>
      <c r="G25" s="116"/>
      <c r="H25" s="116"/>
      <c r="I25" s="116"/>
      <c r="J25" s="116"/>
      <c r="K25" s="116"/>
      <c r="L25" s="116"/>
      <c r="M25" s="116"/>
      <c r="Q25" s="537"/>
      <c r="R25" s="537"/>
      <c r="S25" s="537"/>
      <c r="T25" s="537"/>
      <c r="U25" s="116"/>
      <c r="V25" s="116"/>
      <c r="W25" s="116"/>
      <c r="X25" s="116"/>
      <c r="Y25" s="116"/>
      <c r="Z25" s="116"/>
      <c r="AA25" s="116"/>
      <c r="AE25" s="537"/>
      <c r="AF25" s="537"/>
      <c r="AG25" s="537"/>
      <c r="AH25" s="537"/>
      <c r="AI25" s="116"/>
      <c r="AJ25" s="116"/>
      <c r="AK25" s="116"/>
      <c r="AL25" s="116"/>
      <c r="AM25" s="116"/>
      <c r="AN25" s="116"/>
      <c r="AO25" s="116"/>
    </row>
    <row r="27" spans="1:42" ht="18.75">
      <c r="D27" s="536" t="s">
        <v>181</v>
      </c>
      <c r="E27" s="536"/>
      <c r="G27" s="586">
        <f>入力シート①!C22</f>
        <v>0</v>
      </c>
      <c r="H27" s="586"/>
      <c r="I27" s="586"/>
      <c r="J27" s="586"/>
      <c r="K27" s="586"/>
      <c r="L27" s="586"/>
      <c r="M27" s="586"/>
      <c r="R27" s="536" t="s">
        <v>181</v>
      </c>
      <c r="S27" s="536"/>
      <c r="U27" s="586">
        <f>入力シート①!C22</f>
        <v>0</v>
      </c>
      <c r="V27" s="586"/>
      <c r="W27" s="586"/>
      <c r="X27" s="586"/>
      <c r="Y27" s="586"/>
      <c r="Z27" s="586"/>
      <c r="AA27" s="586"/>
      <c r="AF27" s="536" t="s">
        <v>181</v>
      </c>
      <c r="AG27" s="536"/>
      <c r="AI27" s="586">
        <f>入力シート①!C22</f>
        <v>0</v>
      </c>
      <c r="AJ27" s="586"/>
      <c r="AK27" s="586"/>
      <c r="AL27" s="586"/>
      <c r="AM27" s="586"/>
      <c r="AN27" s="586"/>
      <c r="AO27" s="586"/>
    </row>
    <row r="28" spans="1:42">
      <c r="C28" s="536"/>
      <c r="D28" s="536"/>
      <c r="E28" s="536"/>
      <c r="F28" s="536"/>
      <c r="H28" s="116"/>
      <c r="I28" s="116"/>
      <c r="J28" s="116"/>
      <c r="K28" s="116"/>
      <c r="L28" s="116"/>
      <c r="M28" s="116"/>
      <c r="Q28" s="536"/>
      <c r="R28" s="536"/>
      <c r="S28" s="536"/>
      <c r="T28" s="536"/>
      <c r="V28" s="116"/>
      <c r="W28" s="116"/>
      <c r="X28" s="116"/>
      <c r="Y28" s="116"/>
      <c r="Z28" s="116"/>
      <c r="AA28" s="116"/>
      <c r="AE28" s="536"/>
      <c r="AF28" s="536"/>
      <c r="AG28" s="536"/>
      <c r="AH28" s="536"/>
      <c r="AJ28" s="116"/>
      <c r="AK28" s="116"/>
      <c r="AL28" s="116"/>
      <c r="AM28" s="116"/>
      <c r="AN28" s="116"/>
      <c r="AO28" s="116"/>
    </row>
    <row r="29" spans="1:42">
      <c r="C29" s="78"/>
      <c r="D29" s="78"/>
      <c r="E29" s="78"/>
      <c r="F29" s="78"/>
      <c r="Q29" s="78"/>
      <c r="R29" s="78"/>
      <c r="S29" s="78"/>
      <c r="T29" s="78"/>
      <c r="AE29" s="78"/>
      <c r="AF29" s="78"/>
      <c r="AG29" s="78"/>
      <c r="AH29" s="78"/>
    </row>
    <row r="31" spans="1:42">
      <c r="A31" s="573" t="s">
        <v>95</v>
      </c>
      <c r="B31" s="573"/>
      <c r="C31" s="83" t="str">
        <f>"選挙管理委員会委員長　"&amp;設定シート!$D$12&amp;"　殿"</f>
        <v>選挙管理委員会委員長　櫻井　正人　殿</v>
      </c>
      <c r="O31" s="578">
        <f>入力シート①!C42</f>
        <v>0</v>
      </c>
      <c r="P31" s="578"/>
      <c r="Q31" s="48" t="s">
        <v>201</v>
      </c>
      <c r="AC31" s="578">
        <f>入力シート①!C35</f>
        <v>0</v>
      </c>
      <c r="AD31" s="578"/>
      <c r="AE31" s="48" t="s">
        <v>201</v>
      </c>
    </row>
    <row r="33" spans="1:42" s="342" customFormat="1"/>
    <row r="34" spans="1:42">
      <c r="A34" s="46" t="s">
        <v>90</v>
      </c>
      <c r="B34" s="90"/>
      <c r="C34" s="46"/>
      <c r="D34" s="46"/>
      <c r="O34" s="46" t="s">
        <v>90</v>
      </c>
      <c r="P34" s="90"/>
      <c r="Q34" s="46"/>
      <c r="R34" s="46"/>
      <c r="AC34" s="46" t="s">
        <v>90</v>
      </c>
      <c r="AD34" s="90"/>
      <c r="AE34" s="46"/>
      <c r="AF34" s="46"/>
    </row>
    <row r="35" spans="1:42">
      <c r="A35" s="501" t="s">
        <v>492</v>
      </c>
      <c r="B35" s="501"/>
      <c r="C35" s="501"/>
      <c r="D35" s="501"/>
      <c r="E35" s="501"/>
      <c r="F35" s="501"/>
      <c r="G35" s="501"/>
      <c r="H35" s="501"/>
      <c r="I35" s="501"/>
      <c r="J35" s="501"/>
      <c r="K35" s="501"/>
      <c r="L35" s="501"/>
      <c r="M35" s="501"/>
      <c r="N35" s="501"/>
      <c r="O35" s="501" t="s">
        <v>492</v>
      </c>
      <c r="P35" s="501"/>
      <c r="Q35" s="501"/>
      <c r="R35" s="501"/>
      <c r="S35" s="501"/>
      <c r="T35" s="501"/>
      <c r="U35" s="501"/>
      <c r="V35" s="501"/>
      <c r="W35" s="501"/>
      <c r="X35" s="501"/>
      <c r="Y35" s="501"/>
      <c r="Z35" s="501"/>
      <c r="AA35" s="501"/>
      <c r="AB35" s="501"/>
      <c r="AC35" s="501" t="s">
        <v>492</v>
      </c>
      <c r="AD35" s="501"/>
      <c r="AE35" s="501"/>
      <c r="AF35" s="501"/>
      <c r="AG35" s="501"/>
      <c r="AH35" s="501"/>
      <c r="AI35" s="501"/>
      <c r="AJ35" s="501"/>
      <c r="AK35" s="501"/>
      <c r="AL35" s="501"/>
      <c r="AM35" s="501"/>
      <c r="AN35" s="501"/>
      <c r="AO35" s="501"/>
      <c r="AP35" s="501"/>
    </row>
    <row r="36" spans="1:42">
      <c r="A36" s="501" t="s">
        <v>493</v>
      </c>
      <c r="B36" s="501"/>
      <c r="C36" s="501"/>
      <c r="D36" s="501"/>
      <c r="E36" s="501"/>
      <c r="F36" s="501"/>
      <c r="G36" s="501"/>
      <c r="H36" s="501"/>
      <c r="I36" s="501"/>
      <c r="J36" s="501"/>
      <c r="K36" s="501"/>
      <c r="L36" s="501"/>
      <c r="M36" s="501"/>
      <c r="N36" s="501"/>
      <c r="O36" s="501" t="s">
        <v>493</v>
      </c>
      <c r="P36" s="501"/>
      <c r="Q36" s="501"/>
      <c r="R36" s="501"/>
      <c r="S36" s="501"/>
      <c r="T36" s="501"/>
      <c r="U36" s="501"/>
      <c r="V36" s="501"/>
      <c r="W36" s="501"/>
      <c r="X36" s="501"/>
      <c r="Y36" s="501"/>
      <c r="Z36" s="501"/>
      <c r="AA36" s="501"/>
      <c r="AB36" s="501"/>
      <c r="AC36" s="501" t="s">
        <v>493</v>
      </c>
      <c r="AD36" s="501"/>
      <c r="AE36" s="501"/>
      <c r="AF36" s="501"/>
      <c r="AG36" s="501"/>
      <c r="AH36" s="501"/>
      <c r="AI36" s="501"/>
      <c r="AJ36" s="501"/>
      <c r="AK36" s="501"/>
      <c r="AL36" s="501"/>
      <c r="AM36" s="501"/>
      <c r="AN36" s="501"/>
      <c r="AO36" s="501"/>
      <c r="AP36" s="501"/>
    </row>
    <row r="37" spans="1:42">
      <c r="A37" s="501" t="s">
        <v>494</v>
      </c>
      <c r="B37" s="501"/>
      <c r="C37" s="501"/>
      <c r="D37" s="501"/>
      <c r="E37" s="501"/>
      <c r="F37" s="501"/>
      <c r="G37" s="501"/>
      <c r="H37" s="501"/>
      <c r="I37" s="501"/>
      <c r="J37" s="501"/>
      <c r="K37" s="501"/>
      <c r="L37" s="501"/>
      <c r="M37" s="501"/>
      <c r="N37" s="501"/>
      <c r="O37" s="501" t="s">
        <v>494</v>
      </c>
      <c r="P37" s="501"/>
      <c r="Q37" s="501"/>
      <c r="R37" s="501"/>
      <c r="S37" s="501"/>
      <c r="T37" s="501"/>
      <c r="U37" s="501"/>
      <c r="V37" s="501"/>
      <c r="W37" s="501"/>
      <c r="X37" s="501"/>
      <c r="Y37" s="501"/>
      <c r="Z37" s="501"/>
      <c r="AA37" s="501"/>
      <c r="AB37" s="501"/>
      <c r="AC37" s="501" t="s">
        <v>494</v>
      </c>
      <c r="AD37" s="501"/>
      <c r="AE37" s="501"/>
      <c r="AF37" s="501"/>
      <c r="AG37" s="501"/>
      <c r="AH37" s="501"/>
      <c r="AI37" s="501"/>
      <c r="AJ37" s="501"/>
      <c r="AK37" s="501"/>
      <c r="AL37" s="501"/>
      <c r="AM37" s="501"/>
      <c r="AN37" s="501"/>
      <c r="AO37" s="501"/>
      <c r="AP37" s="501"/>
    </row>
    <row r="38" spans="1:42">
      <c r="A38" s="501" t="s">
        <v>495</v>
      </c>
      <c r="B38" s="501"/>
      <c r="C38" s="501"/>
      <c r="D38" s="501"/>
      <c r="E38" s="501"/>
      <c r="F38" s="501"/>
      <c r="G38" s="501"/>
      <c r="H38" s="501"/>
      <c r="I38" s="501"/>
      <c r="J38" s="501"/>
      <c r="K38" s="501"/>
      <c r="L38" s="501"/>
      <c r="M38" s="501"/>
      <c r="N38" s="501"/>
      <c r="O38" s="501" t="s">
        <v>495</v>
      </c>
      <c r="P38" s="501"/>
      <c r="Q38" s="501"/>
      <c r="R38" s="501"/>
      <c r="S38" s="501"/>
      <c r="T38" s="501"/>
      <c r="U38" s="501"/>
      <c r="V38" s="501"/>
      <c r="W38" s="501"/>
      <c r="X38" s="501"/>
      <c r="Y38" s="501"/>
      <c r="Z38" s="501"/>
      <c r="AA38" s="501"/>
      <c r="AB38" s="501"/>
      <c r="AC38" s="501" t="s">
        <v>495</v>
      </c>
      <c r="AD38" s="501"/>
      <c r="AE38" s="501"/>
      <c r="AF38" s="501"/>
      <c r="AG38" s="501"/>
      <c r="AH38" s="501"/>
      <c r="AI38" s="501"/>
      <c r="AJ38" s="501"/>
      <c r="AK38" s="501"/>
      <c r="AL38" s="501"/>
      <c r="AM38" s="501"/>
      <c r="AN38" s="501"/>
      <c r="AO38" s="501"/>
      <c r="AP38" s="501"/>
    </row>
    <row r="39" spans="1:42">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c r="AC39" s="46"/>
      <c r="AD39" s="81"/>
      <c r="AE39" s="62"/>
      <c r="AF39" s="62"/>
      <c r="AG39" s="46"/>
      <c r="AH39" s="46"/>
      <c r="AI39" s="46"/>
      <c r="AJ39" s="46"/>
      <c r="AK39" s="46"/>
      <c r="AL39" s="46"/>
      <c r="AM39" s="46"/>
      <c r="AN39" s="46"/>
      <c r="AO39" s="46"/>
      <c r="AP39" s="46"/>
    </row>
    <row r="40" spans="1:42">
      <c r="B40" s="71"/>
      <c r="C40" s="62"/>
      <c r="D40" s="62"/>
      <c r="G40" s="68"/>
      <c r="P40" s="71"/>
      <c r="Q40" s="62"/>
      <c r="R40" s="62"/>
      <c r="U40" s="68"/>
      <c r="AD40" s="71"/>
      <c r="AE40" s="62"/>
      <c r="AF40" s="62"/>
      <c r="AI40" s="68"/>
    </row>
  </sheetData>
  <mergeCells count="93">
    <mergeCell ref="AC35:AP35"/>
    <mergeCell ref="AC36:AP36"/>
    <mergeCell ref="AC37:AP37"/>
    <mergeCell ref="AC38:AP38"/>
    <mergeCell ref="A35:N35"/>
    <mergeCell ref="A36:N36"/>
    <mergeCell ref="A37:N37"/>
    <mergeCell ref="A38:N38"/>
    <mergeCell ref="O35:AB35"/>
    <mergeCell ref="O36:AB36"/>
    <mergeCell ref="O37:AB37"/>
    <mergeCell ref="O38:AB38"/>
    <mergeCell ref="AE25:AH25"/>
    <mergeCell ref="AF27:AG27"/>
    <mergeCell ref="AI27:AO27"/>
    <mergeCell ref="AE28:AH28"/>
    <mergeCell ref="AC31:AD31"/>
    <mergeCell ref="AC14:AF14"/>
    <mergeCell ref="AG14:AP14"/>
    <mergeCell ref="AC19:AF19"/>
    <mergeCell ref="AF24:AG24"/>
    <mergeCell ref="AI24:AO24"/>
    <mergeCell ref="AC16:AJ16"/>
    <mergeCell ref="AK16:AP16"/>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3:N3"/>
    <mergeCell ref="O3:AB3"/>
    <mergeCell ref="A6:C7"/>
    <mergeCell ref="E6:N6"/>
    <mergeCell ref="O6:Q7"/>
    <mergeCell ref="S6:AB6"/>
    <mergeCell ref="E7:N7"/>
    <mergeCell ref="S7:AB7"/>
    <mergeCell ref="A8:C9"/>
    <mergeCell ref="E8:N8"/>
    <mergeCell ref="O8:Q9"/>
    <mergeCell ref="S8:AB8"/>
    <mergeCell ref="E9:N9"/>
    <mergeCell ref="S9:AB9"/>
    <mergeCell ref="A10:C11"/>
    <mergeCell ref="E10:N10"/>
    <mergeCell ref="O10:Q11"/>
    <mergeCell ref="S10:AB10"/>
    <mergeCell ref="E11:N11"/>
    <mergeCell ref="S11:AB11"/>
    <mergeCell ref="A12:D12"/>
    <mergeCell ref="E12:N12"/>
    <mergeCell ref="O12:R12"/>
    <mergeCell ref="S12:AB12"/>
    <mergeCell ref="A13:D13"/>
    <mergeCell ref="E13:N13"/>
    <mergeCell ref="O13:R13"/>
    <mergeCell ref="S13:AB13"/>
    <mergeCell ref="R24:S24"/>
    <mergeCell ref="U24:AA24"/>
    <mergeCell ref="A14:D14"/>
    <mergeCell ref="E14:N14"/>
    <mergeCell ref="O14:R14"/>
    <mergeCell ref="S14:AB14"/>
    <mergeCell ref="A16:H16"/>
    <mergeCell ref="I16:N16"/>
    <mergeCell ref="O16:V16"/>
    <mergeCell ref="W16:AB16"/>
    <mergeCell ref="C28:F28"/>
    <mergeCell ref="Q28:T28"/>
    <mergeCell ref="A31:B31"/>
    <mergeCell ref="O31:P31"/>
    <mergeCell ref="A4:N4"/>
    <mergeCell ref="O4:AB4"/>
    <mergeCell ref="C25:F25"/>
    <mergeCell ref="Q25:T25"/>
    <mergeCell ref="D27:E27"/>
    <mergeCell ref="G27:M27"/>
    <mergeCell ref="R27:S27"/>
    <mergeCell ref="U27:AA27"/>
    <mergeCell ref="A19:D19"/>
    <mergeCell ref="O19:R19"/>
    <mergeCell ref="D24:E24"/>
    <mergeCell ref="G24:M24"/>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5"/>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533</v>
      </c>
      <c r="O1" s="245" t="s">
        <v>364</v>
      </c>
    </row>
    <row r="4" spans="1:15" ht="18.75">
      <c r="K4" s="213"/>
    </row>
    <row r="5" spans="1:15" ht="31.5">
      <c r="A5" s="505" t="s">
        <v>293</v>
      </c>
      <c r="B5" s="505"/>
      <c r="C5" s="505"/>
      <c r="D5" s="505"/>
      <c r="E5" s="505"/>
      <c r="F5" s="505"/>
      <c r="G5" s="505"/>
      <c r="H5" s="505"/>
      <c r="I5" s="505"/>
      <c r="J5" s="505"/>
      <c r="K5" s="505"/>
      <c r="L5" s="505"/>
      <c r="M5" s="505"/>
      <c r="N5" s="505"/>
    </row>
    <row r="6" spans="1:15">
      <c r="A6" s="161"/>
      <c r="B6" s="161"/>
      <c r="C6" s="161"/>
      <c r="D6" s="161"/>
      <c r="E6" s="161"/>
      <c r="F6" s="161"/>
      <c r="G6" s="161"/>
      <c r="H6" s="161"/>
      <c r="I6" s="161"/>
      <c r="J6" s="161"/>
      <c r="K6" s="161"/>
      <c r="L6" s="161"/>
      <c r="M6" s="161"/>
      <c r="N6" s="161"/>
    </row>
    <row r="7" spans="1:15">
      <c r="A7" s="91"/>
      <c r="B7" s="91"/>
      <c r="C7" s="91"/>
      <c r="D7" s="91"/>
      <c r="E7" s="91"/>
      <c r="F7" s="91"/>
      <c r="G7" s="91"/>
      <c r="H7" s="160"/>
      <c r="I7" s="160"/>
      <c r="J7" s="160"/>
      <c r="K7" s="68"/>
      <c r="L7" s="68"/>
      <c r="M7" s="68"/>
      <c r="N7" s="68"/>
    </row>
    <row r="8" spans="1:15" ht="15.75" customHeight="1">
      <c r="A8" s="592" t="str">
        <f>"　貴殿において"&amp;設定シート!$F$5&amp;"執行の宮城県知事選挙"</f>
        <v>　貴殿において令和7年10月26日執行の宮城県知事選挙</v>
      </c>
      <c r="B8" s="592"/>
      <c r="C8" s="592"/>
      <c r="D8" s="592"/>
      <c r="E8" s="592"/>
      <c r="F8" s="592"/>
      <c r="G8" s="592"/>
      <c r="H8" s="592"/>
      <c r="I8" s="592"/>
      <c r="J8" s="592"/>
      <c r="K8" s="592"/>
      <c r="L8" s="581" t="s">
        <v>658</v>
      </c>
      <c r="M8" s="581"/>
      <c r="N8" s="581"/>
      <c r="O8" s="93"/>
    </row>
    <row r="9" spans="1:15">
      <c r="A9" s="48" t="s">
        <v>659</v>
      </c>
      <c r="C9" s="93"/>
      <c r="D9" s="93"/>
      <c r="E9" s="93"/>
      <c r="F9" s="93"/>
    </row>
    <row r="10" spans="1:15" ht="14.25" customHeight="1"/>
    <row r="11" spans="1:15" ht="14.25" customHeight="1">
      <c r="H11" s="69"/>
      <c r="K11" s="69"/>
    </row>
    <row r="12" spans="1:15">
      <c r="B12" s="497">
        <f>設定シート!D6</f>
        <v>45939</v>
      </c>
      <c r="C12" s="497"/>
      <c r="D12" s="497"/>
      <c r="E12" s="497"/>
    </row>
    <row r="13" spans="1:15">
      <c r="B13" s="71"/>
      <c r="C13" s="62"/>
      <c r="D13" s="62"/>
      <c r="J13" s="159"/>
      <c r="K13" s="159"/>
    </row>
    <row r="14" spans="1:15">
      <c r="B14" s="71"/>
      <c r="C14" s="62"/>
      <c r="E14" s="48" t="s">
        <v>25</v>
      </c>
      <c r="F14" s="72"/>
      <c r="G14" s="62"/>
      <c r="H14" s="72"/>
      <c r="I14" s="159"/>
      <c r="J14" s="159"/>
      <c r="K14" s="159"/>
      <c r="L14" s="116"/>
      <c r="M14" s="116"/>
      <c r="N14" s="116"/>
    </row>
    <row r="15" spans="1:15">
      <c r="B15" s="71"/>
      <c r="C15" s="62"/>
      <c r="D15" s="62"/>
      <c r="E15" s="61"/>
      <c r="F15" s="72"/>
    </row>
    <row r="16" spans="1:15">
      <c r="B16" s="71"/>
      <c r="C16" s="62"/>
      <c r="D16" s="62"/>
      <c r="E16" s="511" t="s">
        <v>278</v>
      </c>
      <c r="F16" s="511"/>
      <c r="G16" s="116"/>
      <c r="H16" s="506">
        <f>入力シート①!C16</f>
        <v>0</v>
      </c>
      <c r="I16" s="506"/>
      <c r="J16" s="506"/>
      <c r="K16" s="506"/>
      <c r="L16" s="506"/>
      <c r="M16" s="506"/>
      <c r="N16" s="506"/>
    </row>
    <row r="17" spans="1:14">
      <c r="B17" s="71"/>
      <c r="C17" s="62"/>
      <c r="D17" s="62"/>
      <c r="E17" s="72"/>
      <c r="F17" s="72"/>
      <c r="G17" s="116"/>
      <c r="H17" s="335"/>
      <c r="I17" s="335"/>
      <c r="J17" s="335"/>
      <c r="K17" s="335"/>
      <c r="L17" s="336"/>
      <c r="M17" s="336"/>
      <c r="N17" s="336"/>
    </row>
    <row r="18" spans="1:14">
      <c r="B18" s="71"/>
      <c r="C18" s="62"/>
      <c r="D18" s="62"/>
      <c r="E18" s="591" t="s">
        <v>181</v>
      </c>
      <c r="F18" s="591"/>
      <c r="H18" s="506">
        <f>入力シート①!C12</f>
        <v>0</v>
      </c>
      <c r="I18" s="506"/>
      <c r="J18" s="506"/>
      <c r="K18" s="506"/>
      <c r="L18" s="506"/>
      <c r="M18" s="506"/>
      <c r="N18" s="506"/>
    </row>
    <row r="19" spans="1:14">
      <c r="B19" s="71"/>
      <c r="C19" s="62"/>
      <c r="D19" s="62"/>
      <c r="E19" s="66"/>
      <c r="F19" s="66"/>
      <c r="H19" s="116"/>
      <c r="I19" s="116"/>
      <c r="J19" s="116"/>
      <c r="K19" s="116"/>
      <c r="L19" s="116"/>
      <c r="M19" s="116"/>
      <c r="N19" s="116"/>
    </row>
    <row r="20" spans="1:14">
      <c r="B20" s="71"/>
      <c r="C20" s="62"/>
      <c r="D20" s="62"/>
    </row>
    <row r="21" spans="1:14" ht="15.75" customHeight="1">
      <c r="D21" s="76"/>
      <c r="E21" s="76"/>
      <c r="F21" s="72"/>
      <c r="G21" s="76"/>
      <c r="I21" s="74"/>
      <c r="J21" s="74"/>
      <c r="K21" s="77"/>
      <c r="L21" s="77"/>
    </row>
    <row r="22" spans="1:14" ht="18.75">
      <c r="A22" s="216"/>
      <c r="B22" s="216"/>
      <c r="C22" s="66" t="s">
        <v>294</v>
      </c>
      <c r="D22" s="216"/>
      <c r="E22" s="484">
        <f>入力シート①!C22</f>
        <v>0</v>
      </c>
      <c r="F22" s="484"/>
      <c r="G22" s="484"/>
      <c r="H22" s="484"/>
      <c r="I22" s="484"/>
      <c r="J22" s="484"/>
      <c r="K22" s="484"/>
      <c r="L22" s="48" t="s">
        <v>20</v>
      </c>
      <c r="M22" s="215"/>
      <c r="N22" s="215"/>
    </row>
    <row r="24" spans="1:14">
      <c r="E24" s="72"/>
      <c r="F24" s="72"/>
      <c r="G24" s="116"/>
      <c r="H24" s="116"/>
      <c r="I24" s="116"/>
      <c r="J24" s="116"/>
      <c r="K24" s="116"/>
    </row>
    <row r="25" spans="1:14">
      <c r="A25" s="46" t="s">
        <v>69</v>
      </c>
    </row>
    <row r="26" spans="1:14">
      <c r="A26" s="590" t="s">
        <v>360</v>
      </c>
      <c r="B26" s="590"/>
      <c r="C26" s="590"/>
      <c r="D26" s="590"/>
      <c r="E26" s="590"/>
      <c r="F26" s="590"/>
      <c r="G26" s="590"/>
      <c r="H26" s="590"/>
      <c r="I26" s="590"/>
      <c r="J26" s="590"/>
      <c r="K26" s="590"/>
      <c r="L26" s="590"/>
      <c r="M26" s="590"/>
      <c r="N26" s="590"/>
    </row>
    <row r="27" spans="1:14" ht="14.25" customHeight="1"/>
    <row r="28" spans="1:14" ht="14.25" customHeight="1">
      <c r="H28" s="69"/>
    </row>
    <row r="31" spans="1:14">
      <c r="A31" s="46"/>
      <c r="B31" s="46"/>
      <c r="C31" s="46"/>
      <c r="D31" s="46"/>
      <c r="E31" s="46"/>
      <c r="F31" s="46"/>
      <c r="G31" s="46"/>
      <c r="H31" s="46"/>
      <c r="I31" s="46"/>
      <c r="J31" s="46"/>
      <c r="K31" s="46"/>
      <c r="L31" s="46"/>
      <c r="M31" s="46"/>
    </row>
    <row r="32" spans="1:14">
      <c r="A32" s="46"/>
      <c r="B32" s="46"/>
      <c r="C32" s="46"/>
      <c r="D32" s="46"/>
      <c r="E32" s="46"/>
      <c r="F32" s="46"/>
      <c r="G32" s="46"/>
      <c r="H32" s="46"/>
      <c r="I32" s="46"/>
      <c r="J32" s="46"/>
      <c r="K32" s="46"/>
      <c r="L32" s="46"/>
      <c r="M32" s="46"/>
    </row>
    <row r="33" spans="1:13">
      <c r="A33" s="46"/>
      <c r="B33" s="46"/>
      <c r="C33" s="46"/>
      <c r="D33" s="46"/>
      <c r="E33" s="46"/>
      <c r="F33" s="46"/>
      <c r="G33" s="46"/>
      <c r="H33" s="46"/>
      <c r="I33" s="46"/>
      <c r="J33" s="46"/>
      <c r="K33" s="46"/>
      <c r="L33" s="46"/>
      <c r="M33" s="46"/>
    </row>
    <row r="34" spans="1:13">
      <c r="A34" s="46"/>
      <c r="B34" s="46"/>
      <c r="C34" s="46"/>
      <c r="D34" s="46"/>
      <c r="E34" s="46"/>
      <c r="F34" s="46"/>
      <c r="G34" s="46"/>
      <c r="H34" s="46"/>
      <c r="I34" s="46"/>
      <c r="J34" s="46"/>
      <c r="K34" s="46"/>
      <c r="L34" s="46"/>
      <c r="M34" s="46"/>
    </row>
    <row r="35" spans="1:13">
      <c r="A35" s="79"/>
    </row>
  </sheetData>
  <mergeCells count="10">
    <mergeCell ref="A26:N26"/>
    <mergeCell ref="A5:N5"/>
    <mergeCell ref="E22:K22"/>
    <mergeCell ref="B12:E12"/>
    <mergeCell ref="E16:F16"/>
    <mergeCell ref="H16:N16"/>
    <mergeCell ref="E18:F18"/>
    <mergeCell ref="H18:N18"/>
    <mergeCell ref="A8:K8"/>
    <mergeCell ref="L8:N8"/>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0"/>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534</v>
      </c>
      <c r="O1" s="245" t="s">
        <v>364</v>
      </c>
    </row>
    <row r="4" spans="1:15" ht="18.75">
      <c r="K4" s="213"/>
    </row>
    <row r="5" spans="1:15" ht="31.5">
      <c r="A5" s="505" t="s">
        <v>289</v>
      </c>
      <c r="B5" s="505"/>
      <c r="C5" s="505"/>
      <c r="D5" s="505"/>
      <c r="E5" s="505"/>
      <c r="F5" s="505"/>
      <c r="G5" s="505"/>
      <c r="H5" s="505"/>
      <c r="I5" s="505"/>
      <c r="J5" s="505"/>
      <c r="K5" s="505"/>
      <c r="L5" s="505"/>
      <c r="M5" s="505"/>
      <c r="N5" s="505"/>
    </row>
    <row r="6" spans="1:15">
      <c r="A6" s="161"/>
      <c r="B6" s="161"/>
      <c r="C6" s="161"/>
      <c r="D6" s="161"/>
      <c r="E6" s="161"/>
      <c r="F6" s="161"/>
      <c r="G6" s="161"/>
      <c r="H6" s="161"/>
      <c r="I6" s="161"/>
      <c r="J6" s="161"/>
      <c r="K6" s="161"/>
      <c r="L6" s="161"/>
      <c r="M6" s="161"/>
      <c r="N6" s="161"/>
    </row>
    <row r="7" spans="1:15">
      <c r="A7" s="91"/>
      <c r="B7" s="91"/>
      <c r="C7" s="91"/>
      <c r="D7" s="91"/>
      <c r="E7" s="91"/>
      <c r="F7" s="91"/>
      <c r="G7" s="91"/>
      <c r="H7" s="160"/>
      <c r="I7" s="160"/>
      <c r="J7" s="160"/>
      <c r="K7" s="68"/>
      <c r="L7" s="68"/>
      <c r="M7" s="68"/>
      <c r="N7" s="68"/>
    </row>
    <row r="8" spans="1:15" ht="18.75">
      <c r="A8" s="216"/>
      <c r="B8" s="216"/>
      <c r="C8" s="216"/>
      <c r="D8" s="216"/>
      <c r="E8" s="216"/>
      <c r="F8" s="66" t="s">
        <v>290</v>
      </c>
      <c r="G8" s="216"/>
      <c r="H8" s="214"/>
      <c r="I8" s="214"/>
      <c r="J8" s="214"/>
      <c r="K8" s="215"/>
      <c r="L8" s="215"/>
      <c r="M8" s="215"/>
      <c r="N8" s="215"/>
    </row>
    <row r="10" spans="1:15">
      <c r="E10" s="511" t="s">
        <v>278</v>
      </c>
      <c r="F10" s="511"/>
      <c r="G10" s="116"/>
      <c r="H10" s="506">
        <f>入力シート①!C25</f>
        <v>0</v>
      </c>
      <c r="I10" s="506"/>
      <c r="J10" s="506"/>
      <c r="K10" s="506"/>
      <c r="L10" s="506"/>
      <c r="M10" s="506"/>
      <c r="N10" s="506"/>
    </row>
    <row r="11" spans="1:15">
      <c r="E11" s="72"/>
      <c r="F11" s="72"/>
      <c r="G11" s="116"/>
      <c r="H11" s="335"/>
      <c r="I11" s="335"/>
      <c r="J11" s="335"/>
      <c r="K11" s="335"/>
      <c r="L11" s="336"/>
      <c r="M11" s="336"/>
      <c r="N11" s="336"/>
    </row>
    <row r="12" spans="1:15">
      <c r="E12" s="591" t="s">
        <v>181</v>
      </c>
      <c r="F12" s="591"/>
      <c r="H12" s="506">
        <f>入力シート①!C22</f>
        <v>0</v>
      </c>
      <c r="I12" s="506"/>
      <c r="J12" s="506"/>
      <c r="K12" s="506"/>
      <c r="L12" s="506"/>
      <c r="M12" s="506"/>
      <c r="N12" s="506"/>
    </row>
    <row r="13" spans="1:15">
      <c r="B13" s="66"/>
      <c r="C13" s="66"/>
    </row>
    <row r="14" spans="1:15" ht="14.25" customHeight="1"/>
    <row r="15" spans="1:15">
      <c r="A15" s="594" t="str">
        <f>"　上記の者は"&amp;設定シート!$F$5&amp;"執行の宮城県知事選挙"</f>
        <v>　上記の者は令和7年10月26日執行の宮城県知事選挙</v>
      </c>
      <c r="B15" s="594"/>
      <c r="C15" s="594"/>
      <c r="D15" s="594"/>
      <c r="E15" s="594"/>
      <c r="F15" s="594"/>
      <c r="G15" s="594"/>
      <c r="H15" s="594"/>
      <c r="I15" s="594"/>
      <c r="J15" s="594"/>
      <c r="K15" s="594"/>
      <c r="L15" s="594"/>
      <c r="M15" s="594"/>
      <c r="N15" s="594"/>
      <c r="O15" s="93"/>
    </row>
    <row r="16" spans="1:15" s="342" customFormat="1" ht="9" customHeight="1">
      <c r="A16" s="349"/>
      <c r="B16" s="349"/>
      <c r="C16" s="349"/>
      <c r="D16" s="349"/>
      <c r="E16" s="349"/>
      <c r="F16" s="349"/>
      <c r="G16" s="349"/>
      <c r="H16" s="349"/>
      <c r="I16" s="349"/>
      <c r="J16" s="349"/>
      <c r="K16" s="349"/>
      <c r="L16" s="349"/>
      <c r="M16" s="349"/>
      <c r="N16" s="349"/>
      <c r="O16" s="93"/>
    </row>
    <row r="17" spans="1:14">
      <c r="A17" s="48" t="s">
        <v>25</v>
      </c>
      <c r="C17" s="484">
        <f>入力シート①!C12</f>
        <v>0</v>
      </c>
      <c r="D17" s="484"/>
      <c r="E17" s="484"/>
      <c r="F17" s="484"/>
      <c r="G17" s="48" t="s">
        <v>291</v>
      </c>
    </row>
    <row r="18" spans="1:14" ht="14.25" customHeight="1">
      <c r="M18" s="336"/>
    </row>
    <row r="19" spans="1:14" ht="14.25" customHeight="1">
      <c r="H19" s="69"/>
      <c r="K19" s="69"/>
    </row>
    <row r="20" spans="1:14" ht="14.25" customHeight="1">
      <c r="H20" s="69"/>
    </row>
    <row r="23" spans="1:14">
      <c r="B23" s="497">
        <f>設定シート!D6</f>
        <v>45939</v>
      </c>
      <c r="C23" s="497"/>
      <c r="D23" s="497"/>
      <c r="E23" s="497"/>
    </row>
    <row r="24" spans="1:14">
      <c r="B24" s="71"/>
      <c r="C24" s="62"/>
      <c r="D24" s="62"/>
      <c r="J24" s="159"/>
      <c r="K24" s="159"/>
    </row>
    <row r="25" spans="1:14">
      <c r="B25" s="71"/>
      <c r="C25" s="62"/>
      <c r="E25" s="48" t="s">
        <v>274</v>
      </c>
      <c r="F25" s="72"/>
      <c r="G25" s="62"/>
      <c r="H25" s="72"/>
      <c r="I25" s="159"/>
      <c r="J25" s="159"/>
      <c r="K25" s="159"/>
      <c r="L25" s="116"/>
      <c r="M25" s="116"/>
      <c r="N25" s="116"/>
    </row>
    <row r="26" spans="1:14">
      <c r="B26" s="71"/>
      <c r="C26" s="62"/>
      <c r="D26" s="62"/>
      <c r="E26" s="61"/>
      <c r="F26" s="72"/>
    </row>
    <row r="27" spans="1:14">
      <c r="B27" s="71"/>
      <c r="C27" s="62"/>
      <c r="D27" s="62"/>
      <c r="E27" s="511" t="s">
        <v>278</v>
      </c>
      <c r="F27" s="511"/>
      <c r="G27" s="116"/>
      <c r="H27" s="593"/>
      <c r="I27" s="593"/>
      <c r="J27" s="593"/>
      <c r="K27" s="593"/>
      <c r="L27" s="593"/>
      <c r="M27" s="593"/>
      <c r="N27" s="593"/>
    </row>
    <row r="28" spans="1:14">
      <c r="B28" s="71"/>
      <c r="C28" s="62"/>
      <c r="D28" s="62"/>
      <c r="E28" s="72"/>
      <c r="F28" s="72"/>
      <c r="G28" s="116"/>
      <c r="H28" s="348"/>
      <c r="I28" s="348"/>
      <c r="J28" s="348"/>
      <c r="K28" s="348"/>
      <c r="L28" s="140"/>
      <c r="M28" s="140"/>
      <c r="N28" s="140"/>
    </row>
    <row r="29" spans="1:14">
      <c r="B29" s="71"/>
      <c r="C29" s="62"/>
      <c r="D29" s="62"/>
      <c r="E29" s="591" t="s">
        <v>181</v>
      </c>
      <c r="F29" s="591"/>
      <c r="H29" s="593"/>
      <c r="I29" s="593"/>
      <c r="J29" s="593"/>
      <c r="K29" s="593"/>
      <c r="L29" s="593"/>
      <c r="M29" s="593"/>
      <c r="N29" s="593"/>
    </row>
    <row r="30" spans="1:14">
      <c r="B30" s="71"/>
      <c r="C30" s="62"/>
      <c r="D30" s="62"/>
      <c r="E30" s="66"/>
      <c r="F30" s="66"/>
      <c r="H30" s="348"/>
      <c r="I30" s="348"/>
      <c r="J30" s="348"/>
      <c r="K30" s="348"/>
      <c r="L30" s="348"/>
      <c r="M30" s="348"/>
      <c r="N30" s="348"/>
    </row>
    <row r="31" spans="1:14">
      <c r="B31" s="71"/>
      <c r="C31" s="62"/>
      <c r="D31" s="62"/>
      <c r="H31" s="140"/>
      <c r="I31" s="140"/>
      <c r="J31" s="140"/>
      <c r="K31" s="140"/>
      <c r="L31" s="140"/>
      <c r="M31" s="140"/>
      <c r="N31" s="140"/>
    </row>
    <row r="32" spans="1:14">
      <c r="A32" s="217"/>
      <c r="B32" s="217"/>
      <c r="C32" s="217"/>
      <c r="D32" s="217"/>
      <c r="E32" s="511" t="s">
        <v>278</v>
      </c>
      <c r="F32" s="511"/>
      <c r="G32" s="116"/>
      <c r="H32" s="593"/>
      <c r="I32" s="593"/>
      <c r="J32" s="593"/>
      <c r="K32" s="593"/>
      <c r="L32" s="593"/>
      <c r="M32" s="593"/>
      <c r="N32" s="593"/>
    </row>
    <row r="33" spans="1:14">
      <c r="C33" s="66"/>
      <c r="E33" s="72"/>
      <c r="F33" s="72"/>
      <c r="G33" s="116"/>
      <c r="H33" s="348"/>
      <c r="I33" s="348"/>
      <c r="J33" s="348"/>
      <c r="K33" s="348"/>
      <c r="L33" s="140"/>
      <c r="M33" s="140"/>
      <c r="N33" s="140"/>
    </row>
    <row r="34" spans="1:14">
      <c r="B34" s="71"/>
      <c r="C34" s="62"/>
      <c r="D34" s="62"/>
      <c r="E34" s="591" t="s">
        <v>181</v>
      </c>
      <c r="F34" s="591"/>
      <c r="H34" s="593"/>
      <c r="I34" s="593"/>
      <c r="J34" s="593"/>
      <c r="K34" s="593"/>
      <c r="L34" s="593"/>
      <c r="M34" s="593"/>
      <c r="N34" s="593"/>
    </row>
    <row r="35" spans="1:14" ht="15.75" customHeight="1">
      <c r="D35" s="76"/>
      <c r="E35" s="76"/>
      <c r="F35" s="72"/>
      <c r="G35" s="76"/>
      <c r="H35" s="217"/>
      <c r="I35" s="74"/>
      <c r="J35" s="74"/>
      <c r="K35" s="77"/>
      <c r="L35" s="77"/>
    </row>
    <row r="36" spans="1:14">
      <c r="A36" s="46"/>
      <c r="B36" s="46"/>
      <c r="C36" s="46"/>
      <c r="D36" s="46"/>
      <c r="E36" s="46"/>
      <c r="F36" s="46"/>
      <c r="G36" s="46"/>
      <c r="H36" s="46"/>
      <c r="I36" s="46"/>
      <c r="J36" s="46"/>
      <c r="K36" s="46"/>
      <c r="L36" s="46"/>
      <c r="M36" s="46"/>
    </row>
    <row r="37" spans="1:14">
      <c r="A37" s="46" t="s">
        <v>69</v>
      </c>
      <c r="B37" s="46"/>
      <c r="C37" s="46"/>
      <c r="D37" s="46"/>
      <c r="E37" s="46"/>
      <c r="F37" s="46"/>
      <c r="G37" s="46"/>
      <c r="H37" s="46"/>
      <c r="I37" s="46"/>
      <c r="J37" s="46"/>
      <c r="K37" s="46"/>
      <c r="L37" s="46"/>
      <c r="M37" s="46"/>
    </row>
    <row r="38" spans="1:14">
      <c r="A38" s="501" t="s">
        <v>360</v>
      </c>
      <c r="B38" s="501"/>
      <c r="C38" s="501"/>
      <c r="D38" s="501"/>
      <c r="E38" s="501"/>
      <c r="F38" s="501"/>
      <c r="G38" s="501"/>
      <c r="H38" s="501"/>
      <c r="I38" s="501"/>
      <c r="J38" s="501"/>
      <c r="K38" s="501"/>
      <c r="L38" s="501"/>
      <c r="M38" s="501"/>
      <c r="N38" s="501"/>
    </row>
    <row r="39" spans="1:14">
      <c r="A39" s="46"/>
      <c r="B39" s="46"/>
      <c r="C39" s="46"/>
      <c r="D39" s="46"/>
      <c r="E39" s="46"/>
      <c r="F39" s="46"/>
      <c r="G39" s="46"/>
      <c r="H39" s="46"/>
      <c r="I39" s="46"/>
      <c r="J39" s="46"/>
      <c r="K39" s="46"/>
      <c r="L39" s="46"/>
      <c r="M39" s="46"/>
    </row>
    <row r="40" spans="1:14">
      <c r="A40" s="79"/>
    </row>
  </sheetData>
  <mergeCells count="17">
    <mergeCell ref="A38:N38"/>
    <mergeCell ref="E34:F34"/>
    <mergeCell ref="H34:N34"/>
    <mergeCell ref="E27:F27"/>
    <mergeCell ref="H27:N27"/>
    <mergeCell ref="E29:F29"/>
    <mergeCell ref="H29:N29"/>
    <mergeCell ref="B23:E23"/>
    <mergeCell ref="C17:F17"/>
    <mergeCell ref="E32:F32"/>
    <mergeCell ref="H32:N32"/>
    <mergeCell ref="A15:N15"/>
    <mergeCell ref="E10:F10"/>
    <mergeCell ref="E12:F12"/>
    <mergeCell ref="A5:N5"/>
    <mergeCell ref="H10:N10"/>
    <mergeCell ref="H12:N12"/>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500</v>
      </c>
      <c r="O1" s="245" t="s">
        <v>364</v>
      </c>
    </row>
    <row r="5" spans="1:15" ht="31.5">
      <c r="A5" s="505" t="s">
        <v>26</v>
      </c>
      <c r="B5" s="505"/>
      <c r="C5" s="505"/>
      <c r="D5" s="505"/>
      <c r="E5" s="505"/>
      <c r="F5" s="505"/>
      <c r="G5" s="505"/>
      <c r="H5" s="505"/>
      <c r="I5" s="505"/>
      <c r="J5" s="505"/>
      <c r="K5" s="505"/>
      <c r="L5" s="505"/>
      <c r="M5" s="505"/>
      <c r="N5" s="505"/>
    </row>
    <row r="6" spans="1:15">
      <c r="A6" s="513"/>
      <c r="B6" s="513"/>
      <c r="C6" s="513"/>
      <c r="D6" s="513"/>
      <c r="E6" s="513"/>
      <c r="F6" s="513"/>
      <c r="G6" s="513"/>
      <c r="H6" s="513"/>
      <c r="I6" s="513"/>
      <c r="J6" s="513"/>
      <c r="K6" s="513"/>
      <c r="L6" s="513"/>
      <c r="M6" s="513"/>
      <c r="N6" s="513"/>
    </row>
    <row r="9" spans="1:15" ht="14.25" customHeight="1">
      <c r="F9" s="48" t="s">
        <v>27</v>
      </c>
    </row>
    <row r="10" spans="1:15" ht="14.25" customHeight="1"/>
    <row r="11" spans="1:15" ht="14.25" customHeight="1">
      <c r="F11" s="48" t="s">
        <v>22</v>
      </c>
      <c r="H11" s="506">
        <f>入力シート①!C33</f>
        <v>0</v>
      </c>
      <c r="I11" s="506"/>
      <c r="J11" s="506"/>
      <c r="K11" s="506"/>
      <c r="L11" s="506"/>
      <c r="M11" s="506"/>
      <c r="N11" s="506"/>
    </row>
    <row r="12" spans="1:15" ht="14.25" customHeight="1">
      <c r="H12" s="131"/>
      <c r="I12" s="131"/>
      <c r="J12" s="131"/>
      <c r="K12" s="131"/>
      <c r="L12" s="336"/>
      <c r="M12" s="336"/>
      <c r="N12" s="336"/>
    </row>
    <row r="13" spans="1:15" ht="14.25" customHeight="1">
      <c r="F13" s="48" t="s">
        <v>9</v>
      </c>
      <c r="H13" s="506">
        <f>入力シート①!C29</f>
        <v>0</v>
      </c>
      <c r="I13" s="506"/>
      <c r="J13" s="506"/>
      <c r="K13" s="506"/>
      <c r="L13" s="506"/>
      <c r="M13" s="506"/>
      <c r="N13" s="506"/>
    </row>
    <row r="14" spans="1:15" ht="14.25" customHeight="1">
      <c r="H14" s="92"/>
      <c r="I14" s="336"/>
      <c r="J14" s="131"/>
      <c r="K14" s="131"/>
      <c r="L14" s="336"/>
      <c r="M14" s="336"/>
      <c r="N14" s="336"/>
    </row>
    <row r="15" spans="1:15" ht="14.25" customHeight="1">
      <c r="F15" s="48" t="s">
        <v>23</v>
      </c>
      <c r="H15" s="506">
        <f>入力シート①!C30</f>
        <v>0</v>
      </c>
      <c r="I15" s="506"/>
      <c r="J15" s="506"/>
      <c r="K15" s="506"/>
      <c r="L15" s="506"/>
      <c r="M15" s="506"/>
      <c r="N15" s="506"/>
    </row>
    <row r="16" spans="1:15" ht="14.25" customHeight="1">
      <c r="I16" s="68"/>
      <c r="J16" s="68"/>
      <c r="K16" s="68"/>
    </row>
    <row r="17" spans="1:13" ht="14.25" customHeight="1">
      <c r="G17" s="91" t="s">
        <v>31</v>
      </c>
      <c r="H17" s="596">
        <f>入力シート①!C31</f>
        <v>0</v>
      </c>
      <c r="I17" s="484"/>
      <c r="J17" s="484"/>
      <c r="K17" s="484"/>
      <c r="L17" s="91" t="s">
        <v>30</v>
      </c>
      <c r="M17" s="92"/>
    </row>
    <row r="18" spans="1:13" ht="14.25" customHeight="1"/>
    <row r="19" spans="1:13" ht="14.25" customHeight="1">
      <c r="G19" s="73"/>
    </row>
    <row r="20" spans="1:13" ht="14.25" customHeight="1"/>
    <row r="21" spans="1:13" ht="14.25" customHeight="1">
      <c r="A21" s="48" t="s">
        <v>28</v>
      </c>
      <c r="C21" s="83" t="str">
        <f>入力シート①!C3</f>
        <v>令和7年10月26日執行　宮城県知事選挙</v>
      </c>
    </row>
    <row r="22" spans="1:13" ht="14.25" customHeight="1">
      <c r="C22" s="68"/>
    </row>
    <row r="23" spans="1:13" ht="14.25" customHeight="1">
      <c r="G23" s="73"/>
      <c r="J23" s="73"/>
    </row>
    <row r="24" spans="1:13" ht="14.25" customHeight="1">
      <c r="A24" s="48" t="s">
        <v>29</v>
      </c>
      <c r="F24" s="484" t="str">
        <f>入力シート①!C6</f>
        <v>宮城県</v>
      </c>
      <c r="G24" s="484"/>
      <c r="H24" s="484"/>
      <c r="I24" s="484"/>
      <c r="J24" s="73"/>
    </row>
    <row r="25" spans="1:13" ht="14.25" customHeight="1">
      <c r="G25" s="73"/>
      <c r="J25" s="73"/>
    </row>
    <row r="27" spans="1:13" ht="21" customHeight="1">
      <c r="A27" s="48" t="s">
        <v>32</v>
      </c>
    </row>
    <row r="30" spans="1:13">
      <c r="A30" s="597">
        <f>入力シート①!C27</f>
        <v>0</v>
      </c>
      <c r="B30" s="597"/>
      <c r="C30" s="597"/>
      <c r="D30" s="597"/>
      <c r="E30" s="64"/>
    </row>
    <row r="31" spans="1:13">
      <c r="B31" s="71"/>
      <c r="C31" s="71"/>
      <c r="D31" s="71"/>
      <c r="E31" s="71"/>
    </row>
    <row r="32" spans="1:13">
      <c r="B32" s="48" t="s">
        <v>633</v>
      </c>
      <c r="G32" s="252"/>
      <c r="H32" s="252"/>
      <c r="I32" s="252"/>
      <c r="J32" s="252"/>
    </row>
    <row r="33" spans="1:14">
      <c r="G33" s="94"/>
      <c r="H33" s="94"/>
      <c r="I33" s="94"/>
      <c r="J33" s="94"/>
    </row>
    <row r="34" spans="1:14" ht="21" customHeight="1">
      <c r="F34" s="72" t="s">
        <v>365</v>
      </c>
      <c r="H34" s="506">
        <f>入力シート①!C8</f>
        <v>0</v>
      </c>
      <c r="I34" s="506"/>
      <c r="J34" s="506"/>
      <c r="K34" s="506"/>
      <c r="L34" s="506"/>
      <c r="M34" s="506"/>
      <c r="N34" s="506"/>
    </row>
    <row r="35" spans="1:14">
      <c r="B35" s="46"/>
      <c r="C35" s="61"/>
    </row>
    <row r="36" spans="1:14" ht="21" customHeight="1">
      <c r="B36" s="46"/>
      <c r="C36" s="46"/>
      <c r="F36" s="72" t="s">
        <v>23</v>
      </c>
      <c r="H36" s="506">
        <f>入力シート①!C12</f>
        <v>0</v>
      </c>
      <c r="I36" s="506"/>
      <c r="J36" s="506"/>
      <c r="K36" s="506"/>
      <c r="L36" s="506"/>
      <c r="M36" s="506"/>
      <c r="N36" s="506"/>
    </row>
    <row r="37" spans="1:14" ht="24">
      <c r="B37" s="46"/>
      <c r="D37" s="76"/>
      <c r="E37" s="76"/>
      <c r="F37" s="72"/>
      <c r="G37" s="76"/>
      <c r="I37" s="74"/>
      <c r="J37" s="74"/>
      <c r="K37" s="77"/>
      <c r="L37" s="77"/>
    </row>
    <row r="38" spans="1:14" ht="14.25" customHeight="1">
      <c r="D38" s="76"/>
      <c r="E38" s="76"/>
      <c r="F38" s="72"/>
      <c r="G38" s="76"/>
      <c r="I38" s="74"/>
      <c r="J38" s="74"/>
      <c r="K38" s="77"/>
      <c r="L38" s="77"/>
    </row>
    <row r="39" spans="1:14">
      <c r="A39" s="529" t="s">
        <v>632</v>
      </c>
      <c r="B39" s="529"/>
      <c r="C39" s="529"/>
      <c r="D39" s="529"/>
      <c r="E39" s="529"/>
      <c r="F39" s="529"/>
      <c r="G39" s="529"/>
      <c r="H39" s="252"/>
      <c r="I39" s="75" t="s">
        <v>8</v>
      </c>
      <c r="J39" s="46"/>
      <c r="K39" s="484" t="str">
        <f>入力シート①!G6</f>
        <v>櫻井　正人</v>
      </c>
      <c r="L39" s="484"/>
      <c r="M39" s="484"/>
      <c r="N39" s="66" t="s">
        <v>20</v>
      </c>
    </row>
    <row r="40" spans="1:14">
      <c r="A40" s="79"/>
    </row>
    <row r="41" spans="1:14">
      <c r="A41" s="79"/>
    </row>
    <row r="42" spans="1:14">
      <c r="A42" s="79"/>
    </row>
    <row r="43" spans="1:14">
      <c r="A43" s="79"/>
    </row>
    <row r="44" spans="1:14">
      <c r="A44" s="79"/>
    </row>
    <row r="45" spans="1:14" s="342" customFormat="1">
      <c r="A45" s="79"/>
    </row>
    <row r="46" spans="1:14">
      <c r="A46" s="63" t="s">
        <v>69</v>
      </c>
      <c r="B46" s="46"/>
      <c r="C46" s="46"/>
      <c r="D46" s="46"/>
      <c r="E46" s="46"/>
      <c r="F46" s="46"/>
      <c r="G46" s="46"/>
      <c r="H46" s="46"/>
      <c r="I46" s="46"/>
      <c r="J46" s="46"/>
      <c r="K46" s="46"/>
      <c r="L46" s="46"/>
      <c r="M46" s="46"/>
      <c r="N46" s="46"/>
    </row>
    <row r="47" spans="1:14">
      <c r="A47" s="595" t="s">
        <v>541</v>
      </c>
      <c r="B47" s="595"/>
      <c r="C47" s="595"/>
      <c r="D47" s="595"/>
      <c r="E47" s="595"/>
      <c r="F47" s="595"/>
      <c r="G47" s="595"/>
      <c r="H47" s="595"/>
      <c r="I47" s="595"/>
      <c r="J47" s="595"/>
      <c r="K47" s="595"/>
      <c r="L47" s="595"/>
      <c r="M47" s="595"/>
      <c r="N47" s="595"/>
    </row>
    <row r="48" spans="1:14">
      <c r="A48" s="595" t="s">
        <v>542</v>
      </c>
      <c r="B48" s="595"/>
      <c r="C48" s="595"/>
      <c r="D48" s="595"/>
      <c r="E48" s="595"/>
      <c r="F48" s="595"/>
      <c r="G48" s="595"/>
      <c r="H48" s="595"/>
      <c r="I48" s="595"/>
      <c r="J48" s="595"/>
      <c r="K48" s="595"/>
      <c r="L48" s="595"/>
      <c r="M48" s="595"/>
      <c r="N48" s="595"/>
    </row>
    <row r="49" spans="1:14">
      <c r="A49" s="595" t="s">
        <v>543</v>
      </c>
      <c r="B49" s="595"/>
      <c r="C49" s="595"/>
      <c r="D49" s="595"/>
      <c r="E49" s="595"/>
      <c r="F49" s="595"/>
      <c r="G49" s="595"/>
      <c r="H49" s="595"/>
      <c r="I49" s="595"/>
      <c r="J49" s="595"/>
      <c r="K49" s="595"/>
      <c r="L49" s="595"/>
      <c r="M49" s="595"/>
      <c r="N49" s="595"/>
    </row>
    <row r="50" spans="1:14">
      <c r="A50" s="595" t="s">
        <v>517</v>
      </c>
      <c r="B50" s="595"/>
      <c r="C50" s="595"/>
      <c r="D50" s="595"/>
      <c r="E50" s="595"/>
      <c r="F50" s="595"/>
      <c r="G50" s="595"/>
      <c r="H50" s="595"/>
      <c r="I50" s="595"/>
      <c r="J50" s="595"/>
      <c r="K50" s="595"/>
      <c r="L50" s="595"/>
      <c r="M50" s="595"/>
      <c r="N50" s="595"/>
    </row>
    <row r="51" spans="1:14">
      <c r="A51" s="63"/>
      <c r="B51" s="46"/>
      <c r="C51" s="46"/>
      <c r="D51" s="46"/>
      <c r="E51" s="46"/>
      <c r="F51" s="46"/>
      <c r="G51" s="46"/>
      <c r="H51" s="46"/>
      <c r="I51" s="46"/>
      <c r="J51" s="46"/>
      <c r="K51" s="46"/>
      <c r="L51" s="46"/>
      <c r="M51" s="46"/>
      <c r="N51" s="46"/>
    </row>
    <row r="52" spans="1:14">
      <c r="A52" s="79"/>
    </row>
  </sheetData>
  <mergeCells count="16">
    <mergeCell ref="A47:N47"/>
    <mergeCell ref="A48:N48"/>
    <mergeCell ref="A49:N49"/>
    <mergeCell ref="A50:N50"/>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501</v>
      </c>
      <c r="O1" s="245" t="s">
        <v>364</v>
      </c>
    </row>
    <row r="5" spans="1:15" ht="31.5">
      <c r="A5" s="505" t="s">
        <v>33</v>
      </c>
      <c r="B5" s="505"/>
      <c r="C5" s="505"/>
      <c r="D5" s="505"/>
      <c r="E5" s="505"/>
      <c r="F5" s="505"/>
      <c r="G5" s="505"/>
      <c r="H5" s="505"/>
      <c r="I5" s="505"/>
      <c r="J5" s="505"/>
      <c r="K5" s="505"/>
      <c r="L5" s="505"/>
      <c r="M5" s="505"/>
      <c r="N5" s="505"/>
    </row>
    <row r="9" spans="1:15" ht="14.25" customHeight="1"/>
    <row r="10" spans="1:15" ht="15.75" customHeight="1">
      <c r="A10" s="510" t="str">
        <f>"　"&amp;設定シート!$F$5&amp;"執行の宮城県知事選挙"&amp;"における選挙立会人となるべき"</f>
        <v>　令和7年10月26日執行の宮城県知事選挙における選挙立会人となるべき</v>
      </c>
      <c r="B10" s="510"/>
      <c r="C10" s="510"/>
      <c r="D10" s="510"/>
      <c r="E10" s="510"/>
      <c r="F10" s="510"/>
      <c r="G10" s="510"/>
      <c r="H10" s="510"/>
      <c r="I10" s="510"/>
      <c r="J10" s="510"/>
      <c r="K10" s="510"/>
      <c r="L10" s="510"/>
      <c r="M10" s="510"/>
      <c r="N10" s="510"/>
    </row>
    <row r="11" spans="1:15" ht="9" customHeight="1"/>
    <row r="12" spans="1:15" ht="21">
      <c r="A12" s="48" t="s">
        <v>661</v>
      </c>
      <c r="H12" s="69"/>
      <c r="J12" s="69"/>
      <c r="K12" s="69"/>
    </row>
    <row r="13" spans="1:15" ht="14.25" customHeight="1">
      <c r="H13" s="69"/>
      <c r="I13" s="69"/>
      <c r="J13" s="69"/>
      <c r="K13" s="69"/>
    </row>
    <row r="14" spans="1:15" ht="14.25" customHeight="1">
      <c r="H14" s="69"/>
      <c r="J14" s="69"/>
    </row>
    <row r="17" spans="1:14">
      <c r="A17" s="597">
        <f>入力シート①!C28</f>
        <v>0</v>
      </c>
      <c r="B17" s="598"/>
      <c r="C17" s="598"/>
      <c r="D17" s="598"/>
      <c r="E17" s="64"/>
    </row>
    <row r="18" spans="1:14">
      <c r="B18" s="71"/>
      <c r="C18" s="62"/>
      <c r="D18" s="62"/>
    </row>
    <row r="19" spans="1:14">
      <c r="B19" s="71"/>
      <c r="C19" s="62"/>
      <c r="D19" s="62"/>
    </row>
    <row r="20" spans="1:14">
      <c r="B20" s="71"/>
      <c r="C20" s="62"/>
      <c r="D20" s="62"/>
    </row>
    <row r="21" spans="1:14">
      <c r="B21" s="71"/>
      <c r="C21" s="62"/>
      <c r="D21" s="62"/>
    </row>
    <row r="22" spans="1:14">
      <c r="B22" s="71"/>
      <c r="C22" s="62"/>
      <c r="D22" s="62"/>
      <c r="F22" s="48" t="s">
        <v>22</v>
      </c>
      <c r="H22" s="506">
        <f>入力シート①!C33</f>
        <v>0</v>
      </c>
      <c r="I22" s="506"/>
      <c r="J22" s="506"/>
      <c r="K22" s="506"/>
      <c r="L22" s="506"/>
      <c r="M22" s="506"/>
      <c r="N22" s="506"/>
    </row>
    <row r="23" spans="1:14">
      <c r="B23" s="71"/>
      <c r="C23" s="62"/>
      <c r="D23" s="62"/>
      <c r="H23" s="336"/>
      <c r="I23" s="336"/>
      <c r="J23" s="336"/>
      <c r="K23" s="336"/>
      <c r="L23" s="336"/>
      <c r="M23" s="336"/>
      <c r="N23" s="336"/>
    </row>
    <row r="24" spans="1:14">
      <c r="B24" s="71"/>
      <c r="C24" s="62"/>
      <c r="D24" s="62"/>
      <c r="H24" s="336"/>
      <c r="I24" s="336"/>
      <c r="J24" s="336"/>
      <c r="K24" s="336"/>
      <c r="L24" s="336"/>
      <c r="M24" s="336"/>
      <c r="N24" s="336"/>
    </row>
    <row r="25" spans="1:14">
      <c r="B25" s="71"/>
      <c r="C25" s="62"/>
      <c r="D25" s="62"/>
      <c r="H25" s="336"/>
      <c r="I25" s="336"/>
      <c r="J25" s="336"/>
      <c r="K25" s="336"/>
      <c r="L25" s="336"/>
      <c r="M25" s="336"/>
      <c r="N25" s="336"/>
    </row>
    <row r="26" spans="1:14" ht="21" customHeight="1">
      <c r="B26" s="71"/>
      <c r="C26" s="62"/>
      <c r="D26" s="62"/>
      <c r="F26" s="48" t="s">
        <v>23</v>
      </c>
      <c r="H26" s="576">
        <f>入力シート①!C30</f>
        <v>0</v>
      </c>
      <c r="I26" s="576"/>
      <c r="J26" s="576"/>
      <c r="K26" s="576"/>
      <c r="L26" s="576"/>
      <c r="M26" s="576"/>
      <c r="N26" s="576"/>
    </row>
    <row r="27" spans="1:14">
      <c r="B27" s="71"/>
      <c r="C27" s="62"/>
      <c r="D27" s="62"/>
    </row>
    <row r="30" spans="1:14" ht="14.25" customHeight="1">
      <c r="D30" s="76"/>
    </row>
    <row r="31" spans="1:14" ht="21" customHeight="1">
      <c r="B31" s="72" t="s">
        <v>17</v>
      </c>
      <c r="D31" s="506">
        <f>入力シート①!C12</f>
        <v>0</v>
      </c>
      <c r="E31" s="506"/>
      <c r="F31" s="506"/>
      <c r="G31" s="506"/>
      <c r="H31" s="506"/>
      <c r="I31" s="506"/>
      <c r="J31" s="75" t="s">
        <v>20</v>
      </c>
    </row>
    <row r="32" spans="1:14" ht="14.25" customHeight="1">
      <c r="D32" s="76"/>
      <c r="E32" s="76"/>
      <c r="F32" s="72"/>
      <c r="G32" s="76"/>
      <c r="K32" s="75"/>
      <c r="L32" s="75"/>
    </row>
    <row r="33" spans="1:14" ht="14.25" customHeight="1">
      <c r="D33" s="76"/>
      <c r="E33" s="76"/>
      <c r="F33" s="72"/>
      <c r="G33" s="76"/>
      <c r="K33" s="75"/>
      <c r="L33" s="75"/>
    </row>
    <row r="34" spans="1:14">
      <c r="A34" s="46" t="s">
        <v>69</v>
      </c>
    </row>
    <row r="35" spans="1:14">
      <c r="A35" s="501" t="s">
        <v>360</v>
      </c>
      <c r="B35" s="501"/>
      <c r="C35" s="501"/>
      <c r="D35" s="501"/>
      <c r="E35" s="501"/>
      <c r="F35" s="501"/>
      <c r="G35" s="501"/>
      <c r="H35" s="501"/>
      <c r="I35" s="501"/>
      <c r="J35" s="501"/>
      <c r="K35" s="501"/>
      <c r="L35" s="501"/>
      <c r="M35" s="501"/>
      <c r="N35" s="501"/>
    </row>
  </sheetData>
  <mergeCells count="7">
    <mergeCell ref="A35:N35"/>
    <mergeCell ref="A5:N5"/>
    <mergeCell ref="H22:N22"/>
    <mergeCell ref="H26:N26"/>
    <mergeCell ref="D31:I31"/>
    <mergeCell ref="A17:D17"/>
    <mergeCell ref="A10:N10"/>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zoomScaleNormal="100" zoomScaleSheetLayoutView="100" workbookViewId="0">
      <selection activeCell="P2" sqref="P2:S4"/>
    </sheetView>
  </sheetViews>
  <sheetFormatPr defaultColWidth="5.875" defaultRowHeight="15.75"/>
  <cols>
    <col min="1" max="13" width="5.875" style="48" customWidth="1"/>
    <col min="14" max="14" width="8.125" style="48" customWidth="1"/>
    <col min="15" max="20" width="5.875" style="48"/>
    <col min="21" max="21" width="11.875" style="48" bestFit="1" customWidth="1"/>
    <col min="22" max="16384" width="5.875" style="48"/>
  </cols>
  <sheetData>
    <row r="1" spans="1:21" ht="16.5" thickBot="1">
      <c r="N1" s="66" t="s">
        <v>502</v>
      </c>
      <c r="P1" s="599" t="s">
        <v>166</v>
      </c>
      <c r="Q1" s="599"/>
      <c r="R1" s="599"/>
      <c r="S1" s="599"/>
      <c r="U1" s="245" t="s">
        <v>364</v>
      </c>
    </row>
    <row r="2" spans="1:21">
      <c r="P2" s="602" t="s">
        <v>119</v>
      </c>
      <c r="Q2" s="603"/>
      <c r="R2" s="603"/>
      <c r="S2" s="604"/>
    </row>
    <row r="3" spans="1:21">
      <c r="P3" s="605"/>
      <c r="Q3" s="606"/>
      <c r="R3" s="606"/>
      <c r="S3" s="607"/>
    </row>
    <row r="4" spans="1:21" ht="16.5" thickBot="1">
      <c r="P4" s="608"/>
      <c r="Q4" s="609"/>
      <c r="R4" s="609"/>
      <c r="S4" s="610"/>
    </row>
    <row r="5" spans="1:21" ht="31.5">
      <c r="A5" s="505" t="s">
        <v>34</v>
      </c>
      <c r="B5" s="505"/>
      <c r="C5" s="505"/>
      <c r="D5" s="505"/>
      <c r="E5" s="505"/>
      <c r="F5" s="505"/>
      <c r="G5" s="505"/>
      <c r="H5" s="505"/>
      <c r="I5" s="505"/>
      <c r="J5" s="505"/>
      <c r="K5" s="505"/>
      <c r="L5" s="505"/>
      <c r="M5" s="505"/>
      <c r="N5" s="505"/>
    </row>
    <row r="8" spans="1:21" ht="14.25" customHeight="1">
      <c r="F8" s="48" t="s">
        <v>27</v>
      </c>
    </row>
    <row r="9" spans="1:21" ht="14.25" customHeight="1"/>
    <row r="10" spans="1:21" ht="18" customHeight="1">
      <c r="F10" s="48" t="s">
        <v>22</v>
      </c>
      <c r="H10" s="506">
        <f>VLOOKUP($P$2,入力シート②!$B$4:$J$42,8,0)</f>
        <v>0</v>
      </c>
      <c r="I10" s="506"/>
      <c r="J10" s="506"/>
      <c r="K10" s="506"/>
      <c r="L10" s="506"/>
      <c r="M10" s="506"/>
      <c r="N10" s="506"/>
    </row>
    <row r="11" spans="1:21" ht="18" customHeight="1">
      <c r="H11" s="336"/>
      <c r="I11" s="131"/>
      <c r="J11" s="131"/>
      <c r="K11" s="131"/>
      <c r="L11" s="131"/>
      <c r="M11" s="336"/>
      <c r="N11" s="336"/>
    </row>
    <row r="12" spans="1:21" ht="18" customHeight="1">
      <c r="F12" s="48" t="s">
        <v>9</v>
      </c>
      <c r="H12" s="506">
        <f>VLOOKUP($P$2,入力シート②!$B$4:$J$42,7,0)</f>
        <v>0</v>
      </c>
      <c r="I12" s="506"/>
      <c r="J12" s="506"/>
      <c r="K12" s="506"/>
      <c r="L12" s="506"/>
      <c r="M12" s="506"/>
      <c r="N12" s="506"/>
    </row>
    <row r="13" spans="1:21" ht="18" customHeight="1">
      <c r="H13" s="336"/>
      <c r="I13" s="131"/>
      <c r="J13" s="92"/>
      <c r="K13" s="131"/>
      <c r="L13" s="131"/>
      <c r="M13" s="336"/>
      <c r="N13" s="336"/>
    </row>
    <row r="14" spans="1:21" ht="18" customHeight="1">
      <c r="F14" s="48" t="s">
        <v>23</v>
      </c>
      <c r="H14" s="506">
        <f>VLOOKUP($P$2,入力シート②!$B$4:$J$42,6,0)</f>
        <v>0</v>
      </c>
      <c r="I14" s="506"/>
      <c r="J14" s="506"/>
      <c r="K14" s="506"/>
      <c r="L14" s="506"/>
      <c r="M14" s="506"/>
      <c r="N14" s="506"/>
    </row>
    <row r="15" spans="1:21" ht="14.25" customHeight="1">
      <c r="I15" s="68"/>
      <c r="J15" s="68"/>
      <c r="K15" s="68"/>
    </row>
    <row r="16" spans="1:21" ht="14.25" customHeight="1">
      <c r="H16" s="91" t="s">
        <v>31</v>
      </c>
      <c r="I16" s="596">
        <f>VLOOKUP($P$2,入力シート②!$B$4:$J$42,9,0)</f>
        <v>0</v>
      </c>
      <c r="J16" s="596"/>
      <c r="K16" s="596"/>
      <c r="L16" s="596"/>
      <c r="M16" s="91" t="s">
        <v>30</v>
      </c>
    </row>
    <row r="17" spans="1:10" ht="14.25" customHeight="1"/>
    <row r="18" spans="1:10">
      <c r="G18" s="68"/>
    </row>
    <row r="19" spans="1:10" ht="14.25" customHeight="1"/>
    <row r="20" spans="1:10" ht="14.25" customHeight="1">
      <c r="A20" s="48" t="s">
        <v>28</v>
      </c>
      <c r="C20" s="83" t="str">
        <f>入力シート①!C3</f>
        <v>令和7年10月26日執行　宮城県知事選挙</v>
      </c>
    </row>
    <row r="21" spans="1:10" ht="14.25" customHeight="1">
      <c r="C21" s="94"/>
    </row>
    <row r="22" spans="1:10" ht="14.25" customHeight="1">
      <c r="C22" s="68"/>
    </row>
    <row r="23" spans="1:10" ht="14.25" customHeight="1">
      <c r="G23" s="73"/>
      <c r="J23" s="73"/>
    </row>
    <row r="24" spans="1:10" ht="21" customHeight="1">
      <c r="A24" s="48" t="s">
        <v>35</v>
      </c>
      <c r="F24" s="93" t="str">
        <f>P2</f>
        <v>青葉区</v>
      </c>
      <c r="G24" s="68"/>
      <c r="H24" s="48" t="s">
        <v>36</v>
      </c>
      <c r="J24" s="68"/>
    </row>
    <row r="25" spans="1:10" ht="14.25" customHeight="1">
      <c r="G25" s="73"/>
      <c r="J25" s="73"/>
    </row>
    <row r="27" spans="1:10">
      <c r="A27" s="48" t="s">
        <v>32</v>
      </c>
    </row>
    <row r="30" spans="1:10">
      <c r="A30" s="600">
        <f>入力シート②!E4</f>
        <v>0</v>
      </c>
      <c r="B30" s="601"/>
      <c r="C30" s="601"/>
      <c r="D30" s="601"/>
      <c r="E30" s="64"/>
    </row>
    <row r="32" spans="1:10" ht="21" customHeight="1">
      <c r="B32" s="48" t="s">
        <v>633</v>
      </c>
      <c r="G32" s="252"/>
      <c r="H32" s="252"/>
      <c r="I32" s="252"/>
      <c r="J32" s="252"/>
    </row>
    <row r="33" spans="1:14">
      <c r="G33" s="94"/>
      <c r="H33" s="94"/>
      <c r="I33" s="94"/>
      <c r="J33" s="94"/>
    </row>
    <row r="34" spans="1:14">
      <c r="F34" s="72" t="s">
        <v>365</v>
      </c>
      <c r="H34" s="506">
        <f>入力シート①!C8</f>
        <v>0</v>
      </c>
      <c r="I34" s="506"/>
      <c r="J34" s="506"/>
      <c r="K34" s="506"/>
      <c r="L34" s="506"/>
      <c r="M34" s="506"/>
      <c r="N34" s="506"/>
    </row>
    <row r="35" spans="1:14" ht="21" customHeight="1">
      <c r="B35" s="46"/>
      <c r="C35" s="61"/>
    </row>
    <row r="36" spans="1:14" ht="14.25" customHeight="1">
      <c r="B36" s="46"/>
      <c r="C36" s="46"/>
      <c r="F36" s="72" t="s">
        <v>23</v>
      </c>
      <c r="H36" s="506">
        <f>入力シート①!C12</f>
        <v>0</v>
      </c>
      <c r="I36" s="506"/>
      <c r="J36" s="506"/>
      <c r="K36" s="506"/>
      <c r="L36" s="506"/>
      <c r="M36" s="506"/>
      <c r="N36" s="506"/>
    </row>
    <row r="37" spans="1:14" ht="14.25" customHeight="1">
      <c r="D37" s="76"/>
      <c r="E37" s="76"/>
      <c r="F37" s="72"/>
      <c r="G37" s="76"/>
      <c r="I37" s="74"/>
      <c r="J37" s="74"/>
      <c r="K37" s="77"/>
      <c r="L37" s="77"/>
    </row>
    <row r="38" spans="1:14" ht="14.25" customHeight="1">
      <c r="D38" s="76"/>
      <c r="E38" s="76"/>
      <c r="F38" s="72"/>
      <c r="G38" s="76"/>
      <c r="I38" s="74"/>
      <c r="J38" s="74"/>
      <c r="K38" s="77"/>
      <c r="L38" s="77"/>
    </row>
    <row r="39" spans="1:14">
      <c r="B39" s="578" t="str">
        <f>VLOOKUP($P$2,入力シート②!$B$4:$J$42,2,0)</f>
        <v>青葉区</v>
      </c>
      <c r="C39" s="578"/>
      <c r="D39" s="90" t="s">
        <v>38</v>
      </c>
      <c r="E39" s="76"/>
      <c r="F39" s="72"/>
      <c r="G39" s="76"/>
      <c r="J39" s="68"/>
      <c r="L39" s="75" t="s">
        <v>20</v>
      </c>
    </row>
    <row r="40" spans="1:14">
      <c r="A40" s="79"/>
    </row>
    <row r="41" spans="1:14">
      <c r="A41" s="79"/>
    </row>
    <row r="42" spans="1:14" s="342" customFormat="1">
      <c r="A42" s="79"/>
    </row>
    <row r="43" spans="1:14">
      <c r="A43" s="63" t="s">
        <v>69</v>
      </c>
      <c r="B43" s="46"/>
      <c r="C43" s="46"/>
      <c r="D43" s="46"/>
      <c r="E43" s="46"/>
      <c r="F43" s="46"/>
      <c r="G43" s="46"/>
      <c r="H43" s="46"/>
      <c r="I43" s="46"/>
      <c r="J43" s="46"/>
      <c r="K43" s="46"/>
      <c r="L43" s="46"/>
      <c r="M43" s="46"/>
      <c r="N43" s="46"/>
    </row>
    <row r="44" spans="1:14">
      <c r="A44" s="595" t="s">
        <v>514</v>
      </c>
      <c r="B44" s="595"/>
      <c r="C44" s="595"/>
      <c r="D44" s="595"/>
      <c r="E44" s="595"/>
      <c r="F44" s="595"/>
      <c r="G44" s="595"/>
      <c r="H44" s="595"/>
      <c r="I44" s="595"/>
      <c r="J44" s="595"/>
      <c r="K44" s="595"/>
      <c r="L44" s="595"/>
      <c r="M44" s="595"/>
      <c r="N44" s="595"/>
    </row>
    <row r="45" spans="1:14">
      <c r="A45" s="595" t="s">
        <v>515</v>
      </c>
      <c r="B45" s="595"/>
      <c r="C45" s="595"/>
      <c r="D45" s="595"/>
      <c r="E45" s="595"/>
      <c r="F45" s="595"/>
      <c r="G45" s="595"/>
      <c r="H45" s="595"/>
      <c r="I45" s="595"/>
      <c r="J45" s="595"/>
      <c r="K45" s="595"/>
      <c r="L45" s="595"/>
      <c r="M45" s="595"/>
      <c r="N45" s="595"/>
    </row>
    <row r="46" spans="1:14">
      <c r="A46" s="595" t="s">
        <v>516</v>
      </c>
      <c r="B46" s="595"/>
      <c r="C46" s="595"/>
      <c r="D46" s="595"/>
      <c r="E46" s="595"/>
      <c r="F46" s="595"/>
      <c r="G46" s="595"/>
      <c r="H46" s="595"/>
      <c r="I46" s="595"/>
      <c r="J46" s="595"/>
      <c r="K46" s="595"/>
      <c r="L46" s="595"/>
      <c r="M46" s="595"/>
      <c r="N46" s="595"/>
    </row>
    <row r="47" spans="1:14">
      <c r="A47" s="595" t="s">
        <v>517</v>
      </c>
      <c r="B47" s="595"/>
      <c r="C47" s="595"/>
      <c r="D47" s="595"/>
      <c r="E47" s="595"/>
      <c r="F47" s="595"/>
      <c r="G47" s="595"/>
      <c r="H47" s="595"/>
      <c r="I47" s="595"/>
      <c r="J47" s="595"/>
      <c r="K47" s="595"/>
      <c r="L47" s="595"/>
      <c r="M47" s="595"/>
      <c r="N47" s="595"/>
    </row>
    <row r="49" spans="1:13">
      <c r="A49" s="79"/>
    </row>
    <row r="50" spans="1:13">
      <c r="M50" s="66"/>
    </row>
  </sheetData>
  <mergeCells count="15">
    <mergeCell ref="A44:N44"/>
    <mergeCell ref="A45:N45"/>
    <mergeCell ref="A46:N46"/>
    <mergeCell ref="A47:N47"/>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入力シート②!$B$4:$B$42</xm:f>
          </x14:formula1>
          <xm:sqref>P2:S4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zoomScaleNormal="100" zoomScaleSheetLayoutView="100" workbookViewId="0">
      <selection activeCell="P2" sqref="P2:S4"/>
    </sheetView>
  </sheetViews>
  <sheetFormatPr defaultColWidth="5.875" defaultRowHeight="21" customHeight="1"/>
  <cols>
    <col min="1" max="13" width="5.875" style="48" customWidth="1"/>
    <col min="14" max="20" width="5.875" style="48"/>
    <col min="21" max="21" width="11.875" style="48" bestFit="1" customWidth="1"/>
    <col min="22" max="16384" width="5.875" style="48"/>
  </cols>
  <sheetData>
    <row r="1" spans="1:21" ht="21" customHeight="1" thickBot="1">
      <c r="N1" s="341" t="s">
        <v>503</v>
      </c>
      <c r="P1" s="599" t="s">
        <v>166</v>
      </c>
      <c r="Q1" s="599"/>
      <c r="R1" s="599"/>
      <c r="S1" s="599"/>
      <c r="U1" s="245" t="s">
        <v>364</v>
      </c>
    </row>
    <row r="2" spans="1:21" ht="21" customHeight="1">
      <c r="P2" s="602" t="s">
        <v>119</v>
      </c>
      <c r="Q2" s="603"/>
      <c r="R2" s="603"/>
      <c r="S2" s="604"/>
    </row>
    <row r="3" spans="1:21" ht="21" customHeight="1">
      <c r="P3" s="605"/>
      <c r="Q3" s="606"/>
      <c r="R3" s="606"/>
      <c r="S3" s="607"/>
    </row>
    <row r="4" spans="1:21" ht="21" customHeight="1" thickBot="1">
      <c r="P4" s="608"/>
      <c r="Q4" s="609"/>
      <c r="R4" s="609"/>
      <c r="S4" s="610"/>
    </row>
    <row r="5" spans="1:21" ht="31.5">
      <c r="A5" s="505" t="s">
        <v>33</v>
      </c>
      <c r="B5" s="505"/>
      <c r="C5" s="505"/>
      <c r="D5" s="505"/>
      <c r="E5" s="505"/>
      <c r="F5" s="505"/>
      <c r="G5" s="505"/>
      <c r="H5" s="505"/>
      <c r="I5" s="505"/>
      <c r="J5" s="505"/>
      <c r="K5" s="505"/>
      <c r="L5" s="505"/>
      <c r="M5" s="505"/>
      <c r="N5" s="505"/>
    </row>
    <row r="9" spans="1:21" ht="15.75" customHeight="1">
      <c r="A9" s="510" t="str">
        <f>"　"&amp;設定シート!$F$5&amp;"執行の宮城県知事選挙"</f>
        <v>　令和7年10月26日執行の宮城県知事選挙</v>
      </c>
      <c r="B9" s="510"/>
      <c r="C9" s="510"/>
      <c r="D9" s="510"/>
      <c r="E9" s="510"/>
      <c r="F9" s="510"/>
      <c r="G9" s="510"/>
      <c r="H9" s="510"/>
      <c r="I9" s="545" t="s">
        <v>662</v>
      </c>
      <c r="J9" s="545"/>
      <c r="K9" s="545"/>
      <c r="L9" s="545"/>
      <c r="M9" s="545"/>
      <c r="N9" s="545"/>
    </row>
    <row r="10" spans="1:21" ht="9" customHeight="1"/>
    <row r="11" spans="1:21">
      <c r="A11" s="48" t="s">
        <v>661</v>
      </c>
      <c r="H11" s="69"/>
      <c r="J11" s="69"/>
      <c r="K11" s="69"/>
    </row>
    <row r="12" spans="1:21" ht="21" customHeight="1">
      <c r="H12" s="69"/>
      <c r="J12" s="69"/>
    </row>
    <row r="15" spans="1:21" ht="21" customHeight="1">
      <c r="A15" s="597">
        <f>入力シート②!$F$4</f>
        <v>0</v>
      </c>
      <c r="B15" s="597"/>
      <c r="C15" s="597"/>
      <c r="D15" s="597"/>
      <c r="E15" s="79"/>
      <c r="F15" s="79"/>
    </row>
    <row r="16" spans="1:21" ht="21" customHeight="1">
      <c r="B16" s="71"/>
      <c r="C16" s="62"/>
      <c r="D16" s="62"/>
    </row>
    <row r="17" spans="1:14" ht="21" customHeight="1">
      <c r="B17" s="71"/>
      <c r="C17" s="62"/>
      <c r="D17" s="62"/>
    </row>
    <row r="18" spans="1:14" ht="21" customHeight="1">
      <c r="B18" s="71"/>
      <c r="C18" s="62"/>
      <c r="D18" s="62"/>
    </row>
    <row r="19" spans="1:14" ht="21" customHeight="1">
      <c r="B19" s="71"/>
      <c r="C19" s="62"/>
      <c r="D19" s="62"/>
      <c r="F19" s="48" t="s">
        <v>22</v>
      </c>
      <c r="H19" s="506">
        <f>VLOOKUP($P$2,入力シート②!$B$4:$J$42,8,0)</f>
        <v>0</v>
      </c>
      <c r="I19" s="506"/>
      <c r="J19" s="506"/>
      <c r="K19" s="506"/>
      <c r="L19" s="506"/>
      <c r="M19" s="506"/>
      <c r="N19" s="506"/>
    </row>
    <row r="20" spans="1:14" ht="21" customHeight="1">
      <c r="B20" s="71"/>
      <c r="C20" s="62"/>
      <c r="D20" s="62"/>
    </row>
    <row r="21" spans="1:14" ht="21" customHeight="1">
      <c r="B21" s="71"/>
      <c r="C21" s="62"/>
      <c r="D21" s="62"/>
    </row>
    <row r="22" spans="1:14" ht="21" customHeight="1">
      <c r="B22" s="71"/>
      <c r="C22" s="62"/>
      <c r="D22" s="62"/>
      <c r="F22" s="48" t="s">
        <v>23</v>
      </c>
      <c r="H22" s="576">
        <f>VLOOKUP($P$2,入力シート②!$B$4:$J$42,6,0)</f>
        <v>0</v>
      </c>
      <c r="I22" s="576"/>
      <c r="J22" s="576"/>
      <c r="K22" s="576"/>
      <c r="L22" s="576"/>
      <c r="M22" s="576"/>
      <c r="N22" s="576"/>
    </row>
    <row r="23" spans="1:14" ht="21" customHeight="1">
      <c r="B23" s="71"/>
      <c r="C23" s="62"/>
      <c r="D23" s="62"/>
    </row>
    <row r="24" spans="1:14" ht="21" customHeight="1">
      <c r="D24" s="76"/>
      <c r="E24" s="76"/>
      <c r="F24" s="72"/>
      <c r="G24" s="76"/>
    </row>
    <row r="25" spans="1:14" ht="21" customHeight="1">
      <c r="B25" s="72" t="s">
        <v>17</v>
      </c>
      <c r="D25" s="506">
        <f>入力シート①!C12</f>
        <v>0</v>
      </c>
      <c r="E25" s="506"/>
      <c r="F25" s="506"/>
      <c r="G25" s="506"/>
      <c r="H25" s="506"/>
      <c r="I25" s="506"/>
      <c r="J25" s="75" t="s">
        <v>20</v>
      </c>
    </row>
    <row r="26" spans="1:14" ht="21" customHeight="1">
      <c r="D26" s="76"/>
      <c r="E26" s="76"/>
      <c r="F26" s="72"/>
      <c r="G26" s="76"/>
      <c r="I26" s="74"/>
      <c r="J26" s="74"/>
      <c r="K26" s="74"/>
      <c r="L26" s="74"/>
    </row>
    <row r="27" spans="1:14" ht="21" customHeight="1">
      <c r="D27" s="76"/>
      <c r="E27" s="76"/>
      <c r="F27" s="72"/>
      <c r="G27" s="76"/>
      <c r="I27" s="74"/>
      <c r="J27" s="74"/>
      <c r="K27" s="77"/>
      <c r="L27" s="77"/>
    </row>
    <row r="28" spans="1:14" ht="21" customHeight="1">
      <c r="A28" s="46" t="s">
        <v>69</v>
      </c>
      <c r="D28" s="76"/>
      <c r="E28" s="76"/>
      <c r="F28" s="72"/>
      <c r="G28" s="76"/>
      <c r="I28" s="74"/>
      <c r="J28" s="74"/>
      <c r="K28" s="77"/>
      <c r="L28" s="77"/>
    </row>
    <row r="29" spans="1:14" ht="21" customHeight="1">
      <c r="A29" s="501" t="s">
        <v>360</v>
      </c>
      <c r="B29" s="501"/>
      <c r="C29" s="501"/>
      <c r="D29" s="501"/>
      <c r="E29" s="501"/>
      <c r="F29" s="501"/>
      <c r="G29" s="501"/>
      <c r="H29" s="501"/>
      <c r="I29" s="501"/>
      <c r="J29" s="501"/>
      <c r="K29" s="501"/>
      <c r="L29" s="501"/>
      <c r="M29" s="501"/>
      <c r="N29" s="501"/>
    </row>
    <row r="30" spans="1:14" ht="21" customHeight="1">
      <c r="D30" s="76"/>
      <c r="E30" s="76"/>
      <c r="F30" s="72"/>
      <c r="G30" s="76"/>
      <c r="I30" s="74"/>
      <c r="J30" s="74"/>
      <c r="K30" s="77"/>
      <c r="L30" s="77"/>
    </row>
  </sheetData>
  <mergeCells count="10">
    <mergeCell ref="A29:N29"/>
    <mergeCell ref="D25:I25"/>
    <mergeCell ref="P1:S1"/>
    <mergeCell ref="P2:S4"/>
    <mergeCell ref="H19:N19"/>
    <mergeCell ref="H22:N22"/>
    <mergeCell ref="A15:D15"/>
    <mergeCell ref="A5:N5"/>
    <mergeCell ref="A9:H9"/>
    <mergeCell ref="I9:N9"/>
  </mergeCells>
  <phoneticPr fontId="1"/>
  <hyperlinks>
    <hyperlink ref="U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入力シート②!$B$4:$B$42</xm:f>
          </x14:formula1>
          <xm:sqref>P2:S4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heetViews>
  <sheetFormatPr defaultRowHeight="15.75"/>
  <cols>
    <col min="1" max="3" width="9" style="48"/>
    <col min="4" max="4" width="9" style="48" customWidth="1"/>
    <col min="5" max="5" width="4.375" style="342" customWidth="1"/>
    <col min="6" max="9" width="9" style="48"/>
    <col min="10" max="10" width="11.875" style="48" bestFit="1" customWidth="1"/>
    <col min="11" max="16384" width="9" style="48"/>
  </cols>
  <sheetData>
    <row r="1" spans="1:10">
      <c r="I1" s="66" t="s">
        <v>504</v>
      </c>
      <c r="J1" s="245" t="s">
        <v>364</v>
      </c>
    </row>
    <row r="4" spans="1:10" ht="31.5">
      <c r="A4" s="505" t="s">
        <v>53</v>
      </c>
      <c r="B4" s="505"/>
      <c r="C4" s="505"/>
      <c r="D4" s="505"/>
      <c r="E4" s="505"/>
      <c r="F4" s="505"/>
      <c r="G4" s="505"/>
      <c r="H4" s="505"/>
      <c r="I4" s="505"/>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611" t="str">
        <f>"　公職選挙法第１６８条第１項の規定により、"&amp;設定シート!$F$5&amp;"執行の"</f>
        <v>　公職選挙法第１６８条第１項の規定により、令和7年10月26日執行の</v>
      </c>
      <c r="B8" s="611"/>
      <c r="C8" s="611"/>
      <c r="D8" s="611"/>
      <c r="E8" s="611"/>
      <c r="F8" s="611"/>
      <c r="G8" s="611"/>
      <c r="H8" s="611"/>
      <c r="I8" s="611"/>
    </row>
    <row r="9" spans="1:10" ht="18" customHeight="1">
      <c r="A9" s="48" t="s">
        <v>663</v>
      </c>
      <c r="B9" s="78"/>
      <c r="C9" s="78"/>
      <c r="D9" s="95"/>
      <c r="E9" s="340"/>
      <c r="F9" s="75"/>
      <c r="G9" s="78"/>
      <c r="H9" s="78"/>
      <c r="I9" s="78"/>
    </row>
    <row r="10" spans="1:10" ht="18" customHeight="1">
      <c r="B10" s="78"/>
      <c r="C10" s="78"/>
      <c r="D10" s="78"/>
      <c r="E10" s="339"/>
      <c r="F10" s="78"/>
      <c r="G10" s="78"/>
      <c r="H10" s="78"/>
      <c r="I10" s="78"/>
    </row>
    <row r="11" spans="1:10" ht="14.25" customHeight="1">
      <c r="A11" s="78"/>
      <c r="B11" s="67"/>
      <c r="C11" s="67"/>
      <c r="D11" s="67"/>
      <c r="E11" s="67"/>
      <c r="F11" s="67"/>
      <c r="G11" s="67"/>
      <c r="H11" s="67"/>
      <c r="I11" s="67"/>
    </row>
    <row r="12" spans="1:10" ht="14.25" customHeight="1">
      <c r="A12" s="78"/>
      <c r="B12" s="497">
        <f>入力シート①!C5</f>
        <v>45939</v>
      </c>
      <c r="C12" s="506"/>
      <c r="D12" s="67"/>
      <c r="E12" s="67"/>
      <c r="F12" s="67"/>
      <c r="G12" s="67"/>
      <c r="H12" s="67"/>
      <c r="I12" s="67"/>
    </row>
    <row r="13" spans="1:10" ht="14.25" customHeight="1">
      <c r="A13" s="78"/>
      <c r="B13" s="67"/>
      <c r="C13" s="67"/>
      <c r="D13" s="67"/>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336" t="s">
        <v>25</v>
      </c>
      <c r="E16" s="336"/>
      <c r="G16" s="67"/>
      <c r="H16" s="67"/>
      <c r="I16" s="67"/>
    </row>
    <row r="17" spans="1:9" ht="14.25" customHeight="1">
      <c r="A17" s="78"/>
      <c r="B17" s="67"/>
      <c r="C17" s="67"/>
      <c r="D17" s="350"/>
      <c r="E17" s="350"/>
      <c r="F17" s="67"/>
      <c r="G17" s="67"/>
      <c r="H17" s="67"/>
      <c r="I17" s="67"/>
    </row>
    <row r="18" spans="1:9" ht="14.25" customHeight="1">
      <c r="A18" s="78"/>
      <c r="B18" s="67"/>
      <c r="C18" s="67"/>
      <c r="D18" s="337" t="s">
        <v>22</v>
      </c>
      <c r="E18" s="337"/>
      <c r="F18" s="506">
        <f>入力シート①!C16</f>
        <v>0</v>
      </c>
      <c r="G18" s="506"/>
      <c r="H18" s="506"/>
      <c r="I18" s="506"/>
    </row>
    <row r="19" spans="1:9" ht="14.25" customHeight="1">
      <c r="A19" s="78"/>
      <c r="B19" s="67"/>
      <c r="C19" s="67"/>
      <c r="D19" s="351"/>
      <c r="E19" s="351"/>
      <c r="F19" s="507"/>
      <c r="G19" s="507"/>
      <c r="H19" s="507"/>
      <c r="I19" s="507"/>
    </row>
    <row r="20" spans="1:9">
      <c r="D20" s="337" t="s">
        <v>23</v>
      </c>
      <c r="E20" s="337"/>
      <c r="F20" s="506">
        <f>入力シート①!C12</f>
        <v>0</v>
      </c>
      <c r="G20" s="506"/>
      <c r="H20" s="506"/>
      <c r="I20" s="506"/>
    </row>
    <row r="21" spans="1:9">
      <c r="D21" s="337"/>
      <c r="E21" s="337"/>
      <c r="F21" s="507"/>
      <c r="G21" s="507"/>
      <c r="H21" s="507"/>
      <c r="I21" s="507"/>
    </row>
    <row r="22" spans="1:9">
      <c r="D22" s="337" t="s">
        <v>1</v>
      </c>
      <c r="E22" s="337"/>
      <c r="F22" s="506">
        <f>入力シート①!C17</f>
        <v>0</v>
      </c>
      <c r="G22" s="506"/>
      <c r="H22" s="506"/>
      <c r="I22" s="506"/>
    </row>
    <row r="23" spans="1:9">
      <c r="F23" s="336"/>
      <c r="G23" s="336"/>
      <c r="H23" s="336"/>
      <c r="I23" s="336"/>
    </row>
    <row r="25" spans="1:9">
      <c r="A25" s="83" t="str">
        <f>"　宮城県選挙管理委員会委員長　"&amp;設定シート!$D$12&amp;"　殿"</f>
        <v>　宮城県選挙管理委員会委員長　櫻井　正人　殿</v>
      </c>
    </row>
    <row r="29" spans="1:9">
      <c r="A29" s="536" t="s">
        <v>40</v>
      </c>
      <c r="B29" s="536"/>
      <c r="C29" s="536"/>
      <c r="D29" s="536"/>
      <c r="E29" s="536"/>
      <c r="F29" s="536"/>
      <c r="G29" s="536"/>
      <c r="H29" s="536"/>
      <c r="I29" s="536"/>
    </row>
    <row r="32" spans="1:9" ht="14.25" customHeight="1"/>
    <row r="33" spans="1:9" ht="14.25" customHeight="1">
      <c r="A33" s="48" t="s">
        <v>388</v>
      </c>
    </row>
    <row r="34" spans="1:9" ht="14.25" customHeight="1"/>
    <row r="35" spans="1:9" ht="14.25" customHeight="1">
      <c r="A35" s="48" t="s">
        <v>100</v>
      </c>
    </row>
    <row r="39" spans="1:9">
      <c r="B39" s="71"/>
      <c r="C39" s="75"/>
    </row>
    <row r="41" spans="1:9">
      <c r="A41" s="63" t="s">
        <v>69</v>
      </c>
      <c r="F41" s="66"/>
      <c r="G41" s="92"/>
    </row>
    <row r="42" spans="1:9">
      <c r="A42" s="595" t="s">
        <v>101</v>
      </c>
      <c r="B42" s="595"/>
      <c r="C42" s="595"/>
      <c r="D42" s="595"/>
      <c r="E42" s="595"/>
      <c r="F42" s="595"/>
      <c r="G42" s="595"/>
      <c r="H42" s="595"/>
      <c r="I42" s="595"/>
    </row>
    <row r="43" spans="1:9">
      <c r="A43" s="595" t="s">
        <v>102</v>
      </c>
      <c r="B43" s="595"/>
      <c r="C43" s="595"/>
      <c r="D43" s="595"/>
      <c r="E43" s="595"/>
      <c r="F43" s="595"/>
      <c r="G43" s="595"/>
      <c r="H43" s="595"/>
      <c r="I43" s="595"/>
    </row>
    <row r="44" spans="1:9">
      <c r="A44" s="595" t="s">
        <v>103</v>
      </c>
      <c r="B44" s="595"/>
      <c r="C44" s="595"/>
      <c r="D44" s="595"/>
      <c r="E44" s="595"/>
      <c r="F44" s="595"/>
      <c r="G44" s="595"/>
      <c r="H44" s="595"/>
      <c r="I44" s="595"/>
    </row>
    <row r="45" spans="1:9">
      <c r="A45" s="595" t="s">
        <v>439</v>
      </c>
      <c r="B45" s="595"/>
      <c r="C45" s="595"/>
      <c r="D45" s="595"/>
      <c r="E45" s="595"/>
      <c r="F45" s="595"/>
      <c r="G45" s="595"/>
      <c r="H45" s="595"/>
      <c r="I45" s="595"/>
    </row>
    <row r="46" spans="1:9">
      <c r="A46" s="595" t="s">
        <v>440</v>
      </c>
      <c r="B46" s="595"/>
      <c r="C46" s="595"/>
      <c r="D46" s="595"/>
      <c r="E46" s="595"/>
      <c r="F46" s="595"/>
      <c r="G46" s="595"/>
      <c r="H46" s="595"/>
      <c r="I46" s="595"/>
    </row>
    <row r="47" spans="1:9">
      <c r="A47" s="595" t="s">
        <v>518</v>
      </c>
      <c r="B47" s="595"/>
      <c r="C47" s="595"/>
      <c r="D47" s="595"/>
      <c r="E47" s="595"/>
      <c r="F47" s="595"/>
      <c r="G47" s="595"/>
      <c r="H47" s="595"/>
      <c r="I47" s="595"/>
    </row>
    <row r="48" spans="1:9">
      <c r="A48" s="595" t="s">
        <v>519</v>
      </c>
      <c r="B48" s="595"/>
      <c r="C48" s="595"/>
      <c r="D48" s="595"/>
      <c r="E48" s="595"/>
      <c r="F48" s="595"/>
      <c r="G48" s="595"/>
      <c r="H48" s="595"/>
      <c r="I48" s="595"/>
    </row>
  </sheetData>
  <mergeCells count="16">
    <mergeCell ref="A47:I47"/>
    <mergeCell ref="A48:I48"/>
    <mergeCell ref="A42:I42"/>
    <mergeCell ref="A43:I43"/>
    <mergeCell ref="A44:I44"/>
    <mergeCell ref="A45:I45"/>
    <mergeCell ref="A46:I46"/>
    <mergeCell ref="A4:I4"/>
    <mergeCell ref="A8:I8"/>
    <mergeCell ref="B12:C12"/>
    <mergeCell ref="A29:I29"/>
    <mergeCell ref="F18:I18"/>
    <mergeCell ref="F19:I19"/>
    <mergeCell ref="F20:I20"/>
    <mergeCell ref="F21:I21"/>
    <mergeCell ref="F22:I22"/>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heetViews>
  <sheetFormatPr defaultRowHeight="15.75"/>
  <cols>
    <col min="1" max="1" width="10.5" style="48" bestFit="1" customWidth="1"/>
    <col min="2" max="8" width="9" style="48"/>
    <col min="9" max="9" width="11.875" style="48" customWidth="1"/>
    <col min="10" max="10" width="11.875" style="48" bestFit="1" customWidth="1"/>
    <col min="11" max="16384" width="9" style="48"/>
  </cols>
  <sheetData>
    <row r="1" spans="1:10">
      <c r="I1" s="66" t="s">
        <v>505</v>
      </c>
      <c r="J1" s="245" t="s">
        <v>364</v>
      </c>
    </row>
    <row r="4" spans="1:10" ht="31.5">
      <c r="A4" s="505" t="s">
        <v>106</v>
      </c>
      <c r="B4" s="505"/>
      <c r="C4" s="505"/>
      <c r="D4" s="505"/>
      <c r="E4" s="505"/>
      <c r="F4" s="505"/>
      <c r="G4" s="505"/>
      <c r="H4" s="505"/>
      <c r="I4" s="505"/>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44">
        <f>入力シート①!C5</f>
        <v>45939</v>
      </c>
      <c r="B8" s="544"/>
      <c r="C8" s="75" t="s">
        <v>189</v>
      </c>
      <c r="D8" s="67"/>
      <c r="E8" s="67"/>
      <c r="F8" s="67"/>
      <c r="G8" s="67"/>
      <c r="H8" s="67"/>
      <c r="I8" s="67"/>
    </row>
    <row r="9" spans="1:10" ht="18" customHeight="1">
      <c r="B9" s="67"/>
      <c r="C9" s="67"/>
      <c r="D9" s="67"/>
      <c r="E9" s="67"/>
      <c r="F9" s="67"/>
      <c r="G9" s="67"/>
      <c r="H9" s="67"/>
      <c r="I9" s="67"/>
    </row>
    <row r="10" spans="1:10" ht="18" customHeight="1">
      <c r="A10" s="75"/>
      <c r="D10" s="67"/>
      <c r="E10" s="67"/>
      <c r="F10" s="67"/>
      <c r="G10" s="67"/>
      <c r="H10" s="67"/>
      <c r="I10" s="67"/>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71" t="s">
        <v>105</v>
      </c>
      <c r="C13" s="571"/>
      <c r="D13" s="571"/>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E17" s="48" t="s">
        <v>25</v>
      </c>
      <c r="F17" s="67"/>
      <c r="G17" s="67"/>
      <c r="H17" s="67"/>
      <c r="I17" s="67"/>
    </row>
    <row r="18" spans="1:9" ht="14.25" customHeight="1">
      <c r="A18" s="78"/>
      <c r="B18" s="67"/>
      <c r="C18" s="67"/>
      <c r="D18" s="67"/>
      <c r="E18" s="67"/>
      <c r="F18" s="67"/>
      <c r="G18" s="67"/>
      <c r="H18" s="67"/>
      <c r="I18" s="67"/>
    </row>
    <row r="19" spans="1:9">
      <c r="E19" s="48" t="s">
        <v>39</v>
      </c>
      <c r="F19" s="484">
        <f>入力シート①!C12</f>
        <v>0</v>
      </c>
      <c r="G19" s="484"/>
      <c r="H19" s="484"/>
      <c r="I19" s="484"/>
    </row>
    <row r="23" spans="1:9">
      <c r="A23" s="83" t="str">
        <f>"　宮城県選挙管理委員会委員長　"&amp;設定シート!$D$12&amp;"　殿"</f>
        <v>　宮城県選挙管理委員会委員長　櫻井　正人　殿</v>
      </c>
    </row>
    <row r="30" spans="1:9">
      <c r="A30" s="63" t="s">
        <v>69</v>
      </c>
      <c r="B30" s="46"/>
      <c r="C30" s="46"/>
      <c r="D30" s="46"/>
      <c r="E30" s="46"/>
      <c r="F30" s="46"/>
      <c r="G30" s="46"/>
      <c r="H30" s="46"/>
      <c r="I30" s="46"/>
    </row>
    <row r="31" spans="1:9">
      <c r="A31" s="595" t="s">
        <v>190</v>
      </c>
      <c r="B31" s="595"/>
      <c r="C31" s="595"/>
      <c r="D31" s="595"/>
      <c r="E31" s="595"/>
      <c r="F31" s="595"/>
      <c r="G31" s="595"/>
      <c r="H31" s="595"/>
      <c r="I31" s="595"/>
    </row>
    <row r="32" spans="1:9">
      <c r="A32" s="595" t="s">
        <v>191</v>
      </c>
      <c r="B32" s="595"/>
      <c r="C32" s="595"/>
      <c r="D32" s="595"/>
      <c r="E32" s="595"/>
      <c r="F32" s="595"/>
      <c r="G32" s="595"/>
      <c r="H32" s="595"/>
      <c r="I32" s="595"/>
    </row>
    <row r="33" spans="1:9">
      <c r="A33" s="595" t="s">
        <v>192</v>
      </c>
      <c r="B33" s="595"/>
      <c r="C33" s="595"/>
      <c r="D33" s="595"/>
      <c r="E33" s="595"/>
      <c r="F33" s="595"/>
      <c r="G33" s="595"/>
      <c r="H33" s="595"/>
      <c r="I33" s="595"/>
    </row>
    <row r="34" spans="1:9">
      <c r="A34" s="595" t="s">
        <v>193</v>
      </c>
      <c r="B34" s="595"/>
      <c r="C34" s="595"/>
      <c r="D34" s="595"/>
      <c r="E34" s="595"/>
      <c r="F34" s="595"/>
      <c r="G34" s="595"/>
      <c r="H34" s="595"/>
      <c r="I34" s="595"/>
    </row>
    <row r="38" spans="1:9" ht="14.25" customHeight="1"/>
    <row r="39" spans="1:9" ht="14.25" customHeight="1"/>
    <row r="40" spans="1:9" ht="14.25" customHeight="1"/>
    <row r="47" spans="1:9">
      <c r="B47" s="71"/>
      <c r="C47" s="75"/>
    </row>
    <row r="48" spans="1:9">
      <c r="B48" s="71"/>
      <c r="C48" s="75"/>
    </row>
    <row r="50" spans="5:7">
      <c r="E50" s="66"/>
      <c r="F50" s="92"/>
    </row>
    <row r="55" spans="5:7">
      <c r="E55" s="66"/>
      <c r="F55" s="68"/>
      <c r="G55" s="68"/>
    </row>
  </sheetData>
  <mergeCells count="8">
    <mergeCell ref="A32:I32"/>
    <mergeCell ref="A33:I33"/>
    <mergeCell ref="A34:I34"/>
    <mergeCell ref="A4:I4"/>
    <mergeCell ref="B13:D13"/>
    <mergeCell ref="F19:I19"/>
    <mergeCell ref="A8:B8"/>
    <mergeCell ref="A31:I31"/>
  </mergeCells>
  <phoneticPr fontId="1"/>
  <hyperlinks>
    <hyperlink ref="J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I82"/>
  <sheetViews>
    <sheetView view="pageBreakPreview" zoomScaleNormal="100" zoomScaleSheetLayoutView="100" workbookViewId="0">
      <pane ySplit="2" topLeftCell="A9" activePane="bottomLeft" state="frozen"/>
      <selection pane="bottomLeft" activeCell="C29" sqref="C29"/>
    </sheetView>
  </sheetViews>
  <sheetFormatPr defaultRowHeight="21" customHeight="1"/>
  <cols>
    <col min="1" max="1" width="3.875" style="45" bestFit="1" customWidth="1"/>
    <col min="2" max="2" width="58.875" style="2" bestFit="1" customWidth="1"/>
    <col min="3" max="3" width="54.75" style="28" customWidth="1"/>
    <col min="4" max="4" width="47.25" style="27"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178</v>
      </c>
      <c r="C1" s="12"/>
      <c r="D1" s="12"/>
    </row>
    <row r="2" spans="1:9" s="9" customFormat="1" ht="21" customHeight="1" thickTop="1" thickBot="1">
      <c r="A2" s="218"/>
      <c r="B2" s="219" t="s">
        <v>115</v>
      </c>
      <c r="C2" s="220" t="s">
        <v>162</v>
      </c>
      <c r="D2" s="221" t="s">
        <v>163</v>
      </c>
    </row>
    <row r="3" spans="1:9" ht="21" customHeight="1">
      <c r="A3" s="425" t="s">
        <v>161</v>
      </c>
      <c r="B3" s="163" t="s">
        <v>71</v>
      </c>
      <c r="C3" s="177" t="str">
        <f>設定シート!D4</f>
        <v>令和7年10月26日執行　宮城県知事選挙</v>
      </c>
      <c r="D3" s="169"/>
    </row>
    <row r="4" spans="1:9" ht="21" customHeight="1">
      <c r="A4" s="426"/>
      <c r="B4" s="164" t="s">
        <v>304</v>
      </c>
      <c r="C4" s="178">
        <f>設定シート!D5</f>
        <v>45956</v>
      </c>
      <c r="D4" s="170"/>
    </row>
    <row r="5" spans="1:9" ht="21" customHeight="1">
      <c r="A5" s="427"/>
      <c r="B5" s="166" t="s">
        <v>540</v>
      </c>
      <c r="C5" s="271">
        <v>45939</v>
      </c>
      <c r="D5" s="225" t="s">
        <v>627</v>
      </c>
    </row>
    <row r="6" spans="1:9" ht="21" customHeight="1" thickBot="1">
      <c r="A6" s="428"/>
      <c r="B6" s="165" t="s">
        <v>75</v>
      </c>
      <c r="C6" s="179" t="s">
        <v>660</v>
      </c>
      <c r="D6" s="250" t="s">
        <v>444</v>
      </c>
      <c r="F6" s="19" t="s">
        <v>159</v>
      </c>
      <c r="G6" s="20" t="str">
        <f>VLOOKUP(C6,設定シート!$B$7:$D$11,3,0)</f>
        <v>櫻井　正人</v>
      </c>
      <c r="H6" s="19" t="s">
        <v>79</v>
      </c>
      <c r="I6" s="20" t="str">
        <f>VLOOKUP(C6,設定シート!$B$7:$D$11,2,0)</f>
        <v>宮城県</v>
      </c>
    </row>
    <row r="7" spans="1:9" ht="21" customHeight="1">
      <c r="A7" s="425" t="s">
        <v>366</v>
      </c>
      <c r="B7" s="163" t="s">
        <v>305</v>
      </c>
      <c r="C7" s="180"/>
      <c r="D7" s="172" t="s">
        <v>443</v>
      </c>
      <c r="E7" s="3"/>
    </row>
    <row r="8" spans="1:9" ht="21" customHeight="1">
      <c r="A8" s="426"/>
      <c r="B8" s="222" t="s">
        <v>267</v>
      </c>
      <c r="C8" s="223"/>
      <c r="D8" s="224" t="s">
        <v>387</v>
      </c>
      <c r="E8" s="3"/>
    </row>
    <row r="9" spans="1:9" ht="21" customHeight="1">
      <c r="A9" s="426"/>
      <c r="B9" s="164" t="s">
        <v>63</v>
      </c>
      <c r="C9" s="181"/>
      <c r="D9" s="173" t="s">
        <v>209</v>
      </c>
      <c r="E9" s="3"/>
      <c r="F9" s="20" t="str">
        <f>ASC(C9)</f>
        <v/>
      </c>
      <c r="G9" s="20" t="str">
        <f>SUBSTITUTE(SUBSTITUTE(SUBSTITUTE(SUBSTITUTE(SUBSTITUTE(ASC(F9),1,"一"),2,"二"),3,"三"),4,"四"),5,"五")</f>
        <v/>
      </c>
      <c r="H9" s="20" t="str">
        <f>SUBSTITUTE(SUBSTITUTE(SUBSTITUTE(SUBSTITUTE(SUBSTITUTE(G9,6,"六"),7,"七"),8,"八"),9,"九"),0,"〇")</f>
        <v/>
      </c>
    </row>
    <row r="10" spans="1:9" ht="21" customHeight="1" thickBot="1">
      <c r="A10" s="426"/>
      <c r="B10" s="164" t="s">
        <v>65</v>
      </c>
      <c r="C10" s="181"/>
      <c r="D10" s="173" t="s">
        <v>208</v>
      </c>
      <c r="E10" s="3"/>
    </row>
    <row r="11" spans="1:9" ht="21" customHeight="1">
      <c r="A11" s="429" t="s">
        <v>172</v>
      </c>
      <c r="B11" s="163" t="s">
        <v>306</v>
      </c>
      <c r="C11" s="183"/>
      <c r="D11" s="172" t="s">
        <v>445</v>
      </c>
    </row>
    <row r="12" spans="1:9" ht="21" customHeight="1">
      <c r="A12" s="430"/>
      <c r="B12" s="222" t="s">
        <v>307</v>
      </c>
      <c r="C12" s="226"/>
      <c r="D12" s="224" t="s">
        <v>270</v>
      </c>
    </row>
    <row r="13" spans="1:9" ht="21" customHeight="1">
      <c r="A13" s="430"/>
      <c r="B13" s="164" t="s">
        <v>308</v>
      </c>
      <c r="C13" s="184"/>
      <c r="D13" s="173" t="s">
        <v>448</v>
      </c>
    </row>
    <row r="14" spans="1:9" ht="21" customHeight="1">
      <c r="A14" s="430"/>
      <c r="B14" s="164" t="s">
        <v>309</v>
      </c>
      <c r="C14" s="185"/>
      <c r="D14" s="174">
        <v>30973</v>
      </c>
    </row>
    <row r="15" spans="1:9" ht="21" customHeight="1">
      <c r="A15" s="430"/>
      <c r="B15" s="164" t="s">
        <v>310</v>
      </c>
      <c r="C15" s="182"/>
      <c r="D15" s="173" t="s">
        <v>271</v>
      </c>
    </row>
    <row r="16" spans="1:9" ht="21" customHeight="1">
      <c r="A16" s="430"/>
      <c r="B16" s="164" t="s">
        <v>311</v>
      </c>
      <c r="C16" s="182"/>
      <c r="D16" s="173" t="s">
        <v>272</v>
      </c>
      <c r="F16" s="21" t="s">
        <v>160</v>
      </c>
      <c r="G16" s="24">
        <f>DATEDIF(C14,C4,"y")</f>
        <v>125</v>
      </c>
    </row>
    <row r="17" spans="1:5" ht="21" customHeight="1">
      <c r="A17" s="430"/>
      <c r="B17" s="164" t="s">
        <v>312</v>
      </c>
      <c r="C17" s="182"/>
      <c r="D17" s="173" t="s">
        <v>446</v>
      </c>
    </row>
    <row r="18" spans="1:5" ht="21" customHeight="1">
      <c r="A18" s="430"/>
      <c r="B18" s="164" t="s">
        <v>313</v>
      </c>
      <c r="C18" s="182"/>
      <c r="D18" s="173" t="s">
        <v>176</v>
      </c>
      <c r="E18" s="3"/>
    </row>
    <row r="19" spans="1:5" ht="21" customHeight="1">
      <c r="A19" s="430"/>
      <c r="B19" s="164" t="s">
        <v>539</v>
      </c>
      <c r="C19" s="182"/>
      <c r="D19" s="173" t="s">
        <v>722</v>
      </c>
      <c r="E19" s="3"/>
    </row>
    <row r="20" spans="1:5" ht="21" customHeight="1" thickBot="1">
      <c r="A20" s="430"/>
      <c r="B20" s="166" t="s">
        <v>314</v>
      </c>
      <c r="C20" s="227"/>
      <c r="D20" s="225" t="s">
        <v>447</v>
      </c>
    </row>
    <row r="21" spans="1:5" ht="21" customHeight="1">
      <c r="A21" s="431" t="s">
        <v>274</v>
      </c>
      <c r="B21" s="211" t="s">
        <v>315</v>
      </c>
      <c r="C21" s="183"/>
      <c r="D21" s="172" t="s">
        <v>449</v>
      </c>
      <c r="E21" s="3"/>
    </row>
    <row r="22" spans="1:5" ht="21" customHeight="1">
      <c r="A22" s="432"/>
      <c r="B22" s="228" t="s">
        <v>316</v>
      </c>
      <c r="C22" s="226"/>
      <c r="D22" s="224" t="s">
        <v>275</v>
      </c>
      <c r="E22" s="3"/>
    </row>
    <row r="23" spans="1:5" ht="21" customHeight="1">
      <c r="A23" s="432"/>
      <c r="B23" s="167" t="s">
        <v>317</v>
      </c>
      <c r="C23" s="185"/>
      <c r="D23" s="174">
        <v>15788</v>
      </c>
      <c r="E23" s="3"/>
    </row>
    <row r="24" spans="1:5" ht="21" customHeight="1">
      <c r="A24" s="432"/>
      <c r="B24" s="167" t="s">
        <v>318</v>
      </c>
      <c r="C24" s="184"/>
      <c r="D24" s="173" t="s">
        <v>450</v>
      </c>
    </row>
    <row r="25" spans="1:5" ht="21" customHeight="1">
      <c r="A25" s="432"/>
      <c r="B25" s="167" t="s">
        <v>319</v>
      </c>
      <c r="C25" s="182"/>
      <c r="D25" s="173" t="s">
        <v>283</v>
      </c>
    </row>
    <row r="26" spans="1:5" ht="21" customHeight="1" thickBot="1">
      <c r="A26" s="432"/>
      <c r="B26" s="167" t="s">
        <v>320</v>
      </c>
      <c r="C26" s="182"/>
      <c r="D26" s="173" t="s">
        <v>446</v>
      </c>
      <c r="E26" s="3"/>
    </row>
    <row r="27" spans="1:5" ht="21" customHeight="1">
      <c r="A27" s="422" t="s">
        <v>173</v>
      </c>
      <c r="B27" s="163" t="s">
        <v>321</v>
      </c>
      <c r="C27" s="187"/>
      <c r="D27" s="175">
        <v>45848</v>
      </c>
    </row>
    <row r="28" spans="1:5" ht="21" customHeight="1">
      <c r="A28" s="423"/>
      <c r="B28" s="164" t="s">
        <v>322</v>
      </c>
      <c r="C28" s="185"/>
      <c r="D28" s="174">
        <v>45847</v>
      </c>
    </row>
    <row r="29" spans="1:5" ht="21" customHeight="1">
      <c r="A29" s="423"/>
      <c r="B29" s="164" t="s">
        <v>323</v>
      </c>
      <c r="C29" s="182"/>
      <c r="D29" s="173" t="s">
        <v>451</v>
      </c>
    </row>
    <row r="30" spans="1:5" ht="21" customHeight="1">
      <c r="A30" s="423"/>
      <c r="B30" s="164" t="s">
        <v>324</v>
      </c>
      <c r="C30" s="182"/>
      <c r="D30" s="173" t="s">
        <v>296</v>
      </c>
    </row>
    <row r="31" spans="1:5" ht="21" customHeight="1">
      <c r="A31" s="423"/>
      <c r="B31" s="164" t="s">
        <v>325</v>
      </c>
      <c r="C31" s="188"/>
      <c r="D31" s="176">
        <v>28799</v>
      </c>
    </row>
    <row r="32" spans="1:5" ht="21" customHeight="1">
      <c r="A32" s="423"/>
      <c r="B32" s="164" t="s">
        <v>326</v>
      </c>
      <c r="C32" s="184"/>
      <c r="D32" s="173" t="s">
        <v>450</v>
      </c>
    </row>
    <row r="33" spans="1:6" ht="21" customHeight="1" thickBot="1">
      <c r="A33" s="424"/>
      <c r="B33" s="166" t="s">
        <v>327</v>
      </c>
      <c r="C33" s="229"/>
      <c r="D33" s="225" t="s">
        <v>297</v>
      </c>
      <c r="F33" s="25"/>
    </row>
    <row r="34" spans="1:6" ht="21" customHeight="1">
      <c r="A34" s="422" t="s">
        <v>303</v>
      </c>
      <c r="B34" s="163" t="s">
        <v>328</v>
      </c>
      <c r="C34" s="187"/>
      <c r="D34" s="231">
        <v>45841</v>
      </c>
    </row>
    <row r="35" spans="1:6" ht="21" customHeight="1">
      <c r="A35" s="423"/>
      <c r="B35" s="222" t="s">
        <v>329</v>
      </c>
      <c r="C35" s="230"/>
      <c r="D35" s="224" t="s">
        <v>124</v>
      </c>
    </row>
    <row r="36" spans="1:6" ht="21" customHeight="1">
      <c r="A36" s="423"/>
      <c r="B36" s="164" t="s">
        <v>330</v>
      </c>
      <c r="C36" s="182"/>
      <c r="D36" s="173" t="s">
        <v>218</v>
      </c>
    </row>
    <row r="37" spans="1:6" ht="21" customHeight="1">
      <c r="A37" s="423"/>
      <c r="B37" s="164" t="s">
        <v>331</v>
      </c>
      <c r="C37" s="182"/>
      <c r="D37" s="173" t="s">
        <v>452</v>
      </c>
    </row>
    <row r="38" spans="1:6" ht="21" customHeight="1" thickBot="1">
      <c r="A38" s="423"/>
      <c r="B38" s="166" t="s">
        <v>332</v>
      </c>
      <c r="C38" s="182"/>
      <c r="D38" s="173" t="s">
        <v>453</v>
      </c>
    </row>
    <row r="39" spans="1:6" ht="21" customHeight="1">
      <c r="A39" s="423"/>
      <c r="B39" s="232" t="s">
        <v>76</v>
      </c>
      <c r="C39" s="233"/>
      <c r="D39" s="234"/>
    </row>
    <row r="40" spans="1:6" ht="21" customHeight="1">
      <c r="A40" s="423"/>
      <c r="B40" s="167" t="s">
        <v>338</v>
      </c>
      <c r="C40" s="185"/>
      <c r="D40" s="176">
        <v>45848</v>
      </c>
    </row>
    <row r="41" spans="1:6" ht="21" customHeight="1">
      <c r="A41" s="423"/>
      <c r="B41" s="167" t="s">
        <v>333</v>
      </c>
      <c r="C41" s="185"/>
      <c r="D41" s="176">
        <v>45847</v>
      </c>
    </row>
    <row r="42" spans="1:6" ht="21" customHeight="1">
      <c r="A42" s="423"/>
      <c r="B42" s="167" t="s">
        <v>334</v>
      </c>
      <c r="C42" s="184"/>
      <c r="D42" s="173" t="s">
        <v>450</v>
      </c>
    </row>
    <row r="43" spans="1:6" ht="21" customHeight="1">
      <c r="A43" s="423"/>
      <c r="B43" s="167" t="s">
        <v>335</v>
      </c>
      <c r="C43" s="182"/>
      <c r="D43" s="173" t="s">
        <v>454</v>
      </c>
    </row>
    <row r="44" spans="1:6" ht="21" customHeight="1">
      <c r="A44" s="423"/>
      <c r="B44" s="167" t="s">
        <v>336</v>
      </c>
      <c r="C44" s="182"/>
      <c r="D44" s="173" t="s">
        <v>455</v>
      </c>
    </row>
    <row r="45" spans="1:6" ht="21" customHeight="1" thickBot="1">
      <c r="A45" s="424"/>
      <c r="B45" s="168" t="s">
        <v>337</v>
      </c>
      <c r="C45" s="182"/>
      <c r="D45" s="173" t="s">
        <v>456</v>
      </c>
    </row>
    <row r="46" spans="1:6" ht="21" customHeight="1">
      <c r="A46" s="422" t="s">
        <v>174</v>
      </c>
      <c r="B46" s="163" t="s">
        <v>339</v>
      </c>
      <c r="C46" s="187"/>
      <c r="D46" s="175">
        <v>45841</v>
      </c>
    </row>
    <row r="47" spans="1:6" ht="21" customHeight="1">
      <c r="A47" s="423"/>
      <c r="B47" s="164" t="s">
        <v>340</v>
      </c>
      <c r="C47" s="182"/>
      <c r="D47" s="173" t="s">
        <v>211</v>
      </c>
    </row>
    <row r="48" spans="1:6" ht="21" customHeight="1">
      <c r="A48" s="423"/>
      <c r="B48" s="164" t="s">
        <v>341</v>
      </c>
      <c r="C48" s="185"/>
      <c r="D48" s="176">
        <v>29485</v>
      </c>
    </row>
    <row r="49" spans="1:9" ht="21" customHeight="1">
      <c r="A49" s="423"/>
      <c r="B49" s="164" t="s">
        <v>342</v>
      </c>
      <c r="C49" s="182"/>
      <c r="D49" s="173" t="s">
        <v>212</v>
      </c>
    </row>
    <row r="50" spans="1:9" ht="21" customHeight="1">
      <c r="A50" s="423"/>
      <c r="B50" s="164" t="s">
        <v>344</v>
      </c>
      <c r="C50" s="182"/>
      <c r="D50" s="173" t="s">
        <v>213</v>
      </c>
    </row>
    <row r="51" spans="1:9" ht="21" customHeight="1" thickBot="1">
      <c r="A51" s="423"/>
      <c r="B51" s="165" t="s">
        <v>343</v>
      </c>
      <c r="C51" s="186"/>
      <c r="D51" s="173" t="s">
        <v>168</v>
      </c>
    </row>
    <row r="52" spans="1:9" ht="21" customHeight="1">
      <c r="A52" s="423"/>
      <c r="B52" s="232" t="s">
        <v>49</v>
      </c>
      <c r="C52" s="233"/>
      <c r="D52" s="234"/>
    </row>
    <row r="53" spans="1:9" ht="21" customHeight="1">
      <c r="A53" s="423"/>
      <c r="B53" s="167" t="s">
        <v>345</v>
      </c>
      <c r="C53" s="185"/>
      <c r="D53" s="176">
        <v>45848</v>
      </c>
    </row>
    <row r="54" spans="1:9" ht="21" customHeight="1">
      <c r="A54" s="423"/>
      <c r="B54" s="167" t="s">
        <v>346</v>
      </c>
      <c r="C54" s="185"/>
      <c r="D54" s="176">
        <v>45847</v>
      </c>
    </row>
    <row r="55" spans="1:9" ht="21" customHeight="1">
      <c r="A55" s="423"/>
      <c r="B55" s="167" t="s">
        <v>347</v>
      </c>
      <c r="C55" s="182"/>
      <c r="D55" s="173" t="s">
        <v>214</v>
      </c>
    </row>
    <row r="56" spans="1:9" ht="21" customHeight="1">
      <c r="A56" s="423"/>
      <c r="B56" s="167" t="s">
        <v>348</v>
      </c>
      <c r="C56" s="185"/>
      <c r="D56" s="176">
        <v>30411</v>
      </c>
    </row>
    <row r="57" spans="1:9" ht="21" customHeight="1">
      <c r="A57" s="423"/>
      <c r="B57" s="167" t="s">
        <v>349</v>
      </c>
      <c r="C57" s="182"/>
      <c r="D57" s="173" t="s">
        <v>215</v>
      </c>
    </row>
    <row r="58" spans="1:9" ht="21" customHeight="1">
      <c r="A58" s="423"/>
      <c r="B58" s="167" t="s">
        <v>350</v>
      </c>
      <c r="C58" s="182"/>
      <c r="D58" s="173" t="s">
        <v>457</v>
      </c>
    </row>
    <row r="59" spans="1:9" ht="21" customHeight="1">
      <c r="A59" s="423"/>
      <c r="B59" s="167" t="s">
        <v>351</v>
      </c>
      <c r="C59" s="182"/>
      <c r="D59" s="173" t="s">
        <v>216</v>
      </c>
    </row>
    <row r="60" spans="1:9" ht="21" customHeight="1" thickBot="1">
      <c r="A60" s="424"/>
      <c r="B60" s="168" t="s">
        <v>50</v>
      </c>
      <c r="C60" s="186"/>
      <c r="D60" s="171" t="s">
        <v>217</v>
      </c>
    </row>
    <row r="61" spans="1:9" ht="21" customHeight="1">
      <c r="A61" s="422" t="s">
        <v>175</v>
      </c>
      <c r="B61" s="232" t="s">
        <v>80</v>
      </c>
      <c r="C61" s="233"/>
      <c r="D61" s="234"/>
    </row>
    <row r="62" spans="1:9" ht="21" customHeight="1">
      <c r="A62" s="423"/>
      <c r="B62" s="167" t="s">
        <v>352</v>
      </c>
      <c r="C62" s="185"/>
      <c r="D62" s="176">
        <v>45853</v>
      </c>
      <c r="G62" s="26"/>
    </row>
    <row r="63" spans="1:9" ht="21" customHeight="1">
      <c r="A63" s="423"/>
      <c r="B63" s="167" t="s">
        <v>353</v>
      </c>
      <c r="C63" s="185"/>
      <c r="D63" s="176">
        <v>45852</v>
      </c>
      <c r="G63" s="22"/>
      <c r="I63" s="23"/>
    </row>
    <row r="64" spans="1:9" ht="21" customHeight="1">
      <c r="A64" s="423"/>
      <c r="B64" s="167" t="s">
        <v>354</v>
      </c>
      <c r="C64" s="182"/>
      <c r="D64" s="173" t="s">
        <v>229</v>
      </c>
      <c r="G64" s="22"/>
      <c r="I64" s="23"/>
    </row>
    <row r="65" spans="1:9" ht="21" customHeight="1">
      <c r="A65" s="423"/>
      <c r="B65" s="167" t="s">
        <v>355</v>
      </c>
      <c r="C65" s="185"/>
      <c r="D65" s="176" t="s">
        <v>228</v>
      </c>
      <c r="G65" s="22"/>
      <c r="I65" s="23"/>
    </row>
    <row r="66" spans="1:9" ht="21" customHeight="1">
      <c r="A66" s="423"/>
      <c r="B66" s="167" t="s">
        <v>356</v>
      </c>
      <c r="C66" s="182"/>
      <c r="D66" s="173" t="s">
        <v>212</v>
      </c>
      <c r="G66" s="22"/>
      <c r="I66" s="23"/>
    </row>
    <row r="67" spans="1:9" ht="21" customHeight="1">
      <c r="A67" s="423"/>
      <c r="B67" s="167" t="s">
        <v>357</v>
      </c>
      <c r="C67" s="182"/>
      <c r="D67" s="173" t="s">
        <v>213</v>
      </c>
      <c r="G67" s="22"/>
      <c r="I67" s="23"/>
    </row>
    <row r="68" spans="1:9" ht="21" customHeight="1">
      <c r="A68" s="423"/>
      <c r="B68" s="235" t="s">
        <v>358</v>
      </c>
      <c r="C68" s="229"/>
      <c r="D68" s="225" t="s">
        <v>227</v>
      </c>
      <c r="G68" s="22"/>
      <c r="I68" s="23"/>
    </row>
    <row r="69" spans="1:9" ht="21" customHeight="1" thickBot="1">
      <c r="A69" s="424"/>
      <c r="B69" s="168" t="s">
        <v>51</v>
      </c>
      <c r="C69" s="186"/>
      <c r="D69" s="171" t="s">
        <v>226</v>
      </c>
      <c r="G69" s="22"/>
      <c r="I69" s="23"/>
    </row>
    <row r="70" spans="1:9" ht="21" customHeight="1">
      <c r="G70" s="22"/>
      <c r="I70" s="23"/>
    </row>
    <row r="71" spans="1:9" ht="21" customHeight="1">
      <c r="G71" s="22"/>
      <c r="I71" s="23"/>
    </row>
    <row r="72" spans="1:9" ht="21" customHeight="1">
      <c r="G72" s="22"/>
      <c r="I72" s="23"/>
    </row>
    <row r="73" spans="1:9" ht="21" customHeight="1">
      <c r="G73" s="22"/>
      <c r="I73" s="23"/>
    </row>
    <row r="74" spans="1:9" ht="21" customHeight="1">
      <c r="G74" s="22"/>
      <c r="I74" s="23"/>
    </row>
    <row r="75" spans="1:9" ht="21" customHeight="1">
      <c r="G75" s="22"/>
      <c r="I75" s="23"/>
    </row>
    <row r="76" spans="1:9" ht="21" customHeight="1">
      <c r="G76" s="22"/>
      <c r="I76" s="23"/>
    </row>
    <row r="77" spans="1:9" ht="21" customHeight="1">
      <c r="G77" s="22"/>
      <c r="I77" s="23"/>
    </row>
    <row r="78" spans="1:9" ht="21" customHeight="1">
      <c r="G78" s="22"/>
      <c r="I78" s="23"/>
    </row>
    <row r="79" spans="1:9" ht="21" customHeight="1">
      <c r="G79" s="22"/>
      <c r="I79" s="23"/>
    </row>
    <row r="80" spans="1:9" ht="21" customHeight="1">
      <c r="G80" s="22"/>
      <c r="I80" s="23"/>
    </row>
    <row r="81" spans="7:9" ht="21" customHeight="1">
      <c r="G81" s="22"/>
      <c r="I81" s="23"/>
    </row>
    <row r="82" spans="7:9" ht="21" customHeight="1">
      <c r="G82" s="22"/>
      <c r="I82" s="23"/>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formula1>"男,女"</formula1>
    </dataValidation>
    <dataValidation imeMode="off" allowBlank="1" showInputMessage="1" showErrorMessage="1" promptTitle="入力方法" prompt="半角数字で入力してください。" sqref="C17 C38 C45 C50 C58 C67 C26"/>
    <dataValidation allowBlank="1" showInputMessage="1" showErrorMessage="1" promptTitle="入力方法" prompt="数字は半角で入力してください。" sqref="C9 C15:C16 C36 C43 C49 C57 C66 C25 C33"/>
    <dataValidation imeMode="off" allowBlank="1" showInputMessage="1" showErrorMessage="1" promptTitle="入力方法" prompt="半角英数字で入力してください。" sqref="C20"/>
  </dataValidations>
  <hyperlinks>
    <hyperlink ref="D20" r:id="rId1" display="https://www.pref.miyagi.jp/soshiki/senkyo/"/>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入力シート②!$C$4:$C$42</xm:f>
          </x14:formula1>
          <xm:sqref>C24 C32 C35 C42</xm:sqref>
        </x14:dataValidation>
        <x14:dataValidation type="list" allowBlank="1" showInputMessage="1" showErrorMessage="1">
          <x14:formula1>
            <xm:f>設定シート!$B$7:$B$11</xm:f>
          </x14:formula1>
          <xm:sqref>C6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view="pageBreakPreview" zoomScaleNormal="100" zoomScaleSheetLayoutView="100" workbookViewId="0"/>
  </sheetViews>
  <sheetFormatPr defaultRowHeight="15.75"/>
  <cols>
    <col min="1" max="2" width="10" style="48" customWidth="1"/>
    <col min="3" max="3" width="3.75" style="48" customWidth="1"/>
    <col min="4" max="4" width="16.25" style="48" customWidth="1"/>
    <col min="5" max="8" width="10" style="48" customWidth="1"/>
    <col min="9" max="9" width="10.625" style="48" customWidth="1"/>
    <col min="10" max="10" width="11.875" style="48" bestFit="1" customWidth="1"/>
    <col min="11" max="16384" width="9" style="48"/>
  </cols>
  <sheetData>
    <row r="1" spans="1:10">
      <c r="I1" s="66" t="s">
        <v>506</v>
      </c>
      <c r="J1" s="245" t="s">
        <v>364</v>
      </c>
    </row>
    <row r="4" spans="1:10" ht="31.5">
      <c r="A4" s="505" t="s">
        <v>54</v>
      </c>
      <c r="B4" s="505"/>
      <c r="C4" s="505"/>
      <c r="D4" s="505"/>
      <c r="E4" s="505"/>
      <c r="F4" s="505"/>
      <c r="G4" s="505"/>
      <c r="H4" s="505"/>
      <c r="I4" s="505"/>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44">
        <f>入力シート①!C5</f>
        <v>45939</v>
      </c>
      <c r="B8" s="544"/>
      <c r="C8" s="544"/>
      <c r="D8" s="75" t="s">
        <v>195</v>
      </c>
      <c r="E8" s="78"/>
      <c r="F8" s="78"/>
      <c r="G8" s="78"/>
      <c r="H8" s="78"/>
      <c r="I8" s="78"/>
    </row>
    <row r="9" spans="1:10" ht="18" customHeight="1">
      <c r="A9" s="48" t="s">
        <v>194</v>
      </c>
      <c r="B9" s="78"/>
      <c r="C9" s="78"/>
      <c r="D9" s="78"/>
      <c r="E9" s="78"/>
      <c r="F9" s="78"/>
      <c r="G9" s="78"/>
      <c r="H9" s="78"/>
      <c r="I9" s="78"/>
    </row>
    <row r="10" spans="1:10">
      <c r="B10" s="78"/>
      <c r="C10" s="78"/>
      <c r="D10" s="78"/>
      <c r="E10" s="78"/>
      <c r="F10" s="78"/>
      <c r="G10" s="78"/>
      <c r="H10" s="78"/>
      <c r="I10" s="78"/>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71" t="s">
        <v>104</v>
      </c>
      <c r="C13" s="571"/>
      <c r="D13" s="571"/>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67"/>
      <c r="E17" s="48" t="s">
        <v>25</v>
      </c>
      <c r="F17" s="67"/>
      <c r="G17" s="67"/>
      <c r="H17" s="67"/>
      <c r="I17" s="67"/>
    </row>
    <row r="18" spans="1:9" ht="14.25" customHeight="1">
      <c r="A18" s="78"/>
      <c r="B18" s="67"/>
      <c r="C18" s="67"/>
      <c r="D18" s="67"/>
      <c r="E18" s="67"/>
      <c r="F18" s="67"/>
      <c r="G18" s="67"/>
      <c r="H18" s="67"/>
      <c r="I18" s="67"/>
    </row>
    <row r="19" spans="1:9">
      <c r="E19" s="48" t="s">
        <v>39</v>
      </c>
      <c r="F19" s="484">
        <f>入力シート①!C12</f>
        <v>0</v>
      </c>
      <c r="G19" s="484"/>
      <c r="H19" s="484"/>
      <c r="I19" s="484"/>
    </row>
    <row r="23" spans="1:9">
      <c r="A23" s="83" t="str">
        <f>"　宮城県選挙管理委員会委員長　"&amp;設定シート!$D$12&amp;"　殿"</f>
        <v>　宮城県選挙管理委員会委員長　櫻井　正人　殿</v>
      </c>
    </row>
    <row r="29" spans="1:9">
      <c r="A29" s="63" t="s">
        <v>69</v>
      </c>
      <c r="B29" s="46"/>
      <c r="C29" s="46"/>
      <c r="D29" s="46"/>
      <c r="E29" s="46"/>
      <c r="F29" s="46"/>
      <c r="G29" s="46"/>
      <c r="H29" s="46"/>
      <c r="I29" s="46"/>
    </row>
    <row r="30" spans="1:9">
      <c r="A30" s="595" t="s">
        <v>190</v>
      </c>
      <c r="B30" s="595"/>
      <c r="C30" s="595"/>
      <c r="D30" s="595"/>
      <c r="E30" s="595"/>
      <c r="F30" s="595"/>
      <c r="G30" s="595"/>
      <c r="H30" s="595"/>
      <c r="I30" s="595"/>
    </row>
    <row r="31" spans="1:9">
      <c r="A31" s="595" t="s">
        <v>191</v>
      </c>
      <c r="B31" s="595"/>
      <c r="C31" s="595"/>
      <c r="D31" s="595"/>
      <c r="E31" s="595"/>
      <c r="F31" s="595"/>
      <c r="G31" s="595"/>
      <c r="H31" s="595"/>
      <c r="I31" s="595"/>
    </row>
    <row r="32" spans="1:9">
      <c r="A32" s="595" t="s">
        <v>192</v>
      </c>
      <c r="B32" s="595"/>
      <c r="C32" s="595"/>
      <c r="D32" s="595"/>
      <c r="E32" s="595"/>
      <c r="F32" s="595"/>
      <c r="G32" s="595"/>
      <c r="H32" s="595"/>
      <c r="I32" s="595"/>
    </row>
    <row r="33" spans="1:9">
      <c r="A33" s="595" t="s">
        <v>193</v>
      </c>
      <c r="B33" s="595"/>
      <c r="C33" s="595"/>
      <c r="D33" s="595"/>
      <c r="E33" s="595"/>
      <c r="F33" s="595"/>
      <c r="G33" s="595"/>
      <c r="H33" s="595"/>
      <c r="I33" s="595"/>
    </row>
    <row r="34" spans="1:9" ht="14.25" customHeight="1"/>
    <row r="35" spans="1:9" ht="14.25" customHeight="1"/>
    <row r="42" spans="1:9">
      <c r="B42" s="71"/>
      <c r="C42" s="75"/>
    </row>
    <row r="43" spans="1:9">
      <c r="B43" s="71"/>
      <c r="C43" s="75"/>
    </row>
    <row r="45" spans="1:9">
      <c r="E45" s="66"/>
      <c r="F45" s="92"/>
    </row>
    <row r="50" spans="5:7">
      <c r="E50" s="66"/>
      <c r="F50" s="68"/>
      <c r="G50" s="68"/>
    </row>
  </sheetData>
  <mergeCells count="8">
    <mergeCell ref="A31:I31"/>
    <mergeCell ref="A32:I32"/>
    <mergeCell ref="A33:I33"/>
    <mergeCell ref="A4:I4"/>
    <mergeCell ref="B13:D13"/>
    <mergeCell ref="F19:I19"/>
    <mergeCell ref="A8:C8"/>
    <mergeCell ref="A30:I30"/>
  </mergeCells>
  <phoneticPr fontId="1"/>
  <hyperlinks>
    <hyperlink ref="J1" location="目次!A1" display="目次に戻る"/>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view="pageBreakPreview" zoomScaleNormal="100" zoomScaleSheetLayoutView="100" workbookViewId="0"/>
  </sheetViews>
  <sheetFormatPr defaultRowHeight="15.75"/>
  <cols>
    <col min="1" max="8" width="9" style="48"/>
    <col min="9" max="9" width="9.625" style="48" customWidth="1"/>
    <col min="10" max="10" width="11.875" style="48" bestFit="1" customWidth="1"/>
    <col min="11" max="16384" width="9" style="48"/>
  </cols>
  <sheetData>
    <row r="1" spans="1:10">
      <c r="I1" s="66" t="s">
        <v>507</v>
      </c>
      <c r="J1" s="245" t="s">
        <v>364</v>
      </c>
    </row>
    <row r="5" spans="1:10" ht="26.25">
      <c r="A5" s="612" t="s">
        <v>108</v>
      </c>
      <c r="B5" s="612"/>
      <c r="C5" s="612"/>
      <c r="D5" s="612"/>
      <c r="E5" s="612"/>
      <c r="F5" s="612"/>
      <c r="G5" s="612"/>
      <c r="H5" s="612"/>
      <c r="I5" s="612"/>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507" t="s">
        <v>389</v>
      </c>
      <c r="B8" s="507"/>
      <c r="C8" s="507"/>
      <c r="D8" s="507"/>
      <c r="E8" s="507"/>
      <c r="F8" s="507"/>
      <c r="G8" s="507"/>
      <c r="H8" s="507"/>
      <c r="I8" s="507"/>
    </row>
    <row r="9" spans="1:10" ht="18" customHeight="1">
      <c r="A9" s="545" t="s">
        <v>390</v>
      </c>
      <c r="B9" s="545"/>
      <c r="C9" s="545"/>
      <c r="D9" s="545"/>
      <c r="E9" s="545"/>
      <c r="F9" s="545"/>
      <c r="G9" s="545"/>
      <c r="H9" s="545"/>
      <c r="I9" s="545"/>
    </row>
    <row r="10" spans="1:10" ht="14.25" customHeight="1">
      <c r="A10" s="78"/>
      <c r="B10" s="67"/>
      <c r="C10" s="67"/>
      <c r="D10" s="67"/>
      <c r="E10" s="67"/>
      <c r="F10" s="67"/>
      <c r="G10" s="67"/>
      <c r="H10" s="67"/>
      <c r="I10" s="67"/>
    </row>
    <row r="12" spans="1:10">
      <c r="B12" s="571" t="s">
        <v>107</v>
      </c>
      <c r="C12" s="571"/>
      <c r="D12" s="571"/>
      <c r="H12" s="90"/>
    </row>
    <row r="16" spans="1:10">
      <c r="F16" s="66" t="s">
        <v>632</v>
      </c>
      <c r="G16" s="503"/>
      <c r="H16" s="503"/>
    </row>
    <row r="19" spans="1:9">
      <c r="D19" s="545" t="s">
        <v>196</v>
      </c>
      <c r="E19" s="545"/>
      <c r="F19" s="506">
        <f>入力シート①!C12</f>
        <v>0</v>
      </c>
      <c r="G19" s="506"/>
      <c r="H19" s="506"/>
      <c r="I19" s="506"/>
    </row>
    <row r="23" spans="1:9">
      <c r="A23" s="83" t="str">
        <f>"　宮城県選挙管理委員会委員長　"&amp;設定シート!$D$12&amp;"　殿"</f>
        <v>　宮城県選挙管理委員会委員長　櫻井　正人　殿</v>
      </c>
    </row>
    <row r="26" spans="1:9">
      <c r="A26" s="536" t="s">
        <v>40</v>
      </c>
      <c r="B26" s="536"/>
      <c r="C26" s="536"/>
      <c r="D26" s="536"/>
      <c r="E26" s="536"/>
      <c r="F26" s="536"/>
      <c r="G26" s="536"/>
      <c r="H26" s="536"/>
      <c r="I26" s="536"/>
    </row>
    <row r="28" spans="1:9" ht="14.25" customHeight="1"/>
    <row r="29" spans="1:9" ht="14.25" customHeight="1">
      <c r="A29" s="142" t="s">
        <v>219</v>
      </c>
      <c r="D29" s="48" t="s">
        <v>5</v>
      </c>
      <c r="F29" s="96" t="s">
        <v>220</v>
      </c>
      <c r="G29" s="92" t="s">
        <v>81</v>
      </c>
    </row>
    <row r="30" spans="1:9" ht="14.25" customHeight="1"/>
    <row r="31" spans="1:9">
      <c r="D31" s="68"/>
      <c r="E31" s="68"/>
      <c r="F31" s="68"/>
      <c r="G31" s="68"/>
    </row>
    <row r="32" spans="1:9">
      <c r="D32" s="68"/>
      <c r="E32" s="68"/>
      <c r="F32" s="68"/>
      <c r="G32" s="68"/>
    </row>
    <row r="33" spans="1:9">
      <c r="A33" s="63" t="s">
        <v>69</v>
      </c>
      <c r="B33" s="46"/>
      <c r="C33" s="46"/>
      <c r="D33" s="46"/>
      <c r="E33" s="46"/>
      <c r="F33" s="46"/>
      <c r="G33" s="46"/>
      <c r="H33" s="46"/>
      <c r="I33" s="46"/>
    </row>
    <row r="34" spans="1:9">
      <c r="A34" s="595" t="s">
        <v>197</v>
      </c>
      <c r="B34" s="595"/>
      <c r="C34" s="595"/>
      <c r="D34" s="595"/>
      <c r="E34" s="595"/>
      <c r="F34" s="595"/>
      <c r="G34" s="595"/>
      <c r="H34" s="595"/>
      <c r="I34" s="595"/>
    </row>
    <row r="35" spans="1:9">
      <c r="A35" s="595" t="s">
        <v>198</v>
      </c>
      <c r="B35" s="595"/>
      <c r="C35" s="595"/>
      <c r="D35" s="595"/>
      <c r="E35" s="595"/>
      <c r="F35" s="595"/>
      <c r="G35" s="595"/>
      <c r="H35" s="595"/>
      <c r="I35" s="595"/>
    </row>
    <row r="36" spans="1:9">
      <c r="A36" s="595" t="s">
        <v>192</v>
      </c>
      <c r="B36" s="595"/>
      <c r="C36" s="595"/>
      <c r="D36" s="595"/>
      <c r="E36" s="595"/>
      <c r="F36" s="595"/>
      <c r="G36" s="595"/>
      <c r="H36" s="595"/>
      <c r="I36" s="595"/>
    </row>
    <row r="37" spans="1:9">
      <c r="A37" s="595" t="s">
        <v>193</v>
      </c>
      <c r="B37" s="595"/>
      <c r="C37" s="595"/>
      <c r="D37" s="595"/>
      <c r="E37" s="595"/>
      <c r="F37" s="595"/>
      <c r="G37" s="595"/>
      <c r="H37" s="595"/>
      <c r="I37" s="595"/>
    </row>
    <row r="38" spans="1:9">
      <c r="B38" s="71"/>
      <c r="C38" s="75"/>
    </row>
    <row r="40" spans="1:9">
      <c r="E40" s="66"/>
      <c r="F40" s="92"/>
    </row>
    <row r="45" spans="1:9">
      <c r="E45" s="66"/>
      <c r="F45" s="68"/>
      <c r="G45" s="68"/>
    </row>
  </sheetData>
  <mergeCells count="12">
    <mergeCell ref="A34:I34"/>
    <mergeCell ref="A35:I35"/>
    <mergeCell ref="A36:I36"/>
    <mergeCell ref="A37:I37"/>
    <mergeCell ref="A5:I5"/>
    <mergeCell ref="A26:I26"/>
    <mergeCell ref="D19:E19"/>
    <mergeCell ref="F19:I19"/>
    <mergeCell ref="B12:D12"/>
    <mergeCell ref="G16:H16"/>
    <mergeCell ref="A8:I8"/>
    <mergeCell ref="A9:I9"/>
  </mergeCells>
  <phoneticPr fontId="1"/>
  <dataValidations count="1">
    <dataValidation type="list" errorStyle="warning" allowBlank="1" showInputMessage="1" showErrorMessage="1" sqref="F29">
      <formula1>"　,１,２"</formula1>
    </dataValidation>
  </dataValidations>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2"/>
  <sheetViews>
    <sheetView view="pageBreakPreview" zoomScaleNormal="100" zoomScaleSheetLayoutView="100" workbookViewId="0"/>
  </sheetViews>
  <sheetFormatPr defaultColWidth="5.125" defaultRowHeight="15.75"/>
  <cols>
    <col min="1" max="6" width="7.125" style="48" customWidth="1"/>
    <col min="7" max="7" width="5" style="48" customWidth="1"/>
    <col min="8" max="8" width="5" style="48" bestFit="1" customWidth="1"/>
    <col min="9" max="11" width="4.375" style="48" customWidth="1"/>
    <col min="12" max="14" width="3.375" style="48" customWidth="1"/>
    <col min="15" max="15" width="4.5" style="48" customWidth="1"/>
    <col min="16" max="16" width="5.125" style="48"/>
    <col min="17" max="17" width="5.125" style="48" customWidth="1"/>
    <col min="18" max="18" width="11.875" style="48" bestFit="1" customWidth="1"/>
    <col min="19" max="16384" width="5.125" style="48"/>
  </cols>
  <sheetData>
    <row r="1" spans="1:18">
      <c r="Q1" s="66" t="s">
        <v>508</v>
      </c>
      <c r="R1" s="245" t="s">
        <v>364</v>
      </c>
    </row>
    <row r="3" spans="1:18" ht="31.5">
      <c r="A3" s="505" t="s">
        <v>56</v>
      </c>
      <c r="B3" s="505"/>
      <c r="C3" s="505"/>
      <c r="D3" s="505"/>
      <c r="E3" s="505"/>
      <c r="F3" s="505"/>
      <c r="G3" s="505"/>
      <c r="H3" s="505"/>
      <c r="I3" s="505"/>
      <c r="J3" s="505"/>
      <c r="K3" s="505"/>
      <c r="L3" s="505"/>
      <c r="M3" s="505"/>
      <c r="N3" s="505"/>
      <c r="O3" s="505"/>
      <c r="P3" s="505"/>
      <c r="Q3" s="505"/>
    </row>
    <row r="4" spans="1:18" ht="15" customHeight="1">
      <c r="A4" s="82"/>
      <c r="B4" s="82"/>
      <c r="C4" s="82"/>
      <c r="D4" s="82"/>
      <c r="E4" s="82"/>
      <c r="F4" s="82"/>
      <c r="G4" s="82"/>
      <c r="H4" s="82"/>
      <c r="I4" s="82"/>
      <c r="J4" s="82"/>
      <c r="K4" s="82"/>
      <c r="L4" s="82"/>
      <c r="M4" s="82"/>
      <c r="N4" s="82"/>
    </row>
    <row r="5" spans="1:18" ht="15" customHeight="1">
      <c r="A5" s="82"/>
      <c r="B5" s="82"/>
      <c r="C5" s="82"/>
      <c r="D5" s="82"/>
      <c r="E5" s="82"/>
      <c r="F5" s="82"/>
      <c r="G5" s="82"/>
      <c r="H5" s="82"/>
      <c r="I5" s="82"/>
      <c r="J5" s="82"/>
      <c r="K5" s="82"/>
      <c r="L5" s="82"/>
      <c r="M5" s="82"/>
      <c r="N5" s="82"/>
    </row>
    <row r="6" spans="1:18">
      <c r="A6" s="48" t="s">
        <v>57</v>
      </c>
    </row>
    <row r="7" spans="1:18" ht="13.5" customHeight="1"/>
    <row r="9" spans="1:18">
      <c r="B9" s="640" t="s">
        <v>225</v>
      </c>
      <c r="C9" s="640"/>
      <c r="D9" s="640"/>
      <c r="E9" s="640"/>
      <c r="F9" s="640"/>
    </row>
    <row r="12" spans="1:18" ht="21">
      <c r="F12" s="252"/>
      <c r="G12" s="255" t="s">
        <v>632</v>
      </c>
      <c r="H12" s="252"/>
      <c r="I12" s="75" t="s">
        <v>25</v>
      </c>
      <c r="K12" s="641">
        <f>入力シート①!C12</f>
        <v>0</v>
      </c>
      <c r="L12" s="641"/>
      <c r="M12" s="641"/>
      <c r="N12" s="641"/>
      <c r="O12" s="641"/>
      <c r="P12" s="641"/>
      <c r="Q12" s="641"/>
    </row>
    <row r="15" spans="1:18">
      <c r="A15" s="83" t="str">
        <f>"　宮城県選挙管理委員会委員長　"&amp;設定シート!$D$12&amp;"　殿"</f>
        <v>　宮城県選挙管理委員会委員長　櫻井　正人　殿</v>
      </c>
    </row>
    <row r="17" spans="1:17">
      <c r="A17" s="536" t="s">
        <v>40</v>
      </c>
      <c r="B17" s="536"/>
      <c r="C17" s="536"/>
      <c r="D17" s="536"/>
      <c r="E17" s="536"/>
      <c r="F17" s="536"/>
      <c r="G17" s="536"/>
      <c r="H17" s="536"/>
      <c r="I17" s="536"/>
      <c r="J17" s="536"/>
      <c r="K17" s="536"/>
      <c r="L17" s="536"/>
      <c r="M17" s="536"/>
      <c r="N17" s="536"/>
      <c r="O17" s="536"/>
      <c r="P17" s="536"/>
      <c r="Q17" s="536"/>
    </row>
    <row r="18" spans="1:17" ht="14.25" customHeight="1">
      <c r="A18" s="78"/>
      <c r="B18" s="78"/>
      <c r="C18" s="78"/>
      <c r="D18" s="78"/>
      <c r="E18" s="78"/>
      <c r="F18" s="78"/>
      <c r="G18" s="78"/>
      <c r="H18" s="78"/>
      <c r="I18" s="78"/>
      <c r="J18" s="78"/>
      <c r="K18" s="78"/>
      <c r="L18" s="78"/>
      <c r="M18" s="78"/>
      <c r="N18" s="78"/>
    </row>
    <row r="19" spans="1:17" ht="21" customHeight="1">
      <c r="A19" s="613" t="s">
        <v>23</v>
      </c>
      <c r="B19" s="615"/>
      <c r="C19" s="613" t="s">
        <v>22</v>
      </c>
      <c r="D19" s="614"/>
      <c r="E19" s="614"/>
      <c r="F19" s="615"/>
      <c r="G19" s="97" t="s">
        <v>58</v>
      </c>
      <c r="H19" s="97" t="s">
        <v>15</v>
      </c>
      <c r="I19" s="613" t="s">
        <v>59</v>
      </c>
      <c r="J19" s="614"/>
      <c r="K19" s="615"/>
      <c r="L19" s="613" t="s">
        <v>60</v>
      </c>
      <c r="M19" s="614"/>
      <c r="N19" s="614"/>
      <c r="O19" s="615"/>
      <c r="P19" s="613" t="s">
        <v>61</v>
      </c>
      <c r="Q19" s="615"/>
    </row>
    <row r="20" spans="1:17">
      <c r="A20" s="632"/>
      <c r="B20" s="633"/>
      <c r="C20" s="616"/>
      <c r="D20" s="617"/>
      <c r="E20" s="617"/>
      <c r="F20" s="618"/>
      <c r="G20" s="622"/>
      <c r="H20" s="624"/>
      <c r="I20" s="626"/>
      <c r="J20" s="627"/>
      <c r="K20" s="628"/>
      <c r="L20" s="636" t="s">
        <v>224</v>
      </c>
      <c r="M20" s="637"/>
      <c r="N20" s="637"/>
      <c r="O20" s="143" t="s">
        <v>221</v>
      </c>
      <c r="P20" s="632"/>
      <c r="Q20" s="633"/>
    </row>
    <row r="21" spans="1:17">
      <c r="A21" s="634"/>
      <c r="B21" s="635"/>
      <c r="C21" s="619"/>
      <c r="D21" s="620"/>
      <c r="E21" s="620"/>
      <c r="F21" s="621"/>
      <c r="G21" s="623"/>
      <c r="H21" s="625"/>
      <c r="I21" s="629"/>
      <c r="J21" s="630"/>
      <c r="K21" s="631"/>
      <c r="L21" s="638" t="s">
        <v>223</v>
      </c>
      <c r="M21" s="639"/>
      <c r="N21" s="639"/>
      <c r="O21" s="144" t="s">
        <v>222</v>
      </c>
      <c r="P21" s="634"/>
      <c r="Q21" s="635"/>
    </row>
    <row r="22" spans="1:17">
      <c r="A22" s="632"/>
      <c r="B22" s="633"/>
      <c r="C22" s="616"/>
      <c r="D22" s="617"/>
      <c r="E22" s="617"/>
      <c r="F22" s="618"/>
      <c r="G22" s="622"/>
      <c r="H22" s="624"/>
      <c r="I22" s="626"/>
      <c r="J22" s="627"/>
      <c r="K22" s="628"/>
      <c r="L22" s="636" t="s">
        <v>224</v>
      </c>
      <c r="M22" s="637"/>
      <c r="N22" s="637"/>
      <c r="O22" s="143" t="s">
        <v>221</v>
      </c>
      <c r="P22" s="632"/>
      <c r="Q22" s="633"/>
    </row>
    <row r="23" spans="1:17">
      <c r="A23" s="634"/>
      <c r="B23" s="635"/>
      <c r="C23" s="619"/>
      <c r="D23" s="620"/>
      <c r="E23" s="620"/>
      <c r="F23" s="621"/>
      <c r="G23" s="623"/>
      <c r="H23" s="625"/>
      <c r="I23" s="629"/>
      <c r="J23" s="630"/>
      <c r="K23" s="631"/>
      <c r="L23" s="638" t="s">
        <v>223</v>
      </c>
      <c r="M23" s="639"/>
      <c r="N23" s="639"/>
      <c r="O23" s="144" t="s">
        <v>222</v>
      </c>
      <c r="P23" s="634"/>
      <c r="Q23" s="635"/>
    </row>
    <row r="24" spans="1:17">
      <c r="A24" s="632"/>
      <c r="B24" s="633"/>
      <c r="C24" s="616"/>
      <c r="D24" s="617"/>
      <c r="E24" s="617"/>
      <c r="F24" s="618"/>
      <c r="G24" s="622"/>
      <c r="H24" s="624"/>
      <c r="I24" s="626"/>
      <c r="J24" s="627"/>
      <c r="K24" s="628"/>
      <c r="L24" s="636" t="s">
        <v>224</v>
      </c>
      <c r="M24" s="637"/>
      <c r="N24" s="637"/>
      <c r="O24" s="143" t="s">
        <v>221</v>
      </c>
      <c r="P24" s="632"/>
      <c r="Q24" s="633"/>
    </row>
    <row r="25" spans="1:17">
      <c r="A25" s="634"/>
      <c r="B25" s="635"/>
      <c r="C25" s="619"/>
      <c r="D25" s="620"/>
      <c r="E25" s="620"/>
      <c r="F25" s="621"/>
      <c r="G25" s="623"/>
      <c r="H25" s="625"/>
      <c r="I25" s="629"/>
      <c r="J25" s="630"/>
      <c r="K25" s="631"/>
      <c r="L25" s="638" t="s">
        <v>223</v>
      </c>
      <c r="M25" s="639"/>
      <c r="N25" s="639"/>
      <c r="O25" s="144" t="s">
        <v>222</v>
      </c>
      <c r="P25" s="634"/>
      <c r="Q25" s="635"/>
    </row>
    <row r="26" spans="1:17">
      <c r="A26" s="632"/>
      <c r="B26" s="633"/>
      <c r="C26" s="616"/>
      <c r="D26" s="617"/>
      <c r="E26" s="617"/>
      <c r="F26" s="618"/>
      <c r="G26" s="622"/>
      <c r="H26" s="624"/>
      <c r="I26" s="626"/>
      <c r="J26" s="627"/>
      <c r="K26" s="628"/>
      <c r="L26" s="636" t="s">
        <v>224</v>
      </c>
      <c r="M26" s="637"/>
      <c r="N26" s="637"/>
      <c r="O26" s="143" t="s">
        <v>221</v>
      </c>
      <c r="P26" s="632"/>
      <c r="Q26" s="633"/>
    </row>
    <row r="27" spans="1:17">
      <c r="A27" s="634"/>
      <c r="B27" s="635"/>
      <c r="C27" s="619"/>
      <c r="D27" s="620"/>
      <c r="E27" s="620"/>
      <c r="F27" s="621"/>
      <c r="G27" s="623"/>
      <c r="H27" s="625"/>
      <c r="I27" s="629"/>
      <c r="J27" s="630"/>
      <c r="K27" s="631"/>
      <c r="L27" s="638" t="s">
        <v>223</v>
      </c>
      <c r="M27" s="639"/>
      <c r="N27" s="639"/>
      <c r="O27" s="144" t="s">
        <v>222</v>
      </c>
      <c r="P27" s="634"/>
      <c r="Q27" s="635"/>
    </row>
    <row r="28" spans="1:17">
      <c r="A28" s="632"/>
      <c r="B28" s="633"/>
      <c r="C28" s="616"/>
      <c r="D28" s="617"/>
      <c r="E28" s="617"/>
      <c r="F28" s="618"/>
      <c r="G28" s="622"/>
      <c r="H28" s="624"/>
      <c r="I28" s="626"/>
      <c r="J28" s="627"/>
      <c r="K28" s="628"/>
      <c r="L28" s="636" t="s">
        <v>224</v>
      </c>
      <c r="M28" s="637"/>
      <c r="N28" s="637"/>
      <c r="O28" s="143" t="s">
        <v>221</v>
      </c>
      <c r="P28" s="632"/>
      <c r="Q28" s="633"/>
    </row>
    <row r="29" spans="1:17">
      <c r="A29" s="634"/>
      <c r="B29" s="635"/>
      <c r="C29" s="619"/>
      <c r="D29" s="620"/>
      <c r="E29" s="620"/>
      <c r="F29" s="621"/>
      <c r="G29" s="623"/>
      <c r="H29" s="625"/>
      <c r="I29" s="629"/>
      <c r="J29" s="630"/>
      <c r="K29" s="631"/>
      <c r="L29" s="638" t="s">
        <v>223</v>
      </c>
      <c r="M29" s="639"/>
      <c r="N29" s="639"/>
      <c r="O29" s="144" t="s">
        <v>222</v>
      </c>
      <c r="P29" s="634"/>
      <c r="Q29" s="635"/>
    </row>
    <row r="30" spans="1:17">
      <c r="A30" s="632"/>
      <c r="B30" s="633"/>
      <c r="C30" s="616"/>
      <c r="D30" s="617"/>
      <c r="E30" s="617"/>
      <c r="F30" s="618"/>
      <c r="G30" s="622"/>
      <c r="H30" s="624"/>
      <c r="I30" s="626"/>
      <c r="J30" s="627"/>
      <c r="K30" s="628"/>
      <c r="L30" s="636" t="s">
        <v>224</v>
      </c>
      <c r="M30" s="637"/>
      <c r="N30" s="637"/>
      <c r="O30" s="143" t="s">
        <v>221</v>
      </c>
      <c r="P30" s="632"/>
      <c r="Q30" s="633"/>
    </row>
    <row r="31" spans="1:17">
      <c r="A31" s="634"/>
      <c r="B31" s="635"/>
      <c r="C31" s="619"/>
      <c r="D31" s="620"/>
      <c r="E31" s="620"/>
      <c r="F31" s="621"/>
      <c r="G31" s="623"/>
      <c r="H31" s="625"/>
      <c r="I31" s="629"/>
      <c r="J31" s="630"/>
      <c r="K31" s="631"/>
      <c r="L31" s="638" t="s">
        <v>223</v>
      </c>
      <c r="M31" s="639"/>
      <c r="N31" s="639"/>
      <c r="O31" s="144" t="s">
        <v>222</v>
      </c>
      <c r="P31" s="634"/>
      <c r="Q31" s="635"/>
    </row>
    <row r="32" spans="1:17">
      <c r="A32" s="632"/>
      <c r="B32" s="633"/>
      <c r="C32" s="616"/>
      <c r="D32" s="617"/>
      <c r="E32" s="617"/>
      <c r="F32" s="618"/>
      <c r="G32" s="622"/>
      <c r="H32" s="624"/>
      <c r="I32" s="626"/>
      <c r="J32" s="627"/>
      <c r="K32" s="628"/>
      <c r="L32" s="636" t="s">
        <v>224</v>
      </c>
      <c r="M32" s="637"/>
      <c r="N32" s="637"/>
      <c r="O32" s="143" t="s">
        <v>221</v>
      </c>
      <c r="P32" s="632"/>
      <c r="Q32" s="633"/>
    </row>
    <row r="33" spans="1:17">
      <c r="A33" s="634"/>
      <c r="B33" s="635"/>
      <c r="C33" s="619"/>
      <c r="D33" s="620"/>
      <c r="E33" s="620"/>
      <c r="F33" s="621"/>
      <c r="G33" s="623"/>
      <c r="H33" s="625"/>
      <c r="I33" s="629"/>
      <c r="J33" s="630"/>
      <c r="K33" s="631"/>
      <c r="L33" s="638" t="s">
        <v>223</v>
      </c>
      <c r="M33" s="639"/>
      <c r="N33" s="639"/>
      <c r="O33" s="144" t="s">
        <v>222</v>
      </c>
      <c r="P33" s="634"/>
      <c r="Q33" s="635"/>
    </row>
    <row r="34" spans="1:17">
      <c r="A34" s="632"/>
      <c r="B34" s="633"/>
      <c r="C34" s="616"/>
      <c r="D34" s="617"/>
      <c r="E34" s="617"/>
      <c r="F34" s="618"/>
      <c r="G34" s="622"/>
      <c r="H34" s="624"/>
      <c r="I34" s="626"/>
      <c r="J34" s="627"/>
      <c r="K34" s="628"/>
      <c r="L34" s="636" t="s">
        <v>224</v>
      </c>
      <c r="M34" s="637"/>
      <c r="N34" s="637"/>
      <c r="O34" s="143" t="s">
        <v>221</v>
      </c>
      <c r="P34" s="632"/>
      <c r="Q34" s="633"/>
    </row>
    <row r="35" spans="1:17">
      <c r="A35" s="634"/>
      <c r="B35" s="635"/>
      <c r="C35" s="619"/>
      <c r="D35" s="620"/>
      <c r="E35" s="620"/>
      <c r="F35" s="621"/>
      <c r="G35" s="623"/>
      <c r="H35" s="625"/>
      <c r="I35" s="629"/>
      <c r="J35" s="630"/>
      <c r="K35" s="631"/>
      <c r="L35" s="638" t="s">
        <v>223</v>
      </c>
      <c r="M35" s="639"/>
      <c r="N35" s="639"/>
      <c r="O35" s="144" t="s">
        <v>222</v>
      </c>
      <c r="P35" s="634"/>
      <c r="Q35" s="635"/>
    </row>
    <row r="36" spans="1:17">
      <c r="A36" s="632"/>
      <c r="B36" s="633"/>
      <c r="C36" s="616"/>
      <c r="D36" s="617"/>
      <c r="E36" s="617"/>
      <c r="F36" s="618"/>
      <c r="G36" s="622"/>
      <c r="H36" s="624"/>
      <c r="I36" s="626"/>
      <c r="J36" s="627"/>
      <c r="K36" s="628"/>
      <c r="L36" s="636" t="s">
        <v>224</v>
      </c>
      <c r="M36" s="637"/>
      <c r="N36" s="637"/>
      <c r="O36" s="143" t="s">
        <v>221</v>
      </c>
      <c r="P36" s="632"/>
      <c r="Q36" s="633"/>
    </row>
    <row r="37" spans="1:17">
      <c r="A37" s="634"/>
      <c r="B37" s="635"/>
      <c r="C37" s="619"/>
      <c r="D37" s="620"/>
      <c r="E37" s="620"/>
      <c r="F37" s="621"/>
      <c r="G37" s="623"/>
      <c r="H37" s="625"/>
      <c r="I37" s="629"/>
      <c r="J37" s="630"/>
      <c r="K37" s="631"/>
      <c r="L37" s="638" t="s">
        <v>223</v>
      </c>
      <c r="M37" s="639"/>
      <c r="N37" s="639"/>
      <c r="O37" s="144" t="s">
        <v>222</v>
      </c>
      <c r="P37" s="634"/>
      <c r="Q37" s="635"/>
    </row>
    <row r="38" spans="1:17">
      <c r="A38" s="632"/>
      <c r="B38" s="633"/>
      <c r="C38" s="616"/>
      <c r="D38" s="617"/>
      <c r="E38" s="617"/>
      <c r="F38" s="618"/>
      <c r="G38" s="622"/>
      <c r="H38" s="624"/>
      <c r="I38" s="626"/>
      <c r="J38" s="627"/>
      <c r="K38" s="628"/>
      <c r="L38" s="636" t="s">
        <v>224</v>
      </c>
      <c r="M38" s="637"/>
      <c r="N38" s="637"/>
      <c r="O38" s="143" t="s">
        <v>221</v>
      </c>
      <c r="P38" s="632"/>
      <c r="Q38" s="633"/>
    </row>
    <row r="39" spans="1:17">
      <c r="A39" s="634"/>
      <c r="B39" s="635"/>
      <c r="C39" s="619"/>
      <c r="D39" s="620"/>
      <c r="E39" s="620"/>
      <c r="F39" s="621"/>
      <c r="G39" s="623"/>
      <c r="H39" s="625"/>
      <c r="I39" s="629"/>
      <c r="J39" s="630"/>
      <c r="K39" s="631"/>
      <c r="L39" s="638" t="s">
        <v>223</v>
      </c>
      <c r="M39" s="639"/>
      <c r="N39" s="639"/>
      <c r="O39" s="144" t="s">
        <v>222</v>
      </c>
      <c r="P39" s="634"/>
      <c r="Q39" s="635"/>
    </row>
    <row r="40" spans="1:17">
      <c r="A40" s="632"/>
      <c r="B40" s="633"/>
      <c r="C40" s="616"/>
      <c r="D40" s="617"/>
      <c r="E40" s="617"/>
      <c r="F40" s="618"/>
      <c r="G40" s="622"/>
      <c r="H40" s="624" t="s">
        <v>3</v>
      </c>
      <c r="I40" s="626" t="s">
        <v>3</v>
      </c>
      <c r="J40" s="627"/>
      <c r="K40" s="628"/>
      <c r="L40" s="636" t="s">
        <v>224</v>
      </c>
      <c r="M40" s="637"/>
      <c r="N40" s="637"/>
      <c r="O40" s="143" t="s">
        <v>221</v>
      </c>
      <c r="P40" s="632"/>
      <c r="Q40" s="633"/>
    </row>
    <row r="41" spans="1:17">
      <c r="A41" s="634"/>
      <c r="B41" s="635"/>
      <c r="C41" s="619"/>
      <c r="D41" s="620"/>
      <c r="E41" s="620"/>
      <c r="F41" s="621"/>
      <c r="G41" s="623"/>
      <c r="H41" s="625"/>
      <c r="I41" s="629"/>
      <c r="J41" s="630"/>
      <c r="K41" s="631"/>
      <c r="L41" s="638" t="s">
        <v>223</v>
      </c>
      <c r="M41" s="639"/>
      <c r="N41" s="639"/>
      <c r="O41" s="144" t="s">
        <v>222</v>
      </c>
      <c r="P41" s="634"/>
      <c r="Q41" s="635"/>
    </row>
    <row r="42" spans="1:17">
      <c r="A42" s="632"/>
      <c r="B42" s="633"/>
      <c r="C42" s="616"/>
      <c r="D42" s="617"/>
      <c r="E42" s="617"/>
      <c r="F42" s="618"/>
      <c r="G42" s="622"/>
      <c r="H42" s="624" t="s">
        <v>3</v>
      </c>
      <c r="I42" s="626" t="s">
        <v>3</v>
      </c>
      <c r="J42" s="627"/>
      <c r="K42" s="628"/>
      <c r="L42" s="636" t="s">
        <v>224</v>
      </c>
      <c r="M42" s="637"/>
      <c r="N42" s="637"/>
      <c r="O42" s="143" t="s">
        <v>221</v>
      </c>
      <c r="P42" s="632"/>
      <c r="Q42" s="633"/>
    </row>
    <row r="43" spans="1:17">
      <c r="A43" s="634"/>
      <c r="B43" s="635"/>
      <c r="C43" s="619"/>
      <c r="D43" s="620"/>
      <c r="E43" s="620"/>
      <c r="F43" s="621"/>
      <c r="G43" s="623"/>
      <c r="H43" s="625"/>
      <c r="I43" s="629"/>
      <c r="J43" s="630"/>
      <c r="K43" s="631"/>
      <c r="L43" s="638" t="s">
        <v>223</v>
      </c>
      <c r="M43" s="639"/>
      <c r="N43" s="639"/>
      <c r="O43" s="144" t="s">
        <v>222</v>
      </c>
      <c r="P43" s="634"/>
      <c r="Q43" s="635"/>
    </row>
    <row r="44" spans="1:17">
      <c r="A44" s="632"/>
      <c r="B44" s="633"/>
      <c r="C44" s="616"/>
      <c r="D44" s="617"/>
      <c r="E44" s="617"/>
      <c r="F44" s="618"/>
      <c r="G44" s="622"/>
      <c r="H44" s="624" t="s">
        <v>3</v>
      </c>
      <c r="I44" s="626" t="s">
        <v>3</v>
      </c>
      <c r="J44" s="627"/>
      <c r="K44" s="628"/>
      <c r="L44" s="636" t="s">
        <v>224</v>
      </c>
      <c r="M44" s="637"/>
      <c r="N44" s="637"/>
      <c r="O44" s="143" t="s">
        <v>221</v>
      </c>
      <c r="P44" s="632"/>
      <c r="Q44" s="633"/>
    </row>
    <row r="45" spans="1:17">
      <c r="A45" s="634"/>
      <c r="B45" s="635"/>
      <c r="C45" s="619"/>
      <c r="D45" s="620"/>
      <c r="E45" s="620"/>
      <c r="F45" s="621"/>
      <c r="G45" s="623"/>
      <c r="H45" s="625"/>
      <c r="I45" s="629"/>
      <c r="J45" s="630"/>
      <c r="K45" s="631"/>
      <c r="L45" s="638" t="s">
        <v>223</v>
      </c>
      <c r="M45" s="639"/>
      <c r="N45" s="639"/>
      <c r="O45" s="144" t="s">
        <v>222</v>
      </c>
      <c r="P45" s="634"/>
      <c r="Q45" s="635"/>
    </row>
    <row r="46" spans="1:17">
      <c r="A46" s="632"/>
      <c r="B46" s="633"/>
      <c r="C46" s="616"/>
      <c r="D46" s="617"/>
      <c r="E46" s="617"/>
      <c r="F46" s="618"/>
      <c r="G46" s="622"/>
      <c r="H46" s="624" t="s">
        <v>3</v>
      </c>
      <c r="I46" s="626" t="s">
        <v>3</v>
      </c>
      <c r="J46" s="627"/>
      <c r="K46" s="628"/>
      <c r="L46" s="636" t="s">
        <v>224</v>
      </c>
      <c r="M46" s="637"/>
      <c r="N46" s="637"/>
      <c r="O46" s="143" t="s">
        <v>221</v>
      </c>
      <c r="P46" s="632"/>
      <c r="Q46" s="633"/>
    </row>
    <row r="47" spans="1:17">
      <c r="A47" s="634"/>
      <c r="B47" s="635"/>
      <c r="C47" s="619"/>
      <c r="D47" s="620"/>
      <c r="E47" s="620"/>
      <c r="F47" s="621"/>
      <c r="G47" s="623"/>
      <c r="H47" s="625"/>
      <c r="I47" s="629"/>
      <c r="J47" s="630"/>
      <c r="K47" s="631"/>
      <c r="L47" s="638" t="s">
        <v>223</v>
      </c>
      <c r="M47" s="639"/>
      <c r="N47" s="639"/>
      <c r="O47" s="144" t="s">
        <v>222</v>
      </c>
      <c r="P47" s="634"/>
      <c r="Q47" s="635"/>
    </row>
    <row r="48" spans="1:17">
      <c r="A48" s="632"/>
      <c r="B48" s="633"/>
      <c r="C48" s="616"/>
      <c r="D48" s="617"/>
      <c r="E48" s="617"/>
      <c r="F48" s="618"/>
      <c r="G48" s="622"/>
      <c r="H48" s="624" t="s">
        <v>3</v>
      </c>
      <c r="I48" s="626" t="s">
        <v>3</v>
      </c>
      <c r="J48" s="627"/>
      <c r="K48" s="628"/>
      <c r="L48" s="636" t="s">
        <v>224</v>
      </c>
      <c r="M48" s="637"/>
      <c r="N48" s="637"/>
      <c r="O48" s="143" t="s">
        <v>221</v>
      </c>
      <c r="P48" s="632"/>
      <c r="Q48" s="633"/>
    </row>
    <row r="49" spans="1:19">
      <c r="A49" s="634"/>
      <c r="B49" s="635"/>
      <c r="C49" s="619"/>
      <c r="D49" s="620"/>
      <c r="E49" s="620"/>
      <c r="F49" s="621"/>
      <c r="G49" s="623"/>
      <c r="H49" s="625"/>
      <c r="I49" s="629"/>
      <c r="J49" s="630"/>
      <c r="K49" s="631"/>
      <c r="L49" s="638" t="s">
        <v>223</v>
      </c>
      <c r="M49" s="639"/>
      <c r="N49" s="639"/>
      <c r="O49" s="144" t="s">
        <v>222</v>
      </c>
      <c r="P49" s="634"/>
      <c r="Q49" s="635"/>
    </row>
    <row r="50" spans="1:19" s="58" customFormat="1" ht="13.5">
      <c r="A50" s="130" t="s">
        <v>509</v>
      </c>
      <c r="B50" s="128"/>
      <c r="C50" s="128"/>
      <c r="D50" s="128"/>
      <c r="I50" s="129"/>
      <c r="K50" s="128"/>
      <c r="M50" s="643"/>
      <c r="N50" s="643"/>
      <c r="O50" s="643"/>
      <c r="P50" s="643"/>
      <c r="Q50" s="643"/>
      <c r="R50" s="125"/>
      <c r="S50" s="125"/>
    </row>
    <row r="51" spans="1:19" s="58" customFormat="1" ht="13.5">
      <c r="A51" s="644" t="str">
        <f>B9&amp;"提出"</f>
        <v>令和○年○月○○日提出</v>
      </c>
      <c r="B51" s="644"/>
      <c r="C51" s="644"/>
      <c r="E51" s="127"/>
      <c r="F51" s="127"/>
      <c r="H51" s="257"/>
      <c r="I51" s="145" t="s">
        <v>632</v>
      </c>
      <c r="J51" s="257"/>
      <c r="K51" s="126" t="s">
        <v>25</v>
      </c>
      <c r="L51" s="127"/>
      <c r="M51" s="642">
        <f>入力シート①!C12</f>
        <v>0</v>
      </c>
      <c r="N51" s="642"/>
      <c r="O51" s="642"/>
      <c r="P51" s="642"/>
      <c r="Q51" s="642"/>
      <c r="R51" s="125"/>
      <c r="S51" s="125"/>
    </row>
    <row r="52" spans="1:19">
      <c r="A52" s="613" t="s">
        <v>23</v>
      </c>
      <c r="B52" s="615"/>
      <c r="C52" s="613" t="s">
        <v>22</v>
      </c>
      <c r="D52" s="614"/>
      <c r="E52" s="614"/>
      <c r="F52" s="615"/>
      <c r="G52" s="97" t="s">
        <v>58</v>
      </c>
      <c r="H52" s="97" t="s">
        <v>15</v>
      </c>
      <c r="I52" s="613" t="s">
        <v>59</v>
      </c>
      <c r="J52" s="614"/>
      <c r="K52" s="615"/>
      <c r="L52" s="613" t="s">
        <v>60</v>
      </c>
      <c r="M52" s="614"/>
      <c r="N52" s="614"/>
      <c r="O52" s="615"/>
      <c r="P52" s="613" t="s">
        <v>61</v>
      </c>
      <c r="Q52" s="615"/>
    </row>
    <row r="53" spans="1:19">
      <c r="A53" s="632"/>
      <c r="B53" s="633"/>
      <c r="C53" s="616"/>
      <c r="D53" s="617"/>
      <c r="E53" s="617"/>
      <c r="F53" s="618"/>
      <c r="G53" s="622"/>
      <c r="H53" s="624"/>
      <c r="I53" s="626"/>
      <c r="J53" s="627"/>
      <c r="K53" s="628"/>
      <c r="L53" s="636" t="s">
        <v>224</v>
      </c>
      <c r="M53" s="637"/>
      <c r="N53" s="637"/>
      <c r="O53" s="143" t="s">
        <v>221</v>
      </c>
      <c r="P53" s="632"/>
      <c r="Q53" s="633"/>
    </row>
    <row r="54" spans="1:19">
      <c r="A54" s="634"/>
      <c r="B54" s="635"/>
      <c r="C54" s="619"/>
      <c r="D54" s="620"/>
      <c r="E54" s="620"/>
      <c r="F54" s="621"/>
      <c r="G54" s="623"/>
      <c r="H54" s="625"/>
      <c r="I54" s="629"/>
      <c r="J54" s="630"/>
      <c r="K54" s="631"/>
      <c r="L54" s="638" t="s">
        <v>223</v>
      </c>
      <c r="M54" s="639"/>
      <c r="N54" s="639"/>
      <c r="O54" s="144" t="s">
        <v>222</v>
      </c>
      <c r="P54" s="634"/>
      <c r="Q54" s="635"/>
    </row>
    <row r="55" spans="1:19">
      <c r="A55" s="632"/>
      <c r="B55" s="633"/>
      <c r="C55" s="616"/>
      <c r="D55" s="617"/>
      <c r="E55" s="617"/>
      <c r="F55" s="618"/>
      <c r="G55" s="622"/>
      <c r="H55" s="624"/>
      <c r="I55" s="626"/>
      <c r="J55" s="627"/>
      <c r="K55" s="628"/>
      <c r="L55" s="636" t="s">
        <v>224</v>
      </c>
      <c r="M55" s="637"/>
      <c r="N55" s="637"/>
      <c r="O55" s="143" t="s">
        <v>221</v>
      </c>
      <c r="P55" s="632"/>
      <c r="Q55" s="633"/>
    </row>
    <row r="56" spans="1:19">
      <c r="A56" s="634"/>
      <c r="B56" s="635"/>
      <c r="C56" s="619"/>
      <c r="D56" s="620"/>
      <c r="E56" s="620"/>
      <c r="F56" s="621"/>
      <c r="G56" s="623"/>
      <c r="H56" s="625"/>
      <c r="I56" s="629"/>
      <c r="J56" s="630"/>
      <c r="K56" s="631"/>
      <c r="L56" s="638" t="s">
        <v>223</v>
      </c>
      <c r="M56" s="639"/>
      <c r="N56" s="639"/>
      <c r="O56" s="144" t="s">
        <v>222</v>
      </c>
      <c r="P56" s="634"/>
      <c r="Q56" s="635"/>
    </row>
    <row r="57" spans="1:19">
      <c r="A57" s="632"/>
      <c r="B57" s="633"/>
      <c r="C57" s="616"/>
      <c r="D57" s="617"/>
      <c r="E57" s="617"/>
      <c r="F57" s="618"/>
      <c r="G57" s="622"/>
      <c r="H57" s="624"/>
      <c r="I57" s="626"/>
      <c r="J57" s="627"/>
      <c r="K57" s="628"/>
      <c r="L57" s="636" t="s">
        <v>224</v>
      </c>
      <c r="M57" s="637"/>
      <c r="N57" s="637"/>
      <c r="O57" s="143" t="s">
        <v>221</v>
      </c>
      <c r="P57" s="632"/>
      <c r="Q57" s="633"/>
    </row>
    <row r="58" spans="1:19">
      <c r="A58" s="634"/>
      <c r="B58" s="635"/>
      <c r="C58" s="619"/>
      <c r="D58" s="620"/>
      <c r="E58" s="620"/>
      <c r="F58" s="621"/>
      <c r="G58" s="623"/>
      <c r="H58" s="625"/>
      <c r="I58" s="629"/>
      <c r="J58" s="630"/>
      <c r="K58" s="631"/>
      <c r="L58" s="638" t="s">
        <v>223</v>
      </c>
      <c r="M58" s="639"/>
      <c r="N58" s="639"/>
      <c r="O58" s="144" t="s">
        <v>222</v>
      </c>
      <c r="P58" s="634"/>
      <c r="Q58" s="635"/>
    </row>
    <row r="59" spans="1:19">
      <c r="A59" s="632"/>
      <c r="B59" s="633"/>
      <c r="C59" s="616"/>
      <c r="D59" s="617"/>
      <c r="E59" s="617"/>
      <c r="F59" s="618"/>
      <c r="G59" s="622"/>
      <c r="H59" s="624"/>
      <c r="I59" s="626"/>
      <c r="J59" s="627"/>
      <c r="K59" s="628"/>
      <c r="L59" s="636" t="s">
        <v>224</v>
      </c>
      <c r="M59" s="637"/>
      <c r="N59" s="637"/>
      <c r="O59" s="143" t="s">
        <v>221</v>
      </c>
      <c r="P59" s="632"/>
      <c r="Q59" s="633"/>
    </row>
    <row r="60" spans="1:19">
      <c r="A60" s="634"/>
      <c r="B60" s="635"/>
      <c r="C60" s="619"/>
      <c r="D60" s="620"/>
      <c r="E60" s="620"/>
      <c r="F60" s="621"/>
      <c r="G60" s="623"/>
      <c r="H60" s="625"/>
      <c r="I60" s="629"/>
      <c r="J60" s="630"/>
      <c r="K60" s="631"/>
      <c r="L60" s="638" t="s">
        <v>223</v>
      </c>
      <c r="M60" s="639"/>
      <c r="N60" s="639"/>
      <c r="O60" s="144" t="s">
        <v>222</v>
      </c>
      <c r="P60" s="634"/>
      <c r="Q60" s="635"/>
    </row>
    <row r="61" spans="1:19">
      <c r="A61" s="632"/>
      <c r="B61" s="633"/>
      <c r="C61" s="616"/>
      <c r="D61" s="617"/>
      <c r="E61" s="617"/>
      <c r="F61" s="618"/>
      <c r="G61" s="622"/>
      <c r="H61" s="624"/>
      <c r="I61" s="626"/>
      <c r="J61" s="627"/>
      <c r="K61" s="628"/>
      <c r="L61" s="636" t="s">
        <v>224</v>
      </c>
      <c r="M61" s="637"/>
      <c r="N61" s="637"/>
      <c r="O61" s="143" t="s">
        <v>221</v>
      </c>
      <c r="P61" s="632"/>
      <c r="Q61" s="633"/>
    </row>
    <row r="62" spans="1:19">
      <c r="A62" s="634"/>
      <c r="B62" s="635"/>
      <c r="C62" s="619"/>
      <c r="D62" s="620"/>
      <c r="E62" s="620"/>
      <c r="F62" s="621"/>
      <c r="G62" s="623"/>
      <c r="H62" s="625"/>
      <c r="I62" s="629"/>
      <c r="J62" s="630"/>
      <c r="K62" s="631"/>
      <c r="L62" s="638" t="s">
        <v>223</v>
      </c>
      <c r="M62" s="639"/>
      <c r="N62" s="639"/>
      <c r="O62" s="144" t="s">
        <v>222</v>
      </c>
      <c r="P62" s="634"/>
      <c r="Q62" s="635"/>
    </row>
    <row r="63" spans="1:19">
      <c r="A63" s="632"/>
      <c r="B63" s="633"/>
      <c r="C63" s="616"/>
      <c r="D63" s="617"/>
      <c r="E63" s="617"/>
      <c r="F63" s="618"/>
      <c r="G63" s="622"/>
      <c r="H63" s="624"/>
      <c r="I63" s="626"/>
      <c r="J63" s="627"/>
      <c r="K63" s="628"/>
      <c r="L63" s="636" t="s">
        <v>224</v>
      </c>
      <c r="M63" s="637"/>
      <c r="N63" s="637"/>
      <c r="O63" s="143" t="s">
        <v>221</v>
      </c>
      <c r="P63" s="632"/>
      <c r="Q63" s="633"/>
    </row>
    <row r="64" spans="1:19">
      <c r="A64" s="634"/>
      <c r="B64" s="635"/>
      <c r="C64" s="619"/>
      <c r="D64" s="620"/>
      <c r="E64" s="620"/>
      <c r="F64" s="621"/>
      <c r="G64" s="623"/>
      <c r="H64" s="625"/>
      <c r="I64" s="629"/>
      <c r="J64" s="630"/>
      <c r="K64" s="631"/>
      <c r="L64" s="638" t="s">
        <v>223</v>
      </c>
      <c r="M64" s="639"/>
      <c r="N64" s="639"/>
      <c r="O64" s="144" t="s">
        <v>222</v>
      </c>
      <c r="P64" s="634"/>
      <c r="Q64" s="635"/>
    </row>
    <row r="65" spans="1:17">
      <c r="A65" s="632"/>
      <c r="B65" s="633"/>
      <c r="C65" s="616"/>
      <c r="D65" s="617"/>
      <c r="E65" s="617"/>
      <c r="F65" s="618"/>
      <c r="G65" s="622"/>
      <c r="H65" s="624"/>
      <c r="I65" s="626"/>
      <c r="J65" s="627"/>
      <c r="K65" s="628"/>
      <c r="L65" s="636" t="s">
        <v>224</v>
      </c>
      <c r="M65" s="637"/>
      <c r="N65" s="637"/>
      <c r="O65" s="143" t="s">
        <v>221</v>
      </c>
      <c r="P65" s="632"/>
      <c r="Q65" s="633"/>
    </row>
    <row r="66" spans="1:17">
      <c r="A66" s="634"/>
      <c r="B66" s="635"/>
      <c r="C66" s="619"/>
      <c r="D66" s="620"/>
      <c r="E66" s="620"/>
      <c r="F66" s="621"/>
      <c r="G66" s="623"/>
      <c r="H66" s="625"/>
      <c r="I66" s="629"/>
      <c r="J66" s="630"/>
      <c r="K66" s="631"/>
      <c r="L66" s="638" t="s">
        <v>223</v>
      </c>
      <c r="M66" s="639"/>
      <c r="N66" s="639"/>
      <c r="O66" s="144" t="s">
        <v>222</v>
      </c>
      <c r="P66" s="634"/>
      <c r="Q66" s="635"/>
    </row>
    <row r="67" spans="1:17">
      <c r="A67" s="632"/>
      <c r="B67" s="633"/>
      <c r="C67" s="616"/>
      <c r="D67" s="617"/>
      <c r="E67" s="617"/>
      <c r="F67" s="618"/>
      <c r="G67" s="622"/>
      <c r="H67" s="624"/>
      <c r="I67" s="626"/>
      <c r="J67" s="627"/>
      <c r="K67" s="628"/>
      <c r="L67" s="636" t="s">
        <v>224</v>
      </c>
      <c r="M67" s="637"/>
      <c r="N67" s="637"/>
      <c r="O67" s="143" t="s">
        <v>221</v>
      </c>
      <c r="P67" s="632"/>
      <c r="Q67" s="633"/>
    </row>
    <row r="68" spans="1:17">
      <c r="A68" s="634"/>
      <c r="B68" s="635"/>
      <c r="C68" s="619"/>
      <c r="D68" s="620"/>
      <c r="E68" s="620"/>
      <c r="F68" s="621"/>
      <c r="G68" s="623"/>
      <c r="H68" s="625"/>
      <c r="I68" s="629"/>
      <c r="J68" s="630"/>
      <c r="K68" s="631"/>
      <c r="L68" s="638" t="s">
        <v>223</v>
      </c>
      <c r="M68" s="639"/>
      <c r="N68" s="639"/>
      <c r="O68" s="144" t="s">
        <v>222</v>
      </c>
      <c r="P68" s="634"/>
      <c r="Q68" s="635"/>
    </row>
    <row r="69" spans="1:17">
      <c r="A69" s="632"/>
      <c r="B69" s="633"/>
      <c r="C69" s="616"/>
      <c r="D69" s="617"/>
      <c r="E69" s="617"/>
      <c r="F69" s="618"/>
      <c r="G69" s="622"/>
      <c r="H69" s="624"/>
      <c r="I69" s="626"/>
      <c r="J69" s="627"/>
      <c r="K69" s="628"/>
      <c r="L69" s="636" t="s">
        <v>224</v>
      </c>
      <c r="M69" s="637"/>
      <c r="N69" s="637"/>
      <c r="O69" s="143" t="s">
        <v>221</v>
      </c>
      <c r="P69" s="632"/>
      <c r="Q69" s="633"/>
    </row>
    <row r="70" spans="1:17">
      <c r="A70" s="634"/>
      <c r="B70" s="635"/>
      <c r="C70" s="619"/>
      <c r="D70" s="620"/>
      <c r="E70" s="620"/>
      <c r="F70" s="621"/>
      <c r="G70" s="623"/>
      <c r="H70" s="625"/>
      <c r="I70" s="629"/>
      <c r="J70" s="630"/>
      <c r="K70" s="631"/>
      <c r="L70" s="638" t="s">
        <v>223</v>
      </c>
      <c r="M70" s="639"/>
      <c r="N70" s="639"/>
      <c r="O70" s="144" t="s">
        <v>222</v>
      </c>
      <c r="P70" s="634"/>
      <c r="Q70" s="635"/>
    </row>
    <row r="71" spans="1:17">
      <c r="A71" s="632"/>
      <c r="B71" s="633"/>
      <c r="C71" s="616"/>
      <c r="D71" s="617"/>
      <c r="E71" s="617"/>
      <c r="F71" s="618"/>
      <c r="G71" s="622"/>
      <c r="H71" s="624"/>
      <c r="I71" s="626"/>
      <c r="J71" s="627"/>
      <c r="K71" s="628"/>
      <c r="L71" s="636" t="s">
        <v>224</v>
      </c>
      <c r="M71" s="637"/>
      <c r="N71" s="637"/>
      <c r="O71" s="143" t="s">
        <v>221</v>
      </c>
      <c r="P71" s="632"/>
      <c r="Q71" s="633"/>
    </row>
    <row r="72" spans="1:17">
      <c r="A72" s="634"/>
      <c r="B72" s="635"/>
      <c r="C72" s="619"/>
      <c r="D72" s="620"/>
      <c r="E72" s="620"/>
      <c r="F72" s="621"/>
      <c r="G72" s="623"/>
      <c r="H72" s="625"/>
      <c r="I72" s="629"/>
      <c r="J72" s="630"/>
      <c r="K72" s="631"/>
      <c r="L72" s="638" t="s">
        <v>223</v>
      </c>
      <c r="M72" s="639"/>
      <c r="N72" s="639"/>
      <c r="O72" s="144" t="s">
        <v>222</v>
      </c>
      <c r="P72" s="634"/>
      <c r="Q72" s="635"/>
    </row>
    <row r="73" spans="1:17">
      <c r="A73" s="632"/>
      <c r="B73" s="633"/>
      <c r="C73" s="616"/>
      <c r="D73" s="617"/>
      <c r="E73" s="617"/>
      <c r="F73" s="618"/>
      <c r="G73" s="622"/>
      <c r="H73" s="624" t="s">
        <v>3</v>
      </c>
      <c r="I73" s="626" t="s">
        <v>3</v>
      </c>
      <c r="J73" s="627"/>
      <c r="K73" s="628"/>
      <c r="L73" s="636" t="s">
        <v>224</v>
      </c>
      <c r="M73" s="637"/>
      <c r="N73" s="637"/>
      <c r="O73" s="143" t="s">
        <v>221</v>
      </c>
      <c r="P73" s="632"/>
      <c r="Q73" s="633"/>
    </row>
    <row r="74" spans="1:17">
      <c r="A74" s="634"/>
      <c r="B74" s="635"/>
      <c r="C74" s="619"/>
      <c r="D74" s="620"/>
      <c r="E74" s="620"/>
      <c r="F74" s="621"/>
      <c r="G74" s="623"/>
      <c r="H74" s="625"/>
      <c r="I74" s="629"/>
      <c r="J74" s="630"/>
      <c r="K74" s="631"/>
      <c r="L74" s="638" t="s">
        <v>223</v>
      </c>
      <c r="M74" s="639"/>
      <c r="N74" s="639"/>
      <c r="O74" s="144" t="s">
        <v>222</v>
      </c>
      <c r="P74" s="634"/>
      <c r="Q74" s="635"/>
    </row>
    <row r="75" spans="1:17">
      <c r="A75" s="632"/>
      <c r="B75" s="633"/>
      <c r="C75" s="616"/>
      <c r="D75" s="617"/>
      <c r="E75" s="617"/>
      <c r="F75" s="618"/>
      <c r="G75" s="622"/>
      <c r="H75" s="624" t="s">
        <v>3</v>
      </c>
      <c r="I75" s="626" t="s">
        <v>3</v>
      </c>
      <c r="J75" s="627"/>
      <c r="K75" s="628"/>
      <c r="L75" s="636" t="s">
        <v>224</v>
      </c>
      <c r="M75" s="637"/>
      <c r="N75" s="637"/>
      <c r="O75" s="143" t="s">
        <v>221</v>
      </c>
      <c r="P75" s="632"/>
      <c r="Q75" s="633"/>
    </row>
    <row r="76" spans="1:17">
      <c r="A76" s="634"/>
      <c r="B76" s="635"/>
      <c r="C76" s="619"/>
      <c r="D76" s="620"/>
      <c r="E76" s="620"/>
      <c r="F76" s="621"/>
      <c r="G76" s="623"/>
      <c r="H76" s="625"/>
      <c r="I76" s="629"/>
      <c r="J76" s="630"/>
      <c r="K76" s="631"/>
      <c r="L76" s="638" t="s">
        <v>223</v>
      </c>
      <c r="M76" s="639"/>
      <c r="N76" s="639"/>
      <c r="O76" s="144" t="s">
        <v>222</v>
      </c>
      <c r="P76" s="634"/>
      <c r="Q76" s="635"/>
    </row>
    <row r="77" spans="1:17">
      <c r="A77" s="632"/>
      <c r="B77" s="633"/>
      <c r="C77" s="616"/>
      <c r="D77" s="617"/>
      <c r="E77" s="617"/>
      <c r="F77" s="618"/>
      <c r="G77" s="622"/>
      <c r="H77" s="624" t="s">
        <v>3</v>
      </c>
      <c r="I77" s="626" t="s">
        <v>3</v>
      </c>
      <c r="J77" s="627"/>
      <c r="K77" s="628"/>
      <c r="L77" s="636" t="s">
        <v>224</v>
      </c>
      <c r="M77" s="637"/>
      <c r="N77" s="637"/>
      <c r="O77" s="143" t="s">
        <v>221</v>
      </c>
      <c r="P77" s="632"/>
      <c r="Q77" s="633"/>
    </row>
    <row r="78" spans="1:17">
      <c r="A78" s="634"/>
      <c r="B78" s="635"/>
      <c r="C78" s="619"/>
      <c r="D78" s="620"/>
      <c r="E78" s="620"/>
      <c r="F78" s="621"/>
      <c r="G78" s="623"/>
      <c r="H78" s="625"/>
      <c r="I78" s="629"/>
      <c r="J78" s="630"/>
      <c r="K78" s="631"/>
      <c r="L78" s="638" t="s">
        <v>223</v>
      </c>
      <c r="M78" s="639"/>
      <c r="N78" s="639"/>
      <c r="O78" s="144" t="s">
        <v>222</v>
      </c>
      <c r="P78" s="634"/>
      <c r="Q78" s="635"/>
    </row>
    <row r="79" spans="1:17">
      <c r="A79" s="632"/>
      <c r="B79" s="633"/>
      <c r="C79" s="616"/>
      <c r="D79" s="617"/>
      <c r="E79" s="617"/>
      <c r="F79" s="618"/>
      <c r="G79" s="622"/>
      <c r="H79" s="624" t="s">
        <v>3</v>
      </c>
      <c r="I79" s="626" t="s">
        <v>3</v>
      </c>
      <c r="J79" s="627"/>
      <c r="K79" s="628"/>
      <c r="L79" s="636" t="s">
        <v>224</v>
      </c>
      <c r="M79" s="637"/>
      <c r="N79" s="637"/>
      <c r="O79" s="143" t="s">
        <v>221</v>
      </c>
      <c r="P79" s="632"/>
      <c r="Q79" s="633"/>
    </row>
    <row r="80" spans="1:17">
      <c r="A80" s="634"/>
      <c r="B80" s="635"/>
      <c r="C80" s="619"/>
      <c r="D80" s="620"/>
      <c r="E80" s="620"/>
      <c r="F80" s="621"/>
      <c r="G80" s="623"/>
      <c r="H80" s="625"/>
      <c r="I80" s="629"/>
      <c r="J80" s="630"/>
      <c r="K80" s="631"/>
      <c r="L80" s="638" t="s">
        <v>223</v>
      </c>
      <c r="M80" s="639"/>
      <c r="N80" s="639"/>
      <c r="O80" s="144" t="s">
        <v>222</v>
      </c>
      <c r="P80" s="634"/>
      <c r="Q80" s="635"/>
    </row>
    <row r="81" spans="1:17">
      <c r="A81" s="632"/>
      <c r="B81" s="633"/>
      <c r="C81" s="616"/>
      <c r="D81" s="617"/>
      <c r="E81" s="617"/>
      <c r="F81" s="618"/>
      <c r="G81" s="622"/>
      <c r="H81" s="624" t="s">
        <v>3</v>
      </c>
      <c r="I81" s="626" t="s">
        <v>3</v>
      </c>
      <c r="J81" s="627"/>
      <c r="K81" s="628"/>
      <c r="L81" s="636" t="s">
        <v>224</v>
      </c>
      <c r="M81" s="637"/>
      <c r="N81" s="637"/>
      <c r="O81" s="143" t="s">
        <v>221</v>
      </c>
      <c r="P81" s="632"/>
      <c r="Q81" s="633"/>
    </row>
    <row r="82" spans="1:17">
      <c r="A82" s="634"/>
      <c r="B82" s="635"/>
      <c r="C82" s="619"/>
      <c r="D82" s="620"/>
      <c r="E82" s="620"/>
      <c r="F82" s="621"/>
      <c r="G82" s="623"/>
      <c r="H82" s="625"/>
      <c r="I82" s="629"/>
      <c r="J82" s="630"/>
      <c r="K82" s="631"/>
      <c r="L82" s="638" t="s">
        <v>223</v>
      </c>
      <c r="M82" s="639"/>
      <c r="N82" s="639"/>
      <c r="O82" s="144" t="s">
        <v>222</v>
      </c>
      <c r="P82" s="634"/>
      <c r="Q82" s="635"/>
    </row>
    <row r="83" spans="1:17">
      <c r="A83" s="58"/>
      <c r="B83" s="58"/>
      <c r="C83" s="58"/>
      <c r="D83" s="58"/>
      <c r="E83" s="58"/>
      <c r="F83" s="58"/>
      <c r="G83" s="58"/>
      <c r="H83" s="58"/>
      <c r="I83" s="58"/>
      <c r="J83" s="58"/>
      <c r="K83" s="58"/>
      <c r="L83" s="58"/>
      <c r="M83" s="58"/>
      <c r="N83" s="58"/>
      <c r="O83" s="58"/>
      <c r="P83" s="58"/>
      <c r="Q83" s="58"/>
    </row>
    <row r="84" spans="1:17">
      <c r="A84" s="645" t="s">
        <v>92</v>
      </c>
      <c r="B84" s="645"/>
      <c r="C84" s="645"/>
      <c r="D84" s="645"/>
      <c r="E84" s="645"/>
      <c r="F84" s="645"/>
      <c r="G84" s="645"/>
      <c r="H84" s="645"/>
      <c r="I84" s="645"/>
      <c r="J84" s="645"/>
      <c r="K84" s="645"/>
      <c r="L84" s="645"/>
      <c r="M84" s="645"/>
      <c r="N84" s="645"/>
      <c r="O84" s="645"/>
      <c r="P84" s="645"/>
      <c r="Q84" s="645"/>
    </row>
    <row r="85" spans="1:17">
      <c r="A85" s="645" t="s">
        <v>62</v>
      </c>
      <c r="B85" s="645"/>
      <c r="C85" s="645"/>
      <c r="D85" s="645"/>
      <c r="E85" s="645"/>
      <c r="F85" s="645"/>
      <c r="G85" s="645"/>
      <c r="H85" s="645"/>
      <c r="I85" s="645"/>
      <c r="J85" s="645"/>
      <c r="K85" s="645"/>
      <c r="L85" s="645"/>
      <c r="M85" s="645"/>
      <c r="N85" s="645"/>
      <c r="O85" s="645"/>
      <c r="P85" s="645"/>
      <c r="Q85" s="645"/>
    </row>
    <row r="86" spans="1:17">
      <c r="A86" s="645" t="s">
        <v>4</v>
      </c>
      <c r="B86" s="645"/>
      <c r="C86" s="645"/>
      <c r="D86" s="645"/>
      <c r="E86" s="645"/>
      <c r="F86" s="645"/>
      <c r="G86" s="645"/>
      <c r="H86" s="645"/>
      <c r="I86" s="645"/>
      <c r="J86" s="645"/>
      <c r="K86" s="645"/>
      <c r="L86" s="645"/>
      <c r="M86" s="645"/>
      <c r="N86" s="645"/>
      <c r="O86" s="645"/>
      <c r="P86" s="645"/>
      <c r="Q86" s="645"/>
    </row>
    <row r="87" spans="1:17">
      <c r="A87" s="645" t="s">
        <v>391</v>
      </c>
      <c r="B87" s="645"/>
      <c r="C87" s="645"/>
      <c r="D87" s="645"/>
      <c r="E87" s="645"/>
      <c r="F87" s="645"/>
      <c r="G87" s="645"/>
      <c r="H87" s="645"/>
      <c r="I87" s="645"/>
      <c r="J87" s="645"/>
      <c r="K87" s="645"/>
      <c r="L87" s="645"/>
      <c r="M87" s="645"/>
      <c r="N87" s="645"/>
      <c r="O87" s="645"/>
      <c r="P87" s="645"/>
      <c r="Q87" s="645"/>
    </row>
    <row r="88" spans="1:17">
      <c r="A88" s="645" t="s">
        <v>392</v>
      </c>
      <c r="B88" s="645"/>
      <c r="C88" s="645"/>
      <c r="D88" s="645"/>
      <c r="E88" s="645"/>
      <c r="F88" s="645"/>
      <c r="G88" s="645"/>
      <c r="H88" s="645"/>
      <c r="I88" s="645"/>
      <c r="J88" s="645"/>
      <c r="K88" s="645"/>
      <c r="L88" s="645"/>
      <c r="M88" s="645"/>
      <c r="N88" s="645"/>
      <c r="O88" s="645"/>
      <c r="P88" s="645"/>
      <c r="Q88" s="645"/>
    </row>
    <row r="89" spans="1:17">
      <c r="A89" s="645" t="s">
        <v>723</v>
      </c>
      <c r="B89" s="645"/>
      <c r="C89" s="645"/>
      <c r="D89" s="645"/>
      <c r="E89" s="645"/>
      <c r="F89" s="645"/>
      <c r="G89" s="645"/>
      <c r="H89" s="645"/>
      <c r="I89" s="645"/>
      <c r="J89" s="645"/>
      <c r="K89" s="645"/>
      <c r="L89" s="645"/>
      <c r="M89" s="645"/>
      <c r="N89" s="645"/>
      <c r="O89" s="645"/>
      <c r="P89" s="645"/>
      <c r="Q89" s="645"/>
    </row>
    <row r="90" spans="1:17">
      <c r="A90" s="645" t="s">
        <v>98</v>
      </c>
      <c r="B90" s="645"/>
      <c r="C90" s="645"/>
      <c r="D90" s="645"/>
      <c r="E90" s="645"/>
      <c r="F90" s="645"/>
      <c r="G90" s="645"/>
      <c r="H90" s="645"/>
      <c r="I90" s="645"/>
      <c r="J90" s="645"/>
      <c r="K90" s="645"/>
      <c r="L90" s="645"/>
      <c r="M90" s="645"/>
      <c r="N90" s="645"/>
      <c r="O90" s="645"/>
      <c r="P90" s="645"/>
      <c r="Q90" s="645"/>
    </row>
    <row r="91" spans="1:17">
      <c r="A91" s="645" t="s">
        <v>724</v>
      </c>
      <c r="B91" s="645"/>
      <c r="C91" s="645"/>
      <c r="D91" s="645"/>
      <c r="E91" s="645"/>
      <c r="F91" s="645"/>
      <c r="G91" s="645"/>
      <c r="H91" s="645"/>
      <c r="I91" s="645"/>
      <c r="J91" s="645"/>
      <c r="K91" s="645"/>
      <c r="L91" s="645"/>
      <c r="M91" s="645"/>
      <c r="N91" s="645"/>
      <c r="O91" s="645"/>
      <c r="P91" s="645"/>
      <c r="Q91" s="645"/>
    </row>
    <row r="92" spans="1:17">
      <c r="A92" s="645" t="s">
        <v>99</v>
      </c>
      <c r="B92" s="645"/>
      <c r="C92" s="645"/>
      <c r="D92" s="645"/>
      <c r="E92" s="645"/>
      <c r="F92" s="645"/>
      <c r="G92" s="645"/>
      <c r="H92" s="645"/>
      <c r="I92" s="645"/>
      <c r="J92" s="645"/>
      <c r="K92" s="645"/>
      <c r="L92" s="645"/>
      <c r="M92" s="645"/>
      <c r="N92" s="645"/>
      <c r="O92" s="645"/>
      <c r="P92" s="645"/>
      <c r="Q92" s="645"/>
    </row>
    <row r="93" spans="1:17">
      <c r="A93" s="645" t="s">
        <v>199</v>
      </c>
      <c r="B93" s="645"/>
      <c r="C93" s="645"/>
      <c r="D93" s="645"/>
      <c r="E93" s="645"/>
      <c r="F93" s="645"/>
      <c r="G93" s="645"/>
      <c r="H93" s="645"/>
      <c r="I93" s="645"/>
      <c r="J93" s="645"/>
      <c r="K93" s="645"/>
      <c r="L93" s="645"/>
      <c r="M93" s="645"/>
      <c r="N93" s="645"/>
      <c r="O93" s="645"/>
      <c r="P93" s="645"/>
      <c r="Q93" s="645"/>
    </row>
    <row r="94" spans="1:17">
      <c r="A94" s="58"/>
      <c r="B94" s="58"/>
      <c r="C94" s="58"/>
      <c r="D94" s="58"/>
      <c r="E94" s="58"/>
      <c r="F94" s="58"/>
      <c r="G94" s="58"/>
      <c r="H94" s="58"/>
      <c r="I94" s="58"/>
      <c r="J94" s="58"/>
      <c r="K94" s="58"/>
      <c r="L94" s="58"/>
      <c r="M94" s="58"/>
      <c r="N94" s="58"/>
      <c r="O94" s="58"/>
      <c r="P94" s="58"/>
      <c r="Q94" s="58"/>
    </row>
    <row r="95" spans="1:17">
      <c r="A95" s="58"/>
      <c r="B95" s="58"/>
      <c r="C95" s="58"/>
      <c r="D95" s="58"/>
      <c r="E95" s="58"/>
      <c r="F95" s="58"/>
      <c r="G95" s="58"/>
      <c r="H95" s="58"/>
      <c r="I95" s="58"/>
      <c r="J95" s="58"/>
      <c r="K95" s="58"/>
      <c r="L95" s="58"/>
      <c r="M95" s="58"/>
      <c r="N95" s="58"/>
      <c r="O95" s="58"/>
      <c r="P95" s="58"/>
      <c r="Q95" s="58"/>
    </row>
    <row r="96" spans="1:17">
      <c r="A96" s="58"/>
      <c r="B96" s="58"/>
      <c r="C96" s="58"/>
      <c r="D96" s="58"/>
      <c r="E96" s="58"/>
      <c r="F96" s="58"/>
      <c r="G96" s="58"/>
      <c r="H96" s="58"/>
      <c r="I96" s="58"/>
      <c r="J96" s="58"/>
      <c r="K96" s="58"/>
      <c r="L96" s="58"/>
      <c r="M96" s="58"/>
      <c r="N96" s="58"/>
      <c r="O96" s="58"/>
      <c r="P96" s="58"/>
      <c r="Q96" s="58"/>
    </row>
    <row r="97" spans="1:17">
      <c r="A97" s="58"/>
      <c r="B97" s="58"/>
      <c r="C97" s="58"/>
      <c r="D97" s="58"/>
      <c r="E97" s="58"/>
      <c r="F97" s="58"/>
      <c r="G97" s="58"/>
      <c r="H97" s="58"/>
      <c r="I97" s="58"/>
      <c r="J97" s="58"/>
      <c r="K97" s="58"/>
      <c r="L97" s="58"/>
      <c r="M97" s="58"/>
      <c r="N97" s="58"/>
      <c r="O97" s="58"/>
      <c r="P97" s="58"/>
      <c r="Q97" s="58"/>
    </row>
    <row r="98" spans="1:17">
      <c r="A98" s="58"/>
      <c r="B98" s="58"/>
      <c r="C98" s="58"/>
      <c r="D98" s="58"/>
      <c r="E98" s="58"/>
      <c r="F98" s="58"/>
      <c r="G98" s="58"/>
      <c r="H98" s="58"/>
      <c r="I98" s="58"/>
      <c r="J98" s="58"/>
      <c r="K98" s="58"/>
      <c r="L98" s="58"/>
      <c r="M98" s="58"/>
      <c r="N98" s="58"/>
      <c r="O98" s="58"/>
      <c r="P98" s="58"/>
      <c r="Q98" s="58"/>
    </row>
    <row r="99" spans="1:17">
      <c r="A99" s="58"/>
      <c r="B99" s="58"/>
      <c r="C99" s="58"/>
      <c r="D99" s="58"/>
      <c r="E99" s="58"/>
      <c r="F99" s="58"/>
      <c r="G99" s="58"/>
      <c r="H99" s="58"/>
      <c r="I99" s="58"/>
      <c r="J99" s="58"/>
      <c r="K99" s="58"/>
      <c r="L99" s="58"/>
      <c r="M99" s="58"/>
      <c r="N99" s="58"/>
      <c r="O99" s="58"/>
      <c r="P99" s="58"/>
      <c r="Q99" s="58"/>
    </row>
    <row r="100" spans="1:17">
      <c r="A100" s="58"/>
      <c r="B100" s="58"/>
      <c r="C100" s="58"/>
      <c r="D100" s="58"/>
      <c r="E100" s="58"/>
      <c r="F100" s="58"/>
      <c r="G100" s="58"/>
      <c r="H100" s="58"/>
      <c r="I100" s="58"/>
      <c r="J100" s="58"/>
      <c r="K100" s="58"/>
      <c r="L100" s="58"/>
      <c r="M100" s="58"/>
      <c r="N100" s="58"/>
      <c r="O100" s="58"/>
      <c r="P100" s="58"/>
      <c r="Q100" s="58"/>
    </row>
    <row r="101" spans="1:17">
      <c r="A101" s="58"/>
      <c r="B101" s="58"/>
      <c r="C101" s="58"/>
      <c r="D101" s="58"/>
      <c r="E101" s="58"/>
      <c r="F101" s="58"/>
      <c r="G101" s="58"/>
      <c r="H101" s="58"/>
      <c r="I101" s="58"/>
      <c r="J101" s="58"/>
      <c r="K101" s="58"/>
      <c r="L101" s="58"/>
      <c r="M101" s="58"/>
      <c r="N101" s="58"/>
      <c r="O101" s="58"/>
      <c r="P101" s="58"/>
      <c r="Q101" s="58"/>
    </row>
    <row r="102" spans="1:17">
      <c r="A102" s="58"/>
      <c r="B102" s="58"/>
      <c r="C102" s="58"/>
      <c r="D102" s="58"/>
      <c r="E102" s="58"/>
      <c r="F102" s="58"/>
      <c r="G102" s="58"/>
      <c r="H102" s="58"/>
      <c r="I102" s="58"/>
      <c r="J102" s="58"/>
      <c r="K102" s="58"/>
      <c r="L102" s="58"/>
      <c r="M102" s="58"/>
      <c r="N102" s="58"/>
      <c r="O102" s="58"/>
      <c r="P102" s="58"/>
      <c r="Q102" s="58"/>
    </row>
    <row r="103" spans="1:17">
      <c r="A103" s="58"/>
      <c r="B103" s="58"/>
      <c r="C103" s="58"/>
      <c r="D103" s="58"/>
      <c r="E103" s="58"/>
      <c r="F103" s="58"/>
      <c r="G103" s="58"/>
      <c r="H103" s="58"/>
      <c r="I103" s="58"/>
      <c r="J103" s="58"/>
      <c r="K103" s="58"/>
      <c r="L103" s="58"/>
      <c r="M103" s="58"/>
      <c r="N103" s="58"/>
      <c r="O103" s="58"/>
      <c r="P103" s="58"/>
      <c r="Q103" s="58"/>
    </row>
    <row r="104" spans="1:17">
      <c r="A104" s="58"/>
      <c r="B104" s="58"/>
      <c r="C104" s="58"/>
      <c r="D104" s="58"/>
      <c r="E104" s="58"/>
      <c r="F104" s="58"/>
      <c r="G104" s="58"/>
      <c r="H104" s="58"/>
      <c r="I104" s="58"/>
      <c r="J104" s="58"/>
      <c r="K104" s="58"/>
      <c r="L104" s="58"/>
      <c r="M104" s="58"/>
      <c r="N104" s="58"/>
      <c r="O104" s="58"/>
      <c r="P104" s="58"/>
      <c r="Q104" s="58"/>
    </row>
    <row r="105" spans="1:17">
      <c r="A105" s="58"/>
      <c r="B105" s="58"/>
      <c r="C105" s="58"/>
      <c r="D105" s="58"/>
      <c r="E105" s="58"/>
      <c r="F105" s="58"/>
      <c r="G105" s="58"/>
      <c r="H105" s="58"/>
      <c r="I105" s="58"/>
      <c r="J105" s="58"/>
      <c r="K105" s="58"/>
      <c r="L105" s="58"/>
      <c r="M105" s="58"/>
      <c r="N105" s="58"/>
      <c r="O105" s="58"/>
      <c r="P105" s="58"/>
      <c r="Q105" s="58"/>
    </row>
    <row r="106" spans="1:17">
      <c r="A106" s="58"/>
      <c r="B106" s="58"/>
      <c r="C106" s="58"/>
      <c r="D106" s="58"/>
      <c r="E106" s="58"/>
      <c r="F106" s="58"/>
      <c r="G106" s="58"/>
      <c r="H106" s="58"/>
      <c r="I106" s="58"/>
      <c r="J106" s="58"/>
      <c r="K106" s="58"/>
      <c r="L106" s="58"/>
      <c r="M106" s="58"/>
      <c r="N106" s="58"/>
      <c r="O106" s="58"/>
      <c r="P106" s="58"/>
      <c r="Q106" s="58"/>
    </row>
    <row r="107" spans="1:17">
      <c r="A107" s="58"/>
      <c r="B107" s="58"/>
      <c r="C107" s="58"/>
      <c r="D107" s="58"/>
      <c r="E107" s="58"/>
      <c r="F107" s="58"/>
      <c r="G107" s="58"/>
      <c r="H107" s="58"/>
      <c r="I107" s="58"/>
      <c r="J107" s="58"/>
      <c r="K107" s="58"/>
      <c r="L107" s="58"/>
      <c r="M107" s="58"/>
      <c r="N107" s="58"/>
      <c r="O107" s="58"/>
      <c r="P107" s="58"/>
      <c r="Q107" s="58"/>
    </row>
    <row r="108" spans="1:17">
      <c r="A108" s="58"/>
      <c r="B108" s="58"/>
      <c r="C108" s="58"/>
      <c r="D108" s="58"/>
      <c r="E108" s="58"/>
      <c r="F108" s="58"/>
      <c r="G108" s="58"/>
      <c r="H108" s="58"/>
      <c r="I108" s="58"/>
      <c r="J108" s="58"/>
      <c r="K108" s="58"/>
      <c r="L108" s="58"/>
      <c r="M108" s="58"/>
      <c r="N108" s="58"/>
      <c r="O108" s="58"/>
      <c r="P108" s="58"/>
      <c r="Q108" s="58"/>
    </row>
    <row r="109" spans="1:17">
      <c r="A109" s="58"/>
      <c r="B109" s="58"/>
      <c r="C109" s="58"/>
      <c r="D109" s="58"/>
      <c r="E109" s="58"/>
      <c r="F109" s="58"/>
      <c r="G109" s="58"/>
      <c r="H109" s="58"/>
      <c r="I109" s="58"/>
      <c r="J109" s="58"/>
      <c r="K109" s="58"/>
      <c r="L109" s="58"/>
      <c r="M109" s="58"/>
      <c r="N109" s="58"/>
      <c r="O109" s="58"/>
      <c r="P109" s="58"/>
      <c r="Q109" s="58"/>
    </row>
    <row r="110" spans="1:17">
      <c r="A110" s="58"/>
      <c r="B110" s="58"/>
      <c r="C110" s="58"/>
      <c r="D110" s="58"/>
      <c r="E110" s="58"/>
      <c r="F110" s="58"/>
      <c r="G110" s="58"/>
      <c r="H110" s="58"/>
      <c r="I110" s="58"/>
      <c r="J110" s="58"/>
      <c r="K110" s="58"/>
      <c r="L110" s="58"/>
      <c r="M110" s="58"/>
      <c r="N110" s="58"/>
      <c r="O110" s="58"/>
      <c r="P110" s="58"/>
      <c r="Q110" s="58"/>
    </row>
    <row r="111" spans="1:17">
      <c r="A111" s="58"/>
      <c r="B111" s="58"/>
      <c r="C111" s="58"/>
      <c r="D111" s="58"/>
      <c r="E111" s="58"/>
      <c r="F111" s="58"/>
      <c r="G111" s="58"/>
      <c r="H111" s="58"/>
      <c r="I111" s="58"/>
      <c r="J111" s="58"/>
      <c r="K111" s="58"/>
      <c r="L111" s="58"/>
      <c r="M111" s="58"/>
      <c r="N111" s="58"/>
      <c r="O111" s="58"/>
      <c r="P111" s="58"/>
      <c r="Q111" s="58"/>
    </row>
    <row r="112" spans="1:17">
      <c r="A112" s="58"/>
      <c r="B112" s="58"/>
      <c r="C112" s="58"/>
      <c r="D112" s="58"/>
      <c r="E112" s="58"/>
      <c r="F112" s="58"/>
      <c r="G112" s="58"/>
      <c r="H112" s="58"/>
      <c r="I112" s="58"/>
      <c r="J112" s="58"/>
      <c r="K112" s="58"/>
      <c r="L112" s="58"/>
      <c r="M112" s="58"/>
      <c r="N112" s="58"/>
      <c r="O112" s="58"/>
      <c r="P112" s="58"/>
      <c r="Q112" s="58"/>
    </row>
  </sheetData>
  <mergeCells count="267">
    <mergeCell ref="A90:Q90"/>
    <mergeCell ref="A92:Q92"/>
    <mergeCell ref="A93:Q93"/>
    <mergeCell ref="A89:Q89"/>
    <mergeCell ref="A91:Q91"/>
    <mergeCell ref="A84:Q84"/>
    <mergeCell ref="A85:Q85"/>
    <mergeCell ref="A86:Q86"/>
    <mergeCell ref="A87:Q87"/>
    <mergeCell ref="A88:Q88"/>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53:B54"/>
    <mergeCell ref="C53:F54"/>
    <mergeCell ref="G53:G54"/>
    <mergeCell ref="H53:H54"/>
    <mergeCell ref="C52:F52"/>
    <mergeCell ref="I52:K52"/>
    <mergeCell ref="I53:K54"/>
    <mergeCell ref="A55:B56"/>
    <mergeCell ref="C55:F56"/>
    <mergeCell ref="A52:B52"/>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59:Q60"/>
    <mergeCell ref="I59:K60"/>
    <mergeCell ref="I57:K58"/>
    <mergeCell ref="A57:B58"/>
    <mergeCell ref="C57:F58"/>
    <mergeCell ref="G57:G58"/>
    <mergeCell ref="H57:H58"/>
    <mergeCell ref="A59:B60"/>
    <mergeCell ref="C59:F60"/>
    <mergeCell ref="L57:N57"/>
    <mergeCell ref="G59:G60"/>
    <mergeCell ref="H59:H60"/>
    <mergeCell ref="P57:Q58"/>
    <mergeCell ref="P24:Q25"/>
    <mergeCell ref="P22:Q23"/>
    <mergeCell ref="L24:N24"/>
    <mergeCell ref="L25:N25"/>
    <mergeCell ref="A22:B23"/>
    <mergeCell ref="P26:Q27"/>
    <mergeCell ref="I22:K23"/>
    <mergeCell ref="L26:N26"/>
    <mergeCell ref="L27:N27"/>
    <mergeCell ref="G26:G27"/>
    <mergeCell ref="H26:H27"/>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C19:F19"/>
    <mergeCell ref="I19:K19"/>
    <mergeCell ref="C22:F23"/>
    <mergeCell ref="G22:G23"/>
    <mergeCell ref="H22:H23"/>
    <mergeCell ref="A19:B19"/>
    <mergeCell ref="I32:K33"/>
    <mergeCell ref="A36:B37"/>
    <mergeCell ref="C36:F37"/>
    <mergeCell ref="A20:B21"/>
    <mergeCell ref="I28:K29"/>
    <mergeCell ref="A26:B27"/>
    <mergeCell ref="C26:F27"/>
  </mergeCells>
  <phoneticPr fontId="1"/>
  <dataValidations count="3">
    <dataValidation type="list" allowBlank="1" showInputMessage="1" showErrorMessage="1" sqref="H20:H49 H53:H82">
      <formula1>"　,男,女"</formula1>
    </dataValidation>
    <dataValidation type="list" allowBlank="1" showInputMessage="1" showErrorMessage="1" sqref="I20:K49 I53:K82">
      <formula1>"　,車上運動員,事務員,手話通訳者,要約筆記者"</formula1>
    </dataValidation>
    <dataValidation imeMode="off" allowBlank="1" showInputMessage="1" showErrorMessage="1" sqref="G20:G49 G53:G82"/>
  </dataValidations>
  <hyperlinks>
    <hyperlink ref="R1" location="目次!A1" display="目次に戻る"/>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50" min="21" max="37"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Normal="100" zoomScaleSheetLayoutView="100" workbookViewId="0"/>
  </sheetViews>
  <sheetFormatPr defaultRowHeight="15.75"/>
  <cols>
    <col min="1" max="8" width="9" style="256"/>
    <col min="9" max="9" width="9.625" style="256" customWidth="1"/>
    <col min="10" max="10" width="11.875" style="256" bestFit="1" customWidth="1"/>
    <col min="11" max="16384" width="9" style="256"/>
  </cols>
  <sheetData>
    <row r="1" spans="1:10">
      <c r="I1" s="255" t="s">
        <v>510</v>
      </c>
      <c r="J1" s="245" t="s">
        <v>364</v>
      </c>
    </row>
    <row r="5" spans="1:10" ht="31.5">
      <c r="A5" s="505" t="s">
        <v>664</v>
      </c>
      <c r="B5" s="505"/>
      <c r="C5" s="505"/>
      <c r="D5" s="505"/>
      <c r="E5" s="505"/>
      <c r="F5" s="505"/>
      <c r="G5" s="505"/>
      <c r="H5" s="505"/>
      <c r="I5" s="505"/>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253" t="s">
        <v>665</v>
      </c>
      <c r="B8" s="67"/>
      <c r="C8" s="67"/>
      <c r="D8" s="67"/>
      <c r="E8" s="67"/>
      <c r="F8" s="67"/>
      <c r="G8" s="67"/>
      <c r="H8" s="67"/>
      <c r="I8" s="67"/>
    </row>
    <row r="9" spans="1:10" ht="18" customHeight="1">
      <c r="A9" s="262" t="s">
        <v>666</v>
      </c>
      <c r="B9" s="67"/>
      <c r="C9" s="67"/>
      <c r="D9" s="67"/>
      <c r="E9" s="67"/>
      <c r="F9" s="67"/>
      <c r="G9" s="67"/>
      <c r="H9" s="67"/>
      <c r="I9" s="67"/>
    </row>
    <row r="10" spans="1:10" ht="18" customHeight="1">
      <c r="A10" s="253" t="s">
        <v>667</v>
      </c>
      <c r="B10" s="67"/>
      <c r="C10" s="67"/>
      <c r="D10" s="67"/>
      <c r="E10" s="67"/>
      <c r="F10" s="67"/>
      <c r="G10" s="67"/>
      <c r="H10" s="67"/>
      <c r="I10" s="67"/>
    </row>
    <row r="11" spans="1:10" ht="18" customHeight="1">
      <c r="A11" s="254"/>
      <c r="B11" s="67"/>
      <c r="C11" s="67"/>
      <c r="D11" s="67"/>
      <c r="E11" s="67"/>
      <c r="F11" s="67"/>
      <c r="G11" s="67"/>
      <c r="H11" s="67"/>
      <c r="I11" s="67"/>
    </row>
    <row r="13" spans="1:10">
      <c r="B13" s="571" t="s">
        <v>107</v>
      </c>
      <c r="C13" s="571"/>
      <c r="D13" s="571"/>
      <c r="H13" s="90"/>
    </row>
    <row r="16" spans="1:10">
      <c r="J16" s="332"/>
    </row>
    <row r="17" spans="1:10">
      <c r="C17" s="255" t="s">
        <v>676</v>
      </c>
      <c r="D17" s="255"/>
      <c r="E17" s="646"/>
      <c r="F17" s="646"/>
      <c r="G17" s="646"/>
      <c r="H17" s="646"/>
      <c r="I17" s="646"/>
      <c r="J17" s="264"/>
    </row>
    <row r="18" spans="1:10" ht="21">
      <c r="C18" s="255"/>
      <c r="D18" s="255"/>
      <c r="E18" s="131"/>
      <c r="F18" s="131"/>
      <c r="G18" s="131"/>
      <c r="H18" s="131"/>
      <c r="I18" s="253"/>
      <c r="J18" s="333"/>
    </row>
    <row r="19" spans="1:10">
      <c r="C19" s="255" t="s">
        <v>186</v>
      </c>
      <c r="D19" s="255"/>
      <c r="E19" s="646"/>
      <c r="F19" s="646"/>
      <c r="G19" s="646"/>
      <c r="H19" s="646"/>
      <c r="I19" s="646"/>
      <c r="J19" s="264"/>
    </row>
    <row r="20" spans="1:10" ht="21">
      <c r="C20" s="255"/>
      <c r="D20" s="255"/>
      <c r="E20" s="131"/>
      <c r="F20" s="92"/>
      <c r="G20" s="131"/>
      <c r="H20" s="131"/>
      <c r="I20" s="253"/>
      <c r="J20" s="333"/>
    </row>
    <row r="21" spans="1:10">
      <c r="C21" s="255" t="s">
        <v>403</v>
      </c>
      <c r="D21" s="255"/>
      <c r="E21" s="646"/>
      <c r="F21" s="646"/>
      <c r="G21" s="646"/>
      <c r="H21" s="646"/>
      <c r="I21" s="646"/>
      <c r="J21" s="264"/>
    </row>
    <row r="22" spans="1:10">
      <c r="C22" s="255"/>
      <c r="D22" s="255"/>
      <c r="E22" s="92"/>
      <c r="F22" s="92"/>
      <c r="G22" s="92"/>
      <c r="H22" s="253"/>
      <c r="I22" s="253"/>
      <c r="J22" s="333"/>
    </row>
    <row r="23" spans="1:10">
      <c r="C23" s="255" t="s">
        <v>535</v>
      </c>
      <c r="D23" s="91"/>
      <c r="E23" s="646"/>
      <c r="F23" s="646"/>
      <c r="G23" s="646"/>
      <c r="H23" s="646"/>
      <c r="I23" s="646"/>
      <c r="J23" s="264"/>
    </row>
    <row r="24" spans="1:10">
      <c r="D24" s="91"/>
      <c r="E24" s="263"/>
      <c r="F24" s="263"/>
      <c r="G24" s="263"/>
      <c r="H24" s="263"/>
      <c r="I24" s="263"/>
      <c r="J24" s="263"/>
    </row>
    <row r="25" spans="1:10">
      <c r="D25" s="91"/>
      <c r="E25" s="263"/>
      <c r="F25" s="263"/>
      <c r="G25" s="263"/>
      <c r="H25" s="263"/>
      <c r="I25" s="263"/>
      <c r="J25" s="263"/>
    </row>
    <row r="26" spans="1:10">
      <c r="A26" s="83" t="str">
        <f>"　宮城県選挙管理委員会委員長　"&amp;設定シート!$D$12&amp;"　殿"</f>
        <v>　宮城県選挙管理委員会委員長　櫻井　正人　殿</v>
      </c>
      <c r="J26" s="332"/>
    </row>
    <row r="27" spans="1:10">
      <c r="J27" s="332"/>
    </row>
    <row r="29" spans="1:10">
      <c r="A29" s="536" t="s">
        <v>40</v>
      </c>
      <c r="B29" s="536"/>
      <c r="C29" s="536"/>
      <c r="D29" s="536"/>
      <c r="E29" s="536"/>
      <c r="F29" s="536"/>
      <c r="G29" s="536"/>
      <c r="H29" s="536"/>
      <c r="I29" s="536"/>
    </row>
    <row r="31" spans="1:10" ht="26.25" customHeight="1">
      <c r="A31" s="521" t="s">
        <v>668</v>
      </c>
      <c r="B31" s="521"/>
      <c r="C31" s="521"/>
      <c r="D31" s="647">
        <f>入力シート①!C12</f>
        <v>0</v>
      </c>
      <c r="E31" s="647"/>
      <c r="F31" s="647"/>
      <c r="G31" s="647"/>
      <c r="H31" s="647"/>
      <c r="I31" s="647"/>
    </row>
    <row r="32" spans="1:10" ht="26.25" customHeight="1">
      <c r="A32" s="521" t="s">
        <v>511</v>
      </c>
      <c r="B32" s="521"/>
      <c r="C32" s="521"/>
      <c r="D32" s="648">
        <f>設定シート!D6</f>
        <v>45939</v>
      </c>
      <c r="E32" s="648"/>
      <c r="F32" s="648"/>
      <c r="G32" s="648"/>
      <c r="H32" s="648"/>
      <c r="I32" s="648"/>
    </row>
    <row r="33" spans="1:9">
      <c r="D33" s="68"/>
      <c r="E33" s="68"/>
      <c r="F33" s="68"/>
      <c r="G33" s="68"/>
    </row>
    <row r="34" spans="1:9">
      <c r="D34" s="68"/>
      <c r="E34" s="68"/>
      <c r="F34" s="68"/>
      <c r="G34" s="68"/>
    </row>
    <row r="35" spans="1:9">
      <c r="A35" s="63" t="s">
        <v>69</v>
      </c>
      <c r="B35" s="46"/>
      <c r="C35" s="46"/>
      <c r="D35" s="46"/>
      <c r="E35" s="46"/>
      <c r="F35" s="46"/>
      <c r="G35" s="46"/>
      <c r="H35" s="46"/>
      <c r="I35" s="46"/>
    </row>
    <row r="36" spans="1:9">
      <c r="A36" s="595" t="s">
        <v>711</v>
      </c>
      <c r="B36" s="595"/>
      <c r="C36" s="595"/>
      <c r="D36" s="595"/>
      <c r="E36" s="595"/>
      <c r="F36" s="595"/>
      <c r="G36" s="595"/>
      <c r="H36" s="595"/>
      <c r="I36" s="595"/>
    </row>
    <row r="37" spans="1:9">
      <c r="A37" s="595" t="s">
        <v>712</v>
      </c>
      <c r="B37" s="595"/>
      <c r="C37" s="595"/>
      <c r="D37" s="595"/>
      <c r="E37" s="595"/>
      <c r="F37" s="595"/>
      <c r="G37" s="595"/>
      <c r="H37" s="595"/>
      <c r="I37" s="595"/>
    </row>
    <row r="38" spans="1:9">
      <c r="A38" s="595" t="s">
        <v>713</v>
      </c>
      <c r="B38" s="595"/>
      <c r="C38" s="595"/>
      <c r="D38" s="595"/>
      <c r="E38" s="595"/>
      <c r="F38" s="595"/>
      <c r="G38" s="595"/>
      <c r="H38" s="595"/>
      <c r="I38" s="595"/>
    </row>
    <row r="39" spans="1:9">
      <c r="A39" s="595" t="s">
        <v>714</v>
      </c>
      <c r="B39" s="595"/>
      <c r="C39" s="595"/>
      <c r="D39" s="595"/>
      <c r="E39" s="595"/>
      <c r="F39" s="595"/>
      <c r="G39" s="595"/>
      <c r="H39" s="595"/>
      <c r="I39" s="595"/>
    </row>
    <row r="40" spans="1:9">
      <c r="B40" s="71"/>
      <c r="C40" s="253"/>
    </row>
    <row r="42" spans="1:9">
      <c r="E42" s="255"/>
      <c r="F42" s="92"/>
    </row>
    <row r="47" spans="1:9">
      <c r="E47" s="255"/>
      <c r="F47" s="68"/>
      <c r="G47" s="68"/>
    </row>
  </sheetData>
  <mergeCells count="15">
    <mergeCell ref="A36:I36"/>
    <mergeCell ref="A37:I37"/>
    <mergeCell ref="A38:I38"/>
    <mergeCell ref="A39:I39"/>
    <mergeCell ref="A5:I5"/>
    <mergeCell ref="B13:D13"/>
    <mergeCell ref="A29:I29"/>
    <mergeCell ref="E21:I21"/>
    <mergeCell ref="E19:I19"/>
    <mergeCell ref="E17:I17"/>
    <mergeCell ref="E23:I23"/>
    <mergeCell ref="D31:I31"/>
    <mergeCell ref="D32:I32"/>
    <mergeCell ref="A31:C31"/>
    <mergeCell ref="A32:C32"/>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view="pageBreakPreview" zoomScaleNormal="100" zoomScaleSheetLayoutView="100" workbookViewId="0"/>
  </sheetViews>
  <sheetFormatPr defaultRowHeight="15.75"/>
  <cols>
    <col min="1" max="8" width="9.625" style="256" customWidth="1"/>
    <col min="9" max="10" width="4.375" style="256" customWidth="1"/>
    <col min="11" max="11" width="11.875" style="256" bestFit="1" customWidth="1"/>
    <col min="12" max="16384" width="9" style="256"/>
  </cols>
  <sheetData>
    <row r="1" spans="1:11">
      <c r="J1" s="255" t="s">
        <v>512</v>
      </c>
      <c r="K1" s="245" t="s">
        <v>364</v>
      </c>
    </row>
    <row r="6" spans="1:11" ht="24">
      <c r="A6" s="473" t="s">
        <v>669</v>
      </c>
      <c r="B6" s="473"/>
      <c r="C6" s="473"/>
      <c r="D6" s="473"/>
      <c r="E6" s="473"/>
      <c r="F6" s="473"/>
      <c r="G6" s="473"/>
      <c r="H6" s="473"/>
      <c r="I6" s="473"/>
      <c r="J6" s="473"/>
    </row>
    <row r="7" spans="1:11" ht="14.25" customHeight="1">
      <c r="A7" s="67"/>
      <c r="B7" s="67"/>
      <c r="C7" s="67"/>
      <c r="D7" s="67"/>
      <c r="E7" s="67"/>
      <c r="F7" s="67"/>
      <c r="G7" s="67"/>
      <c r="H7" s="67"/>
      <c r="I7" s="67"/>
    </row>
    <row r="8" spans="1:11" ht="14.25" customHeight="1">
      <c r="A8" s="67"/>
      <c r="B8" s="67"/>
      <c r="C8" s="67"/>
      <c r="D8" s="67"/>
      <c r="E8" s="67"/>
      <c r="F8" s="67"/>
      <c r="G8" s="67"/>
      <c r="H8" s="67"/>
      <c r="I8" s="67"/>
    </row>
    <row r="9" spans="1:11">
      <c r="A9" s="262" t="s">
        <v>634</v>
      </c>
    </row>
    <row r="10" spans="1:11">
      <c r="A10" s="649"/>
      <c r="B10" s="649"/>
      <c r="C10" s="649"/>
      <c r="D10" s="649"/>
      <c r="E10" s="649"/>
      <c r="F10" s="256" t="s">
        <v>513</v>
      </c>
    </row>
    <row r="11" spans="1:11">
      <c r="A11" s="256" t="s">
        <v>670</v>
      </c>
    </row>
    <row r="12" spans="1:11">
      <c r="A12" s="256" t="s">
        <v>671</v>
      </c>
    </row>
    <row r="16" spans="1:11">
      <c r="B16" s="571" t="s">
        <v>204</v>
      </c>
      <c r="C16" s="571"/>
      <c r="D16" s="571"/>
    </row>
    <row r="17" spans="1:14">
      <c r="B17" s="71"/>
      <c r="C17" s="253"/>
    </row>
    <row r="18" spans="1:14">
      <c r="B18" s="71"/>
      <c r="C18" s="253"/>
    </row>
    <row r="19" spans="1:14">
      <c r="A19" s="46"/>
      <c r="B19" s="46"/>
      <c r="C19" s="569" t="s">
        <v>17</v>
      </c>
      <c r="D19" s="569"/>
      <c r="E19" s="484">
        <f>入力シート①!C12</f>
        <v>0</v>
      </c>
      <c r="F19" s="484"/>
      <c r="G19" s="484"/>
      <c r="H19" s="484"/>
      <c r="I19" s="46"/>
      <c r="J19" s="46"/>
      <c r="K19" s="46"/>
      <c r="L19" s="62"/>
      <c r="M19" s="62"/>
      <c r="N19" s="47"/>
    </row>
    <row r="20" spans="1:14">
      <c r="F20" s="68"/>
      <c r="G20" s="68"/>
    </row>
    <row r="22" spans="1:14">
      <c r="A22" s="591" t="s">
        <v>710</v>
      </c>
      <c r="B22" s="591"/>
      <c r="C22" s="591"/>
      <c r="D22" s="646"/>
      <c r="E22" s="646"/>
      <c r="F22" s="646"/>
      <c r="G22" s="646"/>
      <c r="H22" s="646"/>
    </row>
    <row r="23" spans="1:14">
      <c r="C23" s="264"/>
      <c r="D23" s="264"/>
      <c r="E23" s="264"/>
      <c r="F23" s="264"/>
      <c r="G23" s="264"/>
      <c r="H23" s="264"/>
    </row>
    <row r="24" spans="1:14">
      <c r="A24" s="591" t="s">
        <v>709</v>
      </c>
      <c r="B24" s="591"/>
      <c r="C24" s="591"/>
      <c r="D24" s="646"/>
      <c r="E24" s="646"/>
      <c r="F24" s="646"/>
      <c r="G24" s="646"/>
      <c r="H24" s="265" t="s">
        <v>20</v>
      </c>
    </row>
    <row r="27" spans="1:14">
      <c r="A27" s="46"/>
    </row>
    <row r="28" spans="1:14">
      <c r="A28" s="501" t="s">
        <v>185</v>
      </c>
      <c r="B28" s="501"/>
      <c r="C28" s="501"/>
      <c r="D28" s="501"/>
      <c r="E28" s="501"/>
      <c r="F28" s="501"/>
      <c r="G28" s="501"/>
      <c r="H28" s="501"/>
      <c r="I28" s="501"/>
      <c r="J28" s="501"/>
    </row>
  </sheetData>
  <mergeCells count="10">
    <mergeCell ref="A28:J28"/>
    <mergeCell ref="A22:C22"/>
    <mergeCell ref="A24:C24"/>
    <mergeCell ref="A6:J6"/>
    <mergeCell ref="B16:D16"/>
    <mergeCell ref="C19:D19"/>
    <mergeCell ref="E19:H19"/>
    <mergeCell ref="A10:E10"/>
    <mergeCell ref="D22:H22"/>
    <mergeCell ref="D24:G24"/>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00" workbookViewId="0"/>
  </sheetViews>
  <sheetFormatPr defaultRowHeight="15.75"/>
  <cols>
    <col min="1" max="8" width="9" style="342"/>
    <col min="9" max="9" width="9.625" style="342" customWidth="1"/>
    <col min="10" max="10" width="11.875" style="342" bestFit="1" customWidth="1"/>
    <col min="11" max="16384" width="9" style="342"/>
  </cols>
  <sheetData>
    <row r="1" spans="1:10">
      <c r="I1" s="341" t="s">
        <v>672</v>
      </c>
      <c r="J1" s="245" t="s">
        <v>364</v>
      </c>
    </row>
    <row r="5" spans="1:10" ht="31.5">
      <c r="A5" s="505" t="s">
        <v>673</v>
      </c>
      <c r="B5" s="505"/>
      <c r="C5" s="505"/>
      <c r="D5" s="505"/>
      <c r="E5" s="505"/>
      <c r="F5" s="505"/>
      <c r="G5" s="505"/>
      <c r="H5" s="505"/>
      <c r="I5" s="505"/>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510" t="str">
        <f>"　"&amp;設定シート!$F$5&amp;"執行の宮城県知事選挙"</f>
        <v>　令和7年10月26日執行の宮城県知事選挙</v>
      </c>
      <c r="B8" s="510"/>
      <c r="C8" s="510"/>
      <c r="D8" s="510"/>
      <c r="E8" s="510"/>
      <c r="F8" s="651" t="s">
        <v>674</v>
      </c>
      <c r="G8" s="651"/>
      <c r="H8" s="651"/>
      <c r="I8" s="651"/>
    </row>
    <row r="9" spans="1:10" ht="18" customHeight="1">
      <c r="A9" s="652" t="s">
        <v>675</v>
      </c>
      <c r="B9" s="652"/>
      <c r="C9" s="652"/>
      <c r="D9" s="652"/>
      <c r="E9" s="652"/>
      <c r="F9" s="652"/>
      <c r="G9" s="652"/>
      <c r="H9" s="652"/>
      <c r="I9" s="652"/>
    </row>
    <row r="10" spans="1:10" ht="18" customHeight="1">
      <c r="A10" s="339"/>
      <c r="B10" s="67"/>
      <c r="C10" s="67"/>
      <c r="D10" s="67"/>
      <c r="E10" s="67"/>
      <c r="F10" s="67"/>
      <c r="G10" s="67"/>
      <c r="H10" s="67"/>
      <c r="I10" s="67"/>
    </row>
    <row r="12" spans="1:10">
      <c r="B12" s="571" t="s">
        <v>107</v>
      </c>
      <c r="C12" s="571"/>
      <c r="D12" s="571"/>
      <c r="H12" s="90"/>
    </row>
    <row r="15" spans="1:10">
      <c r="J15" s="332"/>
    </row>
    <row r="16" spans="1:10">
      <c r="C16" s="341" t="s">
        <v>676</v>
      </c>
      <c r="D16" s="341"/>
      <c r="E16" s="646"/>
      <c r="F16" s="646"/>
      <c r="G16" s="646"/>
      <c r="H16" s="646"/>
      <c r="I16" s="646"/>
      <c r="J16" s="264"/>
    </row>
    <row r="17" spans="1:10" ht="21">
      <c r="C17" s="341"/>
      <c r="D17" s="341"/>
      <c r="E17" s="131"/>
      <c r="F17" s="131"/>
      <c r="G17" s="131"/>
      <c r="H17" s="131"/>
      <c r="I17" s="336"/>
      <c r="J17" s="333"/>
    </row>
    <row r="18" spans="1:10">
      <c r="C18" s="341" t="s">
        <v>186</v>
      </c>
      <c r="D18" s="341"/>
      <c r="E18" s="646"/>
      <c r="F18" s="646"/>
      <c r="G18" s="646"/>
      <c r="H18" s="646"/>
      <c r="I18" s="646"/>
      <c r="J18" s="264"/>
    </row>
    <row r="19" spans="1:10" ht="21">
      <c r="C19" s="341"/>
      <c r="D19" s="341"/>
      <c r="E19" s="131"/>
      <c r="F19" s="92"/>
      <c r="G19" s="131"/>
      <c r="H19" s="131"/>
      <c r="I19" s="336"/>
      <c r="J19" s="333"/>
    </row>
    <row r="20" spans="1:10">
      <c r="C20" s="341" t="s">
        <v>535</v>
      </c>
      <c r="D20" s="91"/>
      <c r="E20" s="646"/>
      <c r="F20" s="646"/>
      <c r="G20" s="646"/>
      <c r="H20" s="646"/>
      <c r="I20" s="646"/>
      <c r="J20" s="264"/>
    </row>
    <row r="21" spans="1:10">
      <c r="D21" s="91"/>
      <c r="E21" s="263"/>
      <c r="F21" s="263"/>
      <c r="G21" s="263"/>
      <c r="H21" s="263"/>
      <c r="I21" s="263"/>
      <c r="J21" s="263"/>
    </row>
    <row r="22" spans="1:10">
      <c r="D22" s="91"/>
      <c r="E22" s="263"/>
      <c r="F22" s="263"/>
      <c r="G22" s="263"/>
      <c r="H22" s="263"/>
      <c r="I22" s="263"/>
      <c r="J22" s="263"/>
    </row>
    <row r="23" spans="1:10">
      <c r="A23" s="83" t="str">
        <f>"　宮城県選挙管理委員会委員長　"&amp;設定シート!$D$12&amp;"　殿"</f>
        <v>　宮城県選挙管理委員会委員長　櫻井　正人　殿</v>
      </c>
      <c r="J23" s="332"/>
    </row>
    <row r="24" spans="1:10">
      <c r="J24" s="332"/>
    </row>
    <row r="25" spans="1:10">
      <c r="A25" s="521" t="s">
        <v>677</v>
      </c>
      <c r="B25" s="521"/>
      <c r="C25" s="521" t="s">
        <v>678</v>
      </c>
      <c r="D25" s="521"/>
      <c r="E25" s="521"/>
      <c r="F25" s="521" t="s">
        <v>679</v>
      </c>
      <c r="G25" s="521"/>
      <c r="H25" s="521"/>
      <c r="I25" s="521"/>
      <c r="J25" s="332"/>
    </row>
    <row r="26" spans="1:10" ht="22.5" customHeight="1">
      <c r="A26" s="650" t="s">
        <v>680</v>
      </c>
      <c r="B26" s="650"/>
      <c r="C26" s="650" t="s">
        <v>681</v>
      </c>
      <c r="D26" s="650"/>
      <c r="E26" s="650"/>
      <c r="F26" s="650" t="s">
        <v>682</v>
      </c>
      <c r="G26" s="650"/>
      <c r="H26" s="650"/>
      <c r="I26" s="650"/>
    </row>
    <row r="27" spans="1:10" ht="22.5" customHeight="1">
      <c r="A27" s="650"/>
      <c r="B27" s="650"/>
      <c r="C27" s="650"/>
      <c r="D27" s="650"/>
      <c r="E27" s="650"/>
      <c r="F27" s="650"/>
      <c r="G27" s="650"/>
      <c r="H27" s="650"/>
      <c r="I27" s="650"/>
    </row>
    <row r="28" spans="1:10" ht="22.5" customHeight="1">
      <c r="A28" s="650"/>
      <c r="B28" s="650"/>
      <c r="C28" s="650"/>
      <c r="D28" s="650"/>
      <c r="E28" s="650"/>
      <c r="F28" s="650"/>
      <c r="G28" s="650"/>
      <c r="H28" s="650"/>
      <c r="I28" s="650"/>
    </row>
    <row r="29" spans="1:10" ht="22.5" customHeight="1">
      <c r="A29" s="650"/>
      <c r="B29" s="650"/>
      <c r="C29" s="650"/>
      <c r="D29" s="650"/>
      <c r="E29" s="650"/>
      <c r="F29" s="650"/>
      <c r="G29" s="650"/>
      <c r="H29" s="650"/>
      <c r="I29" s="650"/>
    </row>
    <row r="30" spans="1:10" ht="22.5" customHeight="1">
      <c r="A30" s="650"/>
      <c r="B30" s="650"/>
      <c r="C30" s="650"/>
      <c r="D30" s="650"/>
      <c r="E30" s="650"/>
      <c r="F30" s="650"/>
      <c r="G30" s="650"/>
      <c r="H30" s="650"/>
      <c r="I30" s="650"/>
    </row>
    <row r="31" spans="1:10">
      <c r="D31" s="68"/>
      <c r="E31" s="68"/>
      <c r="F31" s="68"/>
      <c r="G31" s="68"/>
    </row>
    <row r="32" spans="1:10">
      <c r="A32" s="63" t="s">
        <v>69</v>
      </c>
      <c r="B32" s="46"/>
      <c r="C32" s="46"/>
      <c r="D32" s="46"/>
      <c r="E32" s="46"/>
      <c r="F32" s="46"/>
      <c r="G32" s="46"/>
      <c r="H32" s="46"/>
      <c r="I32" s="46"/>
    </row>
    <row r="33" spans="1:9">
      <c r="A33" s="595" t="s">
        <v>711</v>
      </c>
      <c r="B33" s="595"/>
      <c r="C33" s="595"/>
      <c r="D33" s="595"/>
      <c r="E33" s="595"/>
      <c r="F33" s="595"/>
      <c r="G33" s="595"/>
      <c r="H33" s="595"/>
      <c r="I33" s="595"/>
    </row>
    <row r="34" spans="1:9">
      <c r="A34" s="595" t="s">
        <v>712</v>
      </c>
      <c r="B34" s="595"/>
      <c r="C34" s="595"/>
      <c r="D34" s="595"/>
      <c r="E34" s="595"/>
      <c r="F34" s="595"/>
      <c r="G34" s="595"/>
      <c r="H34" s="595"/>
      <c r="I34" s="595"/>
    </row>
    <row r="35" spans="1:9">
      <c r="A35" s="595" t="s">
        <v>713</v>
      </c>
      <c r="B35" s="595"/>
      <c r="C35" s="595"/>
      <c r="D35" s="595"/>
      <c r="E35" s="595"/>
      <c r="F35" s="595"/>
      <c r="G35" s="595"/>
      <c r="H35" s="595"/>
      <c r="I35" s="595"/>
    </row>
    <row r="36" spans="1:9">
      <c r="A36" s="595" t="s">
        <v>714</v>
      </c>
      <c r="B36" s="595"/>
      <c r="C36" s="595"/>
      <c r="D36" s="595"/>
      <c r="E36" s="595"/>
      <c r="F36" s="595"/>
      <c r="G36" s="595"/>
      <c r="H36" s="595"/>
      <c r="I36" s="595"/>
    </row>
    <row r="37" spans="1:9">
      <c r="B37" s="71"/>
      <c r="C37" s="336"/>
    </row>
    <row r="39" spans="1:9">
      <c r="E39" s="341"/>
      <c r="F39" s="92"/>
    </row>
    <row r="44" spans="1:9">
      <c r="E44" s="341"/>
      <c r="F44" s="68"/>
      <c r="G44" s="68"/>
    </row>
  </sheetData>
  <mergeCells count="30">
    <mergeCell ref="A36:I36"/>
    <mergeCell ref="A30:B30"/>
    <mergeCell ref="C30:E30"/>
    <mergeCell ref="F30:I30"/>
    <mergeCell ref="A33:I33"/>
    <mergeCell ref="A34:I34"/>
    <mergeCell ref="A35:I35"/>
    <mergeCell ref="A28:B28"/>
    <mergeCell ref="C28:E28"/>
    <mergeCell ref="F28:I28"/>
    <mergeCell ref="A29:B29"/>
    <mergeCell ref="C29:E29"/>
    <mergeCell ref="F29:I29"/>
    <mergeCell ref="A27:B27"/>
    <mergeCell ref="C27:E27"/>
    <mergeCell ref="F27:I27"/>
    <mergeCell ref="A8:E8"/>
    <mergeCell ref="F8:I8"/>
    <mergeCell ref="A9:I9"/>
    <mergeCell ref="A25:B25"/>
    <mergeCell ref="C25:E25"/>
    <mergeCell ref="F25:I25"/>
    <mergeCell ref="A26:B26"/>
    <mergeCell ref="C26:E26"/>
    <mergeCell ref="F26:I26"/>
    <mergeCell ref="A5:I5"/>
    <mergeCell ref="B12:D12"/>
    <mergeCell ref="E16:I16"/>
    <mergeCell ref="E18:I18"/>
    <mergeCell ref="E20:I20"/>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8"/>
  <sheetViews>
    <sheetView view="pageBreakPreview" zoomScaleNormal="100" zoomScaleSheetLayoutView="100" workbookViewId="0"/>
  </sheetViews>
  <sheetFormatPr defaultRowHeight="15.75"/>
  <cols>
    <col min="1" max="8" width="9" style="342"/>
    <col min="9" max="9" width="9.625" style="342" customWidth="1"/>
    <col min="10" max="10" width="11.875" style="342" bestFit="1" customWidth="1"/>
    <col min="11" max="16384" width="9" style="342"/>
  </cols>
  <sheetData>
    <row r="1" spans="1:10">
      <c r="I1" s="341" t="s">
        <v>683</v>
      </c>
      <c r="J1" s="245" t="s">
        <v>364</v>
      </c>
    </row>
    <row r="5" spans="1:10" ht="26.25">
      <c r="A5" s="612" t="s">
        <v>684</v>
      </c>
      <c r="B5" s="612"/>
      <c r="C5" s="612"/>
      <c r="D5" s="612"/>
      <c r="E5" s="612"/>
      <c r="F5" s="612"/>
      <c r="G5" s="612"/>
      <c r="H5" s="612"/>
      <c r="I5" s="612"/>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507" t="s">
        <v>685</v>
      </c>
      <c r="B8" s="507"/>
      <c r="C8" s="507"/>
      <c r="D8" s="507"/>
      <c r="E8" s="507"/>
      <c r="F8" s="507"/>
      <c r="G8" s="507"/>
      <c r="H8" s="507"/>
      <c r="I8" s="507"/>
    </row>
    <row r="9" spans="1:10" ht="18" customHeight="1">
      <c r="A9" s="545" t="s">
        <v>686</v>
      </c>
      <c r="B9" s="545"/>
      <c r="C9" s="545"/>
      <c r="D9" s="545"/>
      <c r="E9" s="545"/>
      <c r="F9" s="545"/>
      <c r="G9" s="545"/>
      <c r="H9" s="545"/>
      <c r="I9" s="545"/>
    </row>
    <row r="10" spans="1:10" ht="14.25" customHeight="1">
      <c r="A10" s="339"/>
      <c r="B10" s="67"/>
      <c r="C10" s="67"/>
      <c r="D10" s="67"/>
      <c r="E10" s="67"/>
      <c r="F10" s="67"/>
      <c r="G10" s="67"/>
      <c r="H10" s="67"/>
      <c r="I10" s="67"/>
    </row>
    <row r="12" spans="1:10">
      <c r="B12" s="571" t="s">
        <v>107</v>
      </c>
      <c r="C12" s="571"/>
      <c r="D12" s="571"/>
      <c r="H12" s="90"/>
    </row>
    <row r="15" spans="1:10">
      <c r="J15" s="332"/>
    </row>
    <row r="16" spans="1:10">
      <c r="C16" s="341" t="s">
        <v>186</v>
      </c>
      <c r="D16" s="341"/>
      <c r="E16" s="646"/>
      <c r="F16" s="646"/>
      <c r="G16" s="646"/>
      <c r="H16" s="646"/>
      <c r="I16" s="646"/>
      <c r="J16" s="264"/>
    </row>
    <row r="17" spans="1:10" ht="21" customHeight="1">
      <c r="C17" s="341"/>
      <c r="D17" s="341"/>
      <c r="E17" s="131"/>
      <c r="F17" s="131"/>
      <c r="G17" s="131"/>
      <c r="H17" s="131"/>
      <c r="I17" s="336"/>
      <c r="J17" s="333"/>
    </row>
    <row r="18" spans="1:10">
      <c r="C18" s="341" t="s">
        <v>403</v>
      </c>
      <c r="D18" s="341"/>
      <c r="E18" s="646"/>
      <c r="F18" s="646"/>
      <c r="G18" s="646"/>
      <c r="H18" s="646"/>
      <c r="I18" s="646"/>
      <c r="J18" s="264"/>
    </row>
    <row r="19" spans="1:10" ht="15.75" customHeight="1">
      <c r="C19" s="341"/>
      <c r="D19" s="341"/>
      <c r="E19" s="131"/>
      <c r="F19" s="92"/>
      <c r="G19" s="131"/>
      <c r="H19" s="131"/>
      <c r="I19" s="336"/>
      <c r="J19" s="333"/>
    </row>
    <row r="20" spans="1:10">
      <c r="C20" s="341" t="s">
        <v>676</v>
      </c>
      <c r="D20" s="341"/>
      <c r="E20" s="646"/>
      <c r="F20" s="646"/>
      <c r="G20" s="646"/>
      <c r="H20" s="646"/>
      <c r="I20" s="646"/>
      <c r="J20" s="264"/>
    </row>
    <row r="21" spans="1:10" ht="21" customHeight="1">
      <c r="C21" s="341"/>
      <c r="D21" s="341"/>
      <c r="E21" s="92"/>
      <c r="F21" s="92"/>
      <c r="G21" s="92"/>
      <c r="H21" s="336"/>
      <c r="I21" s="336"/>
      <c r="J21" s="333"/>
    </row>
    <row r="22" spans="1:10">
      <c r="C22" s="341" t="s">
        <v>535</v>
      </c>
      <c r="D22" s="91"/>
      <c r="E22" s="646"/>
      <c r="F22" s="646"/>
      <c r="G22" s="646"/>
      <c r="H22" s="646"/>
      <c r="I22" s="646"/>
      <c r="J22" s="264"/>
    </row>
    <row r="26" spans="1:10">
      <c r="A26" s="83" t="str">
        <f>"　宮城県選挙管理委員会委員長　"&amp;設定シート!$D$12&amp;"　殿"</f>
        <v>　宮城県選挙管理委員会委員長　櫻井　正人　殿</v>
      </c>
    </row>
    <row r="29" spans="1:10">
      <c r="A29" s="536" t="s">
        <v>40</v>
      </c>
      <c r="B29" s="536"/>
      <c r="C29" s="536"/>
      <c r="D29" s="536"/>
      <c r="E29" s="536"/>
      <c r="F29" s="536"/>
      <c r="G29" s="536"/>
      <c r="H29" s="536"/>
      <c r="I29" s="536"/>
    </row>
    <row r="31" spans="1:10" ht="14.25" customHeight="1"/>
    <row r="32" spans="1:10" ht="14.25" customHeight="1">
      <c r="A32" s="142" t="s">
        <v>219</v>
      </c>
      <c r="D32" s="342" t="s">
        <v>5</v>
      </c>
      <c r="F32" s="96" t="s">
        <v>220</v>
      </c>
      <c r="G32" s="92" t="s">
        <v>81</v>
      </c>
    </row>
    <row r="33" spans="1:9" ht="14.25" customHeight="1"/>
    <row r="34" spans="1:9">
      <c r="D34" s="68"/>
      <c r="E34" s="68"/>
      <c r="F34" s="68"/>
      <c r="G34" s="68"/>
    </row>
    <row r="35" spans="1:9">
      <c r="D35" s="68"/>
      <c r="E35" s="68"/>
      <c r="F35" s="68"/>
      <c r="G35" s="68"/>
    </row>
    <row r="36" spans="1:9">
      <c r="A36" s="63" t="s">
        <v>69</v>
      </c>
      <c r="B36" s="46"/>
      <c r="C36" s="46"/>
      <c r="D36" s="46"/>
      <c r="E36" s="46"/>
      <c r="F36" s="46"/>
      <c r="G36" s="46"/>
      <c r="H36" s="46"/>
      <c r="I36" s="46"/>
    </row>
    <row r="37" spans="1:9">
      <c r="A37" s="595" t="s">
        <v>725</v>
      </c>
      <c r="B37" s="595"/>
      <c r="C37" s="595"/>
      <c r="D37" s="595"/>
      <c r="E37" s="595"/>
      <c r="F37" s="595"/>
      <c r="G37" s="595"/>
      <c r="H37" s="595"/>
      <c r="I37" s="595"/>
    </row>
    <row r="38" spans="1:9">
      <c r="A38" s="595" t="s">
        <v>726</v>
      </c>
      <c r="B38" s="595"/>
      <c r="C38" s="595"/>
      <c r="D38" s="595"/>
      <c r="E38" s="595"/>
      <c r="F38" s="595"/>
      <c r="G38" s="595"/>
      <c r="H38" s="595"/>
      <c r="I38" s="595"/>
    </row>
    <row r="39" spans="1:9">
      <c r="A39" s="595" t="s">
        <v>727</v>
      </c>
      <c r="B39" s="595"/>
      <c r="C39" s="595"/>
      <c r="D39" s="595"/>
      <c r="E39" s="595"/>
      <c r="F39" s="595"/>
      <c r="G39" s="595"/>
      <c r="H39" s="595"/>
      <c r="I39" s="595"/>
    </row>
    <row r="40" spans="1:9">
      <c r="A40" s="595" t="s">
        <v>728</v>
      </c>
      <c r="B40" s="595"/>
      <c r="C40" s="595"/>
      <c r="D40" s="595"/>
      <c r="E40" s="595"/>
      <c r="F40" s="595"/>
      <c r="G40" s="595"/>
      <c r="H40" s="595"/>
      <c r="I40" s="595"/>
    </row>
    <row r="41" spans="1:9">
      <c r="B41" s="71"/>
      <c r="C41" s="336"/>
    </row>
    <row r="43" spans="1:9">
      <c r="E43" s="341"/>
      <c r="F43" s="92"/>
    </row>
    <row r="48" spans="1:9">
      <c r="E48" s="341"/>
      <c r="F48" s="68"/>
      <c r="G48" s="68"/>
    </row>
  </sheetData>
  <mergeCells count="13">
    <mergeCell ref="A29:I29"/>
    <mergeCell ref="A37:I37"/>
    <mergeCell ref="A38:I38"/>
    <mergeCell ref="A39:I39"/>
    <mergeCell ref="A40:I40"/>
    <mergeCell ref="E20:I20"/>
    <mergeCell ref="E16:I16"/>
    <mergeCell ref="E18:I18"/>
    <mergeCell ref="E22:I22"/>
    <mergeCell ref="A5:I5"/>
    <mergeCell ref="A8:I8"/>
    <mergeCell ref="A9:I9"/>
    <mergeCell ref="B12:D12"/>
  </mergeCells>
  <phoneticPr fontId="1"/>
  <dataValidations disablePrompts="1" count="1">
    <dataValidation type="list" errorStyle="warning" allowBlank="1" showInputMessage="1" showErrorMessage="1" sqref="F32">
      <formula1>"　,１,２"</formula1>
    </dataValidation>
  </dataValidations>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zoomScaleNormal="100" zoomScaleSheetLayoutView="100" workbookViewId="0"/>
  </sheetViews>
  <sheetFormatPr defaultRowHeight="15.75"/>
  <cols>
    <col min="1" max="8" width="9" style="342"/>
    <col min="9" max="9" width="9.625" style="342" customWidth="1"/>
    <col min="10" max="10" width="11.875" style="342" bestFit="1" customWidth="1"/>
    <col min="11" max="16384" width="9" style="342"/>
  </cols>
  <sheetData>
    <row r="1" spans="1:10">
      <c r="I1" s="341" t="s">
        <v>687</v>
      </c>
      <c r="J1" s="245" t="s">
        <v>364</v>
      </c>
    </row>
    <row r="5" spans="1:10" ht="31.5">
      <c r="A5" s="505" t="s">
        <v>688</v>
      </c>
      <c r="B5" s="505"/>
      <c r="C5" s="505"/>
      <c r="D5" s="505"/>
      <c r="E5" s="505"/>
      <c r="F5" s="505"/>
      <c r="G5" s="505"/>
      <c r="H5" s="505"/>
      <c r="I5" s="505"/>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c r="A8" s="656" t="s">
        <v>691</v>
      </c>
      <c r="B8" s="657"/>
      <c r="C8" s="656" t="s">
        <v>689</v>
      </c>
      <c r="D8" s="658"/>
      <c r="E8" s="657"/>
      <c r="F8" s="656" t="s">
        <v>690</v>
      </c>
      <c r="G8" s="658"/>
      <c r="H8" s="657"/>
      <c r="I8" s="338" t="s">
        <v>61</v>
      </c>
      <c r="J8" s="332"/>
    </row>
    <row r="9" spans="1:10" ht="22.5" customHeight="1">
      <c r="A9" s="656" t="s">
        <v>692</v>
      </c>
      <c r="B9" s="657"/>
      <c r="C9" s="653" t="s">
        <v>699</v>
      </c>
      <c r="D9" s="654"/>
      <c r="E9" s="655"/>
      <c r="F9" s="653" t="s">
        <v>700</v>
      </c>
      <c r="G9" s="654"/>
      <c r="H9" s="655"/>
      <c r="I9" s="356"/>
    </row>
    <row r="10" spans="1:10" ht="22.5" customHeight="1">
      <c r="A10" s="656" t="s">
        <v>693</v>
      </c>
      <c r="B10" s="657"/>
      <c r="C10" s="653" t="s">
        <v>701</v>
      </c>
      <c r="D10" s="654"/>
      <c r="E10" s="655"/>
      <c r="F10" s="653" t="s">
        <v>701</v>
      </c>
      <c r="G10" s="654"/>
      <c r="H10" s="655"/>
      <c r="I10" s="356"/>
    </row>
    <row r="11" spans="1:10" ht="22.5" customHeight="1">
      <c r="A11" s="656" t="s">
        <v>694</v>
      </c>
      <c r="B11" s="657"/>
      <c r="C11" s="653" t="s">
        <v>702</v>
      </c>
      <c r="D11" s="654"/>
      <c r="E11" s="655"/>
      <c r="F11" s="653" t="s">
        <v>703</v>
      </c>
      <c r="G11" s="654"/>
      <c r="H11" s="655"/>
      <c r="I11" s="356"/>
    </row>
    <row r="12" spans="1:10" ht="22.5" customHeight="1">
      <c r="A12" s="656" t="s">
        <v>695</v>
      </c>
      <c r="B12" s="657"/>
      <c r="C12" s="653" t="s">
        <v>704</v>
      </c>
      <c r="D12" s="654"/>
      <c r="E12" s="655"/>
      <c r="F12" s="653" t="s">
        <v>704</v>
      </c>
      <c r="G12" s="654"/>
      <c r="H12" s="655"/>
      <c r="I12" s="356"/>
    </row>
    <row r="13" spans="1:10" ht="22.5" customHeight="1">
      <c r="A13" s="656" t="s">
        <v>696</v>
      </c>
      <c r="B13" s="657"/>
      <c r="C13" s="653" t="s">
        <v>704</v>
      </c>
      <c r="D13" s="654"/>
      <c r="E13" s="655"/>
      <c r="F13" s="653" t="s">
        <v>704</v>
      </c>
      <c r="G13" s="654"/>
      <c r="H13" s="655"/>
      <c r="I13" s="356"/>
    </row>
    <row r="14" spans="1:10" ht="22.5" customHeight="1">
      <c r="A14" s="656" t="s">
        <v>697</v>
      </c>
      <c r="B14" s="657"/>
      <c r="C14" s="653" t="s">
        <v>705</v>
      </c>
      <c r="D14" s="654"/>
      <c r="E14" s="655"/>
      <c r="F14" s="653" t="s">
        <v>705</v>
      </c>
      <c r="G14" s="654"/>
      <c r="H14" s="655"/>
      <c r="I14" s="356"/>
    </row>
    <row r="15" spans="1:10" ht="22.5" customHeight="1">
      <c r="A15" s="656" t="s">
        <v>698</v>
      </c>
      <c r="B15" s="657"/>
      <c r="C15" s="653" t="s">
        <v>706</v>
      </c>
      <c r="D15" s="654"/>
      <c r="E15" s="655"/>
      <c r="F15" s="653" t="s">
        <v>706</v>
      </c>
      <c r="G15" s="654"/>
      <c r="H15" s="655"/>
      <c r="I15" s="356"/>
    </row>
    <row r="16" spans="1:10" ht="30" customHeight="1">
      <c r="A16" s="659" t="s">
        <v>708</v>
      </c>
      <c r="B16" s="660"/>
      <c r="C16" s="653" t="s">
        <v>707</v>
      </c>
      <c r="D16" s="654"/>
      <c r="E16" s="655"/>
      <c r="F16" s="653" t="s">
        <v>707</v>
      </c>
      <c r="G16" s="654"/>
      <c r="H16" s="655"/>
      <c r="I16" s="356"/>
    </row>
    <row r="17" spans="1:10" ht="14.25" customHeight="1">
      <c r="A17" s="67"/>
      <c r="B17" s="67"/>
      <c r="C17" s="67"/>
      <c r="D17" s="67"/>
      <c r="E17" s="67"/>
      <c r="F17" s="67"/>
      <c r="G17" s="67"/>
      <c r="H17" s="67"/>
      <c r="I17" s="67"/>
    </row>
    <row r="18" spans="1:10" ht="14.25" customHeight="1">
      <c r="A18" s="67"/>
      <c r="B18" s="67"/>
      <c r="C18" s="67"/>
      <c r="D18" s="67"/>
      <c r="E18" s="67"/>
      <c r="F18" s="67"/>
      <c r="G18" s="67"/>
      <c r="H18" s="67"/>
      <c r="I18" s="67"/>
    </row>
    <row r="19" spans="1:10" ht="18" customHeight="1">
      <c r="A19" s="507" t="s">
        <v>715</v>
      </c>
      <c r="B19" s="507"/>
      <c r="C19" s="507"/>
      <c r="D19" s="507"/>
      <c r="E19" s="507"/>
      <c r="F19" s="507"/>
      <c r="G19" s="507"/>
      <c r="H19" s="507"/>
      <c r="I19" s="507"/>
    </row>
    <row r="20" spans="1:10" ht="18" customHeight="1">
      <c r="A20" s="339"/>
      <c r="B20" s="67"/>
      <c r="C20" s="67"/>
      <c r="D20" s="67"/>
      <c r="E20" s="67"/>
      <c r="F20" s="67"/>
      <c r="G20" s="67"/>
      <c r="H20" s="67"/>
      <c r="I20" s="67"/>
    </row>
    <row r="22" spans="1:10">
      <c r="B22" s="571" t="s">
        <v>107</v>
      </c>
      <c r="C22" s="571"/>
      <c r="D22" s="571"/>
      <c r="H22" s="90"/>
    </row>
    <row r="25" spans="1:10">
      <c r="J25" s="332"/>
    </row>
    <row r="26" spans="1:10">
      <c r="C26" s="341" t="s">
        <v>676</v>
      </c>
      <c r="D26" s="341"/>
      <c r="E26" s="646"/>
      <c r="F26" s="646"/>
      <c r="G26" s="646"/>
      <c r="H26" s="646"/>
      <c r="I26" s="646"/>
      <c r="J26" s="264"/>
    </row>
    <row r="27" spans="1:10" ht="21">
      <c r="C27" s="341"/>
      <c r="D27" s="341"/>
      <c r="E27" s="131"/>
      <c r="F27" s="131"/>
      <c r="G27" s="131"/>
      <c r="H27" s="131"/>
      <c r="I27" s="92"/>
      <c r="J27" s="333"/>
    </row>
    <row r="28" spans="1:10">
      <c r="C28" s="341" t="s">
        <v>186</v>
      </c>
      <c r="D28" s="341"/>
      <c r="E28" s="646"/>
      <c r="F28" s="646"/>
      <c r="G28" s="646"/>
      <c r="H28" s="646"/>
      <c r="I28" s="646"/>
      <c r="J28" s="264"/>
    </row>
    <row r="29" spans="1:10" ht="21">
      <c r="C29" s="341"/>
      <c r="D29" s="341"/>
      <c r="E29" s="131"/>
      <c r="F29" s="92"/>
      <c r="G29" s="131"/>
      <c r="H29" s="131"/>
      <c r="I29" s="92"/>
      <c r="J29" s="333"/>
    </row>
    <row r="30" spans="1:10">
      <c r="C30" s="341" t="s">
        <v>535</v>
      </c>
      <c r="D30" s="91"/>
      <c r="E30" s="646"/>
      <c r="F30" s="646"/>
      <c r="G30" s="646"/>
      <c r="H30" s="646"/>
      <c r="I30" s="646"/>
      <c r="J30" s="264"/>
    </row>
    <row r="31" spans="1:10">
      <c r="D31" s="91"/>
      <c r="E31" s="263"/>
      <c r="F31" s="263"/>
      <c r="G31" s="263"/>
      <c r="H31" s="263"/>
      <c r="I31" s="263"/>
      <c r="J31" s="263"/>
    </row>
    <row r="32" spans="1:10">
      <c r="D32" s="91"/>
      <c r="E32" s="263"/>
      <c r="F32" s="263"/>
      <c r="G32" s="263"/>
      <c r="H32" s="263"/>
      <c r="I32" s="263"/>
      <c r="J32" s="263"/>
    </row>
    <row r="33" spans="1:10">
      <c r="A33" s="83" t="str">
        <f>"　宮城県選挙管理委員会委員長　"&amp;設定シート!$D$12&amp;"　殿"</f>
        <v>　宮城県選挙管理委員会委員長　櫻井　正人　殿</v>
      </c>
      <c r="J33" s="332"/>
    </row>
    <row r="34" spans="1:10">
      <c r="J34" s="332"/>
    </row>
    <row r="35" spans="1:10">
      <c r="D35" s="68"/>
      <c r="E35" s="68"/>
      <c r="F35" s="68"/>
      <c r="G35" s="68"/>
    </row>
    <row r="36" spans="1:10">
      <c r="A36" s="63" t="s">
        <v>69</v>
      </c>
      <c r="B36" s="46"/>
      <c r="C36" s="46"/>
      <c r="D36" s="46"/>
      <c r="E36" s="46"/>
      <c r="F36" s="46"/>
      <c r="G36" s="46"/>
      <c r="H36" s="46"/>
      <c r="I36" s="46"/>
    </row>
    <row r="37" spans="1:10">
      <c r="A37" s="595" t="s">
        <v>711</v>
      </c>
      <c r="B37" s="595"/>
      <c r="C37" s="595"/>
      <c r="D37" s="595"/>
      <c r="E37" s="595"/>
      <c r="F37" s="595"/>
      <c r="G37" s="595"/>
      <c r="H37" s="595"/>
      <c r="I37" s="595"/>
    </row>
    <row r="38" spans="1:10">
      <c r="A38" s="595" t="s">
        <v>712</v>
      </c>
      <c r="B38" s="595"/>
      <c r="C38" s="595"/>
      <c r="D38" s="595"/>
      <c r="E38" s="595"/>
      <c r="F38" s="595"/>
      <c r="G38" s="595"/>
      <c r="H38" s="595"/>
      <c r="I38" s="595"/>
    </row>
    <row r="39" spans="1:10">
      <c r="A39" s="595" t="s">
        <v>713</v>
      </c>
      <c r="B39" s="595"/>
      <c r="C39" s="595"/>
      <c r="D39" s="595"/>
      <c r="E39" s="595"/>
      <c r="F39" s="595"/>
      <c r="G39" s="595"/>
      <c r="H39" s="595"/>
      <c r="I39" s="595"/>
    </row>
    <row r="40" spans="1:10">
      <c r="A40" s="595" t="s">
        <v>714</v>
      </c>
      <c r="B40" s="595"/>
      <c r="C40" s="595"/>
      <c r="D40" s="595"/>
      <c r="E40" s="595"/>
      <c r="F40" s="595"/>
      <c r="G40" s="595"/>
      <c r="H40" s="595"/>
      <c r="I40" s="595"/>
    </row>
    <row r="41" spans="1:10">
      <c r="B41" s="71"/>
      <c r="C41" s="336"/>
    </row>
    <row r="43" spans="1:10">
      <c r="E43" s="341"/>
      <c r="F43" s="92"/>
    </row>
    <row r="48" spans="1:10">
      <c r="E48" s="341"/>
      <c r="F48" s="68"/>
      <c r="G48" s="68"/>
    </row>
  </sheetData>
  <mergeCells count="37">
    <mergeCell ref="A37:I37"/>
    <mergeCell ref="A38:I38"/>
    <mergeCell ref="A39:I39"/>
    <mergeCell ref="A40:I40"/>
    <mergeCell ref="F8:H8"/>
    <mergeCell ref="F9:H9"/>
    <mergeCell ref="A10:B10"/>
    <mergeCell ref="C10:E10"/>
    <mergeCell ref="F10:H10"/>
    <mergeCell ref="A11:B11"/>
    <mergeCell ref="A15:B15"/>
    <mergeCell ref="A16:B16"/>
    <mergeCell ref="A12:B12"/>
    <mergeCell ref="A14:B14"/>
    <mergeCell ref="A13:B13"/>
    <mergeCell ref="E28:I28"/>
    <mergeCell ref="E30:I30"/>
    <mergeCell ref="A8:B8"/>
    <mergeCell ref="C8:E8"/>
    <mergeCell ref="A9:B9"/>
    <mergeCell ref="C9:E9"/>
    <mergeCell ref="C11:E11"/>
    <mergeCell ref="F11:H11"/>
    <mergeCell ref="A19:I19"/>
    <mergeCell ref="C14:E14"/>
    <mergeCell ref="F14:H14"/>
    <mergeCell ref="C15:E15"/>
    <mergeCell ref="F15:H15"/>
    <mergeCell ref="C16:E16"/>
    <mergeCell ref="F16:H16"/>
    <mergeCell ref="A5:I5"/>
    <mergeCell ref="B22:D22"/>
    <mergeCell ref="E26:I26"/>
    <mergeCell ref="C12:E12"/>
    <mergeCell ref="F12:H12"/>
    <mergeCell ref="C13:E13"/>
    <mergeCell ref="F13:H13"/>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5"/>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359</v>
      </c>
      <c r="O1" s="245" t="s">
        <v>364</v>
      </c>
    </row>
    <row r="4" spans="1:15" ht="18.75">
      <c r="K4" s="213"/>
    </row>
    <row r="5" spans="1:15" ht="26.25">
      <c r="A5" s="612" t="s">
        <v>636</v>
      </c>
      <c r="B5" s="612"/>
      <c r="C5" s="612"/>
      <c r="D5" s="612"/>
      <c r="E5" s="612"/>
      <c r="F5" s="612"/>
      <c r="G5" s="612"/>
      <c r="H5" s="612"/>
      <c r="I5" s="612"/>
      <c r="J5" s="612"/>
      <c r="K5" s="612"/>
      <c r="L5" s="612"/>
      <c r="M5" s="612"/>
      <c r="N5" s="612"/>
    </row>
    <row r="6" spans="1:15" ht="18.75">
      <c r="A6" s="216"/>
      <c r="B6" s="216"/>
      <c r="C6" s="216"/>
      <c r="D6" s="216"/>
      <c r="E6" s="216"/>
      <c r="F6" s="216"/>
      <c r="G6" s="216"/>
      <c r="H6" s="214"/>
      <c r="I6" s="214"/>
      <c r="J6" s="214"/>
      <c r="K6" s="215"/>
      <c r="L6" s="215"/>
      <c r="M6" s="215"/>
      <c r="N6" s="215"/>
    </row>
    <row r="8" spans="1:15" ht="33.75" customHeight="1">
      <c r="B8" s="661" t="s">
        <v>376</v>
      </c>
      <c r="C8" s="661"/>
      <c r="E8" s="506">
        <f>入力シート①!C12</f>
        <v>0</v>
      </c>
      <c r="F8" s="506"/>
      <c r="G8" s="506"/>
      <c r="H8" s="506"/>
      <c r="I8" s="506"/>
      <c r="J8" s="506"/>
      <c r="K8" s="506"/>
    </row>
    <row r="9" spans="1:15" ht="33.75" customHeight="1">
      <c r="B9" s="508" t="s">
        <v>284</v>
      </c>
      <c r="C9" s="508"/>
      <c r="E9" s="663" t="s">
        <v>377</v>
      </c>
      <c r="F9" s="663"/>
      <c r="G9" s="663"/>
      <c r="H9" s="663"/>
      <c r="I9" s="663"/>
      <c r="J9" s="663"/>
      <c r="K9" s="663"/>
      <c r="L9" s="663"/>
      <c r="M9" s="663"/>
      <c r="N9" s="663"/>
    </row>
    <row r="10" spans="1:15">
      <c r="B10" s="66"/>
      <c r="C10" s="66"/>
    </row>
    <row r="11" spans="1:15" ht="14.25" customHeight="1"/>
    <row r="12" spans="1:15">
      <c r="A12" s="611" t="str">
        <f>"　上記のとおり"&amp;設定シート!$F$5&amp;"執行の宮城県知事選挙において候補者たることを"</f>
        <v>　上記のとおり令和7年10月26日執行の宮城県知事選挙において候補者たることを</v>
      </c>
      <c r="B12" s="611"/>
      <c r="C12" s="611"/>
      <c r="D12" s="611"/>
      <c r="E12" s="611"/>
      <c r="F12" s="611"/>
      <c r="G12" s="611"/>
      <c r="H12" s="611"/>
      <c r="I12" s="611"/>
      <c r="J12" s="611"/>
      <c r="K12" s="611"/>
      <c r="L12" s="611"/>
      <c r="M12" s="611"/>
      <c r="N12" s="611"/>
      <c r="O12" s="93"/>
    </row>
    <row r="13" spans="1:15">
      <c r="A13" s="48" t="s">
        <v>716</v>
      </c>
      <c r="B13" s="252"/>
      <c r="C13" s="252"/>
    </row>
    <row r="14" spans="1:15" ht="14.25" customHeight="1"/>
    <row r="15" spans="1:15" ht="14.25" customHeight="1">
      <c r="H15" s="69"/>
      <c r="K15" s="69"/>
    </row>
    <row r="16" spans="1:15" ht="14.25" customHeight="1">
      <c r="H16" s="69"/>
    </row>
    <row r="19" spans="1:14">
      <c r="B19" s="497">
        <f>設定シート!D6</f>
        <v>45939</v>
      </c>
      <c r="C19" s="497"/>
      <c r="D19" s="497"/>
      <c r="E19" s="497"/>
    </row>
    <row r="20" spans="1:14">
      <c r="B20" s="71"/>
      <c r="C20" s="62"/>
      <c r="D20" s="62"/>
      <c r="J20" s="159"/>
      <c r="K20" s="159"/>
    </row>
    <row r="21" spans="1:14">
      <c r="B21" s="71"/>
      <c r="C21" s="62"/>
      <c r="E21" s="72" t="s">
        <v>632</v>
      </c>
      <c r="F21" s="72"/>
      <c r="G21" s="62"/>
      <c r="I21" s="343"/>
      <c r="J21" s="343"/>
      <c r="K21" s="343"/>
      <c r="L21" s="116"/>
      <c r="M21" s="116"/>
      <c r="N21" s="116"/>
    </row>
    <row r="22" spans="1:14">
      <c r="B22" s="71"/>
      <c r="C22" s="62"/>
      <c r="D22" s="62"/>
      <c r="E22" s="61"/>
      <c r="F22" s="72"/>
    </row>
    <row r="23" spans="1:14" ht="18.75">
      <c r="B23" s="71"/>
      <c r="C23" s="62"/>
      <c r="D23" s="62"/>
      <c r="E23" s="47" t="s">
        <v>17</v>
      </c>
      <c r="F23" s="72"/>
      <c r="G23" s="662">
        <f>入力シート①!C12</f>
        <v>0</v>
      </c>
      <c r="H23" s="662"/>
      <c r="I23" s="662"/>
      <c r="J23" s="662"/>
      <c r="K23" s="662"/>
      <c r="L23" s="662"/>
      <c r="M23" s="662"/>
    </row>
    <row r="24" spans="1:14">
      <c r="B24" s="71"/>
      <c r="C24" s="62"/>
      <c r="D24" s="62"/>
    </row>
    <row r="25" spans="1:14">
      <c r="B25" s="71"/>
      <c r="C25" s="62"/>
      <c r="D25" s="62"/>
    </row>
    <row r="26" spans="1:14">
      <c r="B26" s="71"/>
      <c r="C26" s="62"/>
      <c r="D26" s="62"/>
    </row>
    <row r="27" spans="1:14">
      <c r="A27" s="529" t="s">
        <v>630</v>
      </c>
      <c r="B27" s="529"/>
      <c r="C27" s="529"/>
      <c r="D27" s="529"/>
      <c r="E27" s="529"/>
      <c r="F27" s="529"/>
      <c r="G27" s="529"/>
      <c r="H27" s="252"/>
      <c r="I27" s="75" t="s">
        <v>8</v>
      </c>
      <c r="J27" s="46"/>
      <c r="K27" s="484" t="str">
        <f>入力シート①!G6</f>
        <v>櫻井　正人</v>
      </c>
      <c r="L27" s="484"/>
      <c r="M27" s="484"/>
      <c r="N27" s="78" t="s">
        <v>20</v>
      </c>
    </row>
    <row r="28" spans="1:14">
      <c r="C28" s="66"/>
      <c r="E28" s="116"/>
      <c r="F28" s="116"/>
      <c r="G28" s="116"/>
      <c r="H28" s="116"/>
      <c r="I28" s="116"/>
    </row>
    <row r="29" spans="1:14">
      <c r="B29" s="71"/>
      <c r="C29" s="62"/>
      <c r="D29" s="62"/>
    </row>
    <row r="30" spans="1:14" ht="15.75" customHeight="1">
      <c r="A30" s="48" t="s">
        <v>69</v>
      </c>
      <c r="D30" s="76"/>
      <c r="E30" s="76"/>
      <c r="F30" s="72"/>
      <c r="G30" s="76"/>
      <c r="I30" s="74"/>
      <c r="J30" s="74"/>
      <c r="K30" s="77"/>
      <c r="L30" s="77"/>
    </row>
    <row r="31" spans="1:14">
      <c r="A31" s="501" t="s">
        <v>285</v>
      </c>
      <c r="B31" s="501"/>
      <c r="C31" s="501"/>
      <c r="D31" s="501"/>
      <c r="E31" s="501"/>
      <c r="F31" s="501"/>
      <c r="G31" s="501"/>
      <c r="H31" s="501"/>
      <c r="I31" s="501"/>
      <c r="J31" s="501"/>
      <c r="K31" s="501"/>
      <c r="L31" s="501"/>
      <c r="M31" s="501"/>
      <c r="N31" s="501"/>
    </row>
    <row r="32" spans="1:14">
      <c r="A32" s="501" t="s">
        <v>374</v>
      </c>
      <c r="B32" s="501"/>
      <c r="C32" s="501"/>
      <c r="D32" s="501"/>
      <c r="E32" s="501"/>
      <c r="F32" s="501"/>
      <c r="G32" s="501"/>
      <c r="H32" s="501"/>
      <c r="I32" s="501"/>
      <c r="J32" s="501"/>
      <c r="K32" s="501"/>
      <c r="L32" s="501"/>
      <c r="M32" s="501"/>
      <c r="N32" s="501"/>
    </row>
    <row r="33" spans="1:14">
      <c r="A33" s="501" t="s">
        <v>373</v>
      </c>
      <c r="B33" s="501"/>
      <c r="C33" s="501"/>
      <c r="D33" s="501"/>
      <c r="E33" s="501"/>
      <c r="F33" s="501"/>
      <c r="G33" s="501"/>
      <c r="H33" s="501"/>
      <c r="I33" s="501"/>
      <c r="J33" s="501"/>
      <c r="K33" s="501"/>
      <c r="L33" s="501"/>
      <c r="M33" s="501"/>
      <c r="N33" s="501"/>
    </row>
    <row r="34" spans="1:14">
      <c r="A34" s="501" t="s">
        <v>193</v>
      </c>
      <c r="B34" s="501"/>
      <c r="C34" s="501"/>
      <c r="D34" s="501"/>
      <c r="E34" s="501"/>
      <c r="F34" s="501"/>
      <c r="G34" s="501"/>
      <c r="H34" s="501"/>
      <c r="I34" s="501"/>
      <c r="J34" s="501"/>
      <c r="K34" s="501"/>
      <c r="L34" s="501"/>
      <c r="M34" s="501"/>
      <c r="N34" s="501"/>
    </row>
    <row r="35" spans="1:14">
      <c r="A35" s="79"/>
    </row>
  </sheetData>
  <mergeCells count="14">
    <mergeCell ref="A31:N31"/>
    <mergeCell ref="A32:N32"/>
    <mergeCell ref="A33:N33"/>
    <mergeCell ref="A34:N34"/>
    <mergeCell ref="B9:C9"/>
    <mergeCell ref="E9:N9"/>
    <mergeCell ref="A5:N5"/>
    <mergeCell ref="K27:M27"/>
    <mergeCell ref="B8:C8"/>
    <mergeCell ref="E8:K8"/>
    <mergeCell ref="B19:E19"/>
    <mergeCell ref="G23:M23"/>
    <mergeCell ref="A12:N12"/>
    <mergeCell ref="A27:G27"/>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9"/>
  <sheetViews>
    <sheetView view="pageBreakPreview" zoomScaleNormal="100" zoomScaleSheetLayoutView="100" workbookViewId="0"/>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359</v>
      </c>
      <c r="O1" s="245" t="s">
        <v>364</v>
      </c>
    </row>
    <row r="3" spans="1:15" ht="31.5">
      <c r="A3" s="505" t="s">
        <v>397</v>
      </c>
      <c r="B3" s="505"/>
      <c r="C3" s="505"/>
      <c r="D3" s="505"/>
      <c r="E3" s="505"/>
      <c r="F3" s="505"/>
      <c r="G3" s="505"/>
      <c r="H3" s="505"/>
      <c r="I3" s="505"/>
      <c r="J3" s="505"/>
      <c r="K3" s="505"/>
      <c r="L3" s="505"/>
      <c r="M3" s="505"/>
      <c r="N3" s="505"/>
    </row>
    <row r="4" spans="1:15">
      <c r="E4" s="89"/>
      <c r="F4" s="89"/>
      <c r="G4" s="89"/>
      <c r="H4" s="89"/>
      <c r="I4" s="89"/>
      <c r="J4" s="89"/>
    </row>
    <row r="5" spans="1:15" ht="28.5" customHeight="1">
      <c r="A5" s="664" t="s">
        <v>52</v>
      </c>
      <c r="B5" s="549" t="s">
        <v>23</v>
      </c>
      <c r="C5" s="550"/>
      <c r="D5" s="551"/>
      <c r="E5" s="538">
        <f>入力シート①!C64</f>
        <v>0</v>
      </c>
      <c r="F5" s="539"/>
      <c r="G5" s="539"/>
      <c r="H5" s="539"/>
      <c r="I5" s="539"/>
      <c r="J5" s="539"/>
      <c r="K5" s="539"/>
      <c r="L5" s="539"/>
      <c r="M5" s="539"/>
      <c r="N5" s="540"/>
    </row>
    <row r="6" spans="1:15" ht="28.5" customHeight="1">
      <c r="A6" s="665"/>
      <c r="B6" s="555" t="s">
        <v>22</v>
      </c>
      <c r="C6" s="556"/>
      <c r="D6" s="557"/>
      <c r="E6" s="552">
        <f>入力シート①!C66</f>
        <v>0</v>
      </c>
      <c r="F6" s="553"/>
      <c r="G6" s="553"/>
      <c r="H6" s="553"/>
      <c r="I6" s="553"/>
      <c r="J6" s="553"/>
      <c r="K6" s="553"/>
      <c r="L6" s="553"/>
      <c r="M6" s="553"/>
      <c r="N6" s="554"/>
    </row>
    <row r="7" spans="1:15" ht="28.5" customHeight="1">
      <c r="A7" s="665"/>
      <c r="B7" s="558"/>
      <c r="C7" s="559"/>
      <c r="D7" s="560"/>
      <c r="E7" s="84"/>
      <c r="F7" s="85"/>
      <c r="G7" s="85"/>
      <c r="H7" s="86" t="s">
        <v>45</v>
      </c>
      <c r="I7" s="86"/>
      <c r="J7" s="530">
        <f>入力シート①!C67</f>
        <v>0</v>
      </c>
      <c r="K7" s="531"/>
      <c r="L7" s="531"/>
      <c r="M7" s="531"/>
      <c r="N7" s="532"/>
    </row>
    <row r="8" spans="1:15" ht="28.5" customHeight="1">
      <c r="A8" s="665"/>
      <c r="B8" s="549" t="s">
        <v>16</v>
      </c>
      <c r="C8" s="550"/>
      <c r="D8" s="551"/>
      <c r="E8" s="538">
        <f>入力シート①!C68</f>
        <v>0</v>
      </c>
      <c r="F8" s="539"/>
      <c r="G8" s="539"/>
      <c r="H8" s="539"/>
      <c r="I8" s="539"/>
      <c r="J8" s="539"/>
      <c r="K8" s="539"/>
      <c r="L8" s="539"/>
      <c r="M8" s="539"/>
      <c r="N8" s="540"/>
    </row>
    <row r="9" spans="1:15" ht="28.5" customHeight="1">
      <c r="A9" s="666"/>
      <c r="B9" s="549" t="s">
        <v>10</v>
      </c>
      <c r="C9" s="550"/>
      <c r="D9" s="551"/>
      <c r="E9" s="667">
        <f>入力シート①!C65</f>
        <v>0</v>
      </c>
      <c r="F9" s="539"/>
      <c r="G9" s="539"/>
      <c r="H9" s="539"/>
      <c r="I9" s="539"/>
      <c r="J9" s="539"/>
      <c r="K9" s="539"/>
      <c r="L9" s="539"/>
      <c r="M9" s="539"/>
      <c r="N9" s="540"/>
    </row>
    <row r="10" spans="1:15" ht="28.5" customHeight="1">
      <c r="A10" s="668" t="s">
        <v>376</v>
      </c>
      <c r="B10" s="669"/>
      <c r="C10" s="669"/>
      <c r="D10" s="670"/>
      <c r="E10" s="538">
        <f>入力シート①!C12</f>
        <v>0</v>
      </c>
      <c r="F10" s="539"/>
      <c r="G10" s="539"/>
      <c r="H10" s="539"/>
      <c r="I10" s="539"/>
      <c r="J10" s="539"/>
      <c r="K10" s="539"/>
      <c r="L10" s="539"/>
      <c r="M10" s="539"/>
      <c r="N10" s="540"/>
    </row>
    <row r="11" spans="1:15" ht="28.5" customHeight="1">
      <c r="A11" s="549" t="s">
        <v>91</v>
      </c>
      <c r="B11" s="550"/>
      <c r="C11" s="550"/>
      <c r="D11" s="551"/>
      <c r="E11" s="538">
        <f>入力シート①!C47</f>
        <v>0</v>
      </c>
      <c r="F11" s="539"/>
      <c r="G11" s="539"/>
      <c r="H11" s="539"/>
      <c r="I11" s="539"/>
      <c r="J11" s="539"/>
      <c r="K11" s="539"/>
      <c r="L11" s="539"/>
      <c r="M11" s="539"/>
      <c r="N11" s="540"/>
    </row>
    <row r="12" spans="1:15" ht="28.5" customHeight="1">
      <c r="A12" s="549" t="s">
        <v>398</v>
      </c>
      <c r="B12" s="550"/>
      <c r="C12" s="550"/>
      <c r="D12" s="551"/>
      <c r="E12" s="671"/>
      <c r="F12" s="672"/>
      <c r="G12" s="672"/>
      <c r="H12" s="672"/>
      <c r="I12" s="672"/>
      <c r="J12" s="672"/>
      <c r="K12" s="672"/>
      <c r="L12" s="672"/>
      <c r="M12" s="672"/>
      <c r="N12" s="673"/>
    </row>
    <row r="13" spans="1:15" ht="28.5" customHeight="1">
      <c r="A13" s="549" t="s">
        <v>399</v>
      </c>
      <c r="B13" s="550"/>
      <c r="C13" s="550"/>
      <c r="D13" s="551"/>
      <c r="E13" s="538">
        <f>入力シート①!C69</f>
        <v>0</v>
      </c>
      <c r="F13" s="539"/>
      <c r="G13" s="539"/>
      <c r="H13" s="539"/>
      <c r="I13" s="539"/>
      <c r="J13" s="539"/>
      <c r="K13" s="539"/>
      <c r="L13" s="539"/>
      <c r="M13" s="539"/>
      <c r="N13" s="540"/>
    </row>
    <row r="14" spans="1:15" ht="28.5" customHeight="1">
      <c r="A14" s="549" t="s">
        <v>400</v>
      </c>
      <c r="B14" s="550"/>
      <c r="C14" s="550"/>
      <c r="D14" s="551"/>
      <c r="E14" s="533">
        <f>入力シート①!C63</f>
        <v>0</v>
      </c>
      <c r="F14" s="534"/>
      <c r="G14" s="534"/>
      <c r="H14" s="534"/>
      <c r="I14" s="534"/>
      <c r="J14" s="534"/>
      <c r="K14" s="534"/>
      <c r="L14" s="534"/>
      <c r="M14" s="534"/>
      <c r="N14" s="535"/>
    </row>
    <row r="16" spans="1:15">
      <c r="A16" s="48" t="s">
        <v>401</v>
      </c>
    </row>
    <row r="18" spans="1:14">
      <c r="A18" s="577">
        <f>入力シート①!C62</f>
        <v>0</v>
      </c>
      <c r="B18" s="577"/>
      <c r="C18" s="577"/>
      <c r="D18" s="577"/>
    </row>
    <row r="20" spans="1:14" ht="14.25" customHeight="1">
      <c r="D20" s="48" t="s">
        <v>402</v>
      </c>
      <c r="G20" s="116"/>
      <c r="H20" s="116"/>
      <c r="I20" s="116"/>
      <c r="J20" s="116"/>
      <c r="K20" s="116"/>
      <c r="L20" s="116"/>
      <c r="M20" s="116"/>
      <c r="N20" s="116"/>
    </row>
    <row r="21" spans="1:14" ht="14.25" customHeight="1"/>
    <row r="22" spans="1:14" ht="14.25" customHeight="1">
      <c r="E22" s="48" t="s">
        <v>22</v>
      </c>
      <c r="G22" s="503">
        <f>入力シート①!C66</f>
        <v>0</v>
      </c>
      <c r="H22" s="503"/>
      <c r="I22" s="503"/>
      <c r="J22" s="503"/>
      <c r="K22" s="503"/>
      <c r="L22" s="503"/>
      <c r="M22" s="503"/>
      <c r="N22" s="503"/>
    </row>
    <row r="23" spans="1:14" ht="14.25" customHeight="1"/>
    <row r="24" spans="1:14" ht="14.25" customHeight="1">
      <c r="E24" s="48" t="s">
        <v>403</v>
      </c>
      <c r="G24" s="93">
        <f>入力シート①!C67</f>
        <v>0</v>
      </c>
    </row>
    <row r="26" spans="1:14" ht="18.75" customHeight="1">
      <c r="E26" s="48" t="s">
        <v>23</v>
      </c>
      <c r="G26" s="503">
        <f>入力シート①!C64</f>
        <v>0</v>
      </c>
      <c r="H26" s="503"/>
      <c r="I26" s="503"/>
      <c r="J26" s="503"/>
      <c r="K26" s="503"/>
      <c r="L26" s="503"/>
      <c r="M26" s="503"/>
      <c r="N26" s="503"/>
    </row>
    <row r="27" spans="1:14" ht="18.75" customHeight="1">
      <c r="G27" s="116"/>
      <c r="H27" s="116"/>
      <c r="I27" s="116"/>
      <c r="J27" s="116"/>
      <c r="K27" s="116"/>
      <c r="L27" s="116"/>
      <c r="M27" s="116"/>
      <c r="N27" s="116"/>
    </row>
    <row r="29" spans="1:14">
      <c r="A29" s="83" t="str">
        <f>"　宮城県選挙管理委員会委員長　"&amp;設定シート!D12&amp;"　殿"</f>
        <v>　宮城県選挙管理委員会委員長　櫻井　正人　殿</v>
      </c>
      <c r="H29" s="68"/>
    </row>
    <row r="30" spans="1:14" ht="14.25" customHeight="1">
      <c r="A30" s="98"/>
      <c r="B30" s="99"/>
      <c r="C30" s="99"/>
      <c r="D30" s="99"/>
      <c r="E30" s="100"/>
      <c r="F30" s="100"/>
      <c r="G30" s="100"/>
      <c r="H30" s="100"/>
      <c r="I30" s="100"/>
      <c r="J30" s="100"/>
      <c r="K30" s="100"/>
      <c r="L30" s="100"/>
      <c r="M30" s="100"/>
      <c r="N30" s="100"/>
    </row>
    <row r="31" spans="1:14" ht="14.25" customHeight="1">
      <c r="A31" s="63" t="s">
        <v>69</v>
      </c>
      <c r="B31" s="99"/>
      <c r="C31" s="99"/>
      <c r="D31" s="99"/>
      <c r="E31" s="100"/>
      <c r="F31" s="100"/>
      <c r="G31" s="100"/>
      <c r="H31" s="100"/>
      <c r="I31" s="100"/>
      <c r="J31" s="100"/>
      <c r="K31" s="100"/>
      <c r="L31" s="100"/>
      <c r="M31" s="100"/>
      <c r="N31" s="100"/>
    </row>
    <row r="32" spans="1:14">
      <c r="A32" s="595" t="s">
        <v>404</v>
      </c>
      <c r="B32" s="595"/>
      <c r="C32" s="595"/>
      <c r="D32" s="595"/>
      <c r="E32" s="595"/>
      <c r="F32" s="595"/>
      <c r="G32" s="595"/>
      <c r="H32" s="595"/>
      <c r="I32" s="595"/>
      <c r="J32" s="595"/>
      <c r="K32" s="595"/>
      <c r="L32" s="595"/>
      <c r="M32" s="595"/>
      <c r="N32" s="595"/>
    </row>
    <row r="33" spans="1:14">
      <c r="A33" s="595" t="s">
        <v>405</v>
      </c>
      <c r="B33" s="595"/>
      <c r="C33" s="595"/>
      <c r="D33" s="595"/>
      <c r="E33" s="595"/>
      <c r="F33" s="595"/>
      <c r="G33" s="595"/>
      <c r="H33" s="595"/>
      <c r="I33" s="595"/>
      <c r="J33" s="595"/>
      <c r="K33" s="595"/>
      <c r="L33" s="595"/>
      <c r="M33" s="595"/>
      <c r="N33" s="595"/>
    </row>
    <row r="34" spans="1:14">
      <c r="A34" s="595" t="s">
        <v>406</v>
      </c>
      <c r="B34" s="595"/>
      <c r="C34" s="595"/>
      <c r="D34" s="595"/>
      <c r="E34" s="595"/>
      <c r="F34" s="595"/>
      <c r="G34" s="595"/>
      <c r="H34" s="595"/>
      <c r="I34" s="595"/>
      <c r="J34" s="595"/>
      <c r="K34" s="595"/>
      <c r="L34" s="595"/>
      <c r="M34" s="595"/>
      <c r="N34" s="595"/>
    </row>
    <row r="35" spans="1:14">
      <c r="A35" s="595" t="s">
        <v>407</v>
      </c>
      <c r="B35" s="595"/>
      <c r="C35" s="595"/>
      <c r="D35" s="595"/>
      <c r="E35" s="595"/>
      <c r="F35" s="595"/>
      <c r="G35" s="595"/>
      <c r="H35" s="595"/>
      <c r="I35" s="595"/>
      <c r="J35" s="595"/>
      <c r="K35" s="595"/>
      <c r="L35" s="595"/>
      <c r="M35" s="595"/>
      <c r="N35" s="595"/>
    </row>
    <row r="36" spans="1:14">
      <c r="A36" s="595" t="s">
        <v>408</v>
      </c>
      <c r="B36" s="595"/>
      <c r="C36" s="595"/>
      <c r="D36" s="595"/>
      <c r="E36" s="595"/>
      <c r="F36" s="595"/>
      <c r="G36" s="595"/>
      <c r="H36" s="595"/>
      <c r="I36" s="595"/>
      <c r="J36" s="595"/>
      <c r="K36" s="595"/>
      <c r="L36" s="595"/>
      <c r="M36" s="595"/>
      <c r="N36" s="595"/>
    </row>
    <row r="37" spans="1:14">
      <c r="A37" s="595" t="s">
        <v>409</v>
      </c>
      <c r="B37" s="595"/>
      <c r="C37" s="595"/>
      <c r="D37" s="595"/>
      <c r="E37" s="595"/>
      <c r="F37" s="595"/>
      <c r="G37" s="595"/>
      <c r="H37" s="595"/>
      <c r="I37" s="595"/>
      <c r="J37" s="595"/>
      <c r="K37" s="595"/>
      <c r="L37" s="595"/>
      <c r="M37" s="595"/>
      <c r="N37" s="595"/>
    </row>
    <row r="38" spans="1:14">
      <c r="A38" s="595" t="s">
        <v>410</v>
      </c>
      <c r="B38" s="595"/>
      <c r="C38" s="595"/>
      <c r="D38" s="595"/>
      <c r="E38" s="595"/>
      <c r="F38" s="595"/>
      <c r="G38" s="595"/>
      <c r="H38" s="595"/>
      <c r="I38" s="595"/>
      <c r="J38" s="595"/>
      <c r="K38" s="595"/>
      <c r="L38" s="595"/>
      <c r="M38" s="595"/>
      <c r="N38" s="595"/>
    </row>
    <row r="39" spans="1:14">
      <c r="A39" s="595" t="s">
        <v>411</v>
      </c>
      <c r="B39" s="595"/>
      <c r="C39" s="595"/>
      <c r="D39" s="595"/>
      <c r="E39" s="595"/>
      <c r="F39" s="595"/>
      <c r="G39" s="595"/>
      <c r="H39" s="595"/>
      <c r="I39" s="595"/>
      <c r="J39" s="595"/>
      <c r="K39" s="595"/>
      <c r="L39" s="595"/>
      <c r="M39" s="595"/>
      <c r="N39" s="595"/>
    </row>
  </sheetData>
  <mergeCells count="33">
    <mergeCell ref="A37:N37"/>
    <mergeCell ref="A38:N38"/>
    <mergeCell ref="A39:N39"/>
    <mergeCell ref="A32:N32"/>
    <mergeCell ref="A33:N33"/>
    <mergeCell ref="A34:N34"/>
    <mergeCell ref="A35:N35"/>
    <mergeCell ref="A36:N36"/>
    <mergeCell ref="A18:D18"/>
    <mergeCell ref="G22:N22"/>
    <mergeCell ref="G26:N26"/>
    <mergeCell ref="A12:D12"/>
    <mergeCell ref="E12:N12"/>
    <mergeCell ref="A13:D13"/>
    <mergeCell ref="E13:N13"/>
    <mergeCell ref="A14:D14"/>
    <mergeCell ref="E14:N14"/>
    <mergeCell ref="A10:D10"/>
    <mergeCell ref="E10:I10"/>
    <mergeCell ref="J10:N10"/>
    <mergeCell ref="A11:D11"/>
    <mergeCell ref="E11:N11"/>
    <mergeCell ref="A3:N3"/>
    <mergeCell ref="A5:A9"/>
    <mergeCell ref="B5:D5"/>
    <mergeCell ref="E5:N5"/>
    <mergeCell ref="B6:D7"/>
    <mergeCell ref="E6:N6"/>
    <mergeCell ref="J7:N7"/>
    <mergeCell ref="B8:D8"/>
    <mergeCell ref="E8:N8"/>
    <mergeCell ref="B9:D9"/>
    <mergeCell ref="E9:N9"/>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J44"/>
  <sheetViews>
    <sheetView topLeftCell="A3" workbookViewId="0"/>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2" t="s">
        <v>177</v>
      </c>
      <c r="C1" s="12"/>
      <c r="D1" s="12"/>
    </row>
    <row r="2" spans="1:10" s="9" customFormat="1" ht="27.75" thickTop="1">
      <c r="A2" s="236" t="s">
        <v>7</v>
      </c>
      <c r="B2" s="236" t="s">
        <v>6</v>
      </c>
      <c r="C2" s="236" t="s">
        <v>67</v>
      </c>
      <c r="D2" s="237" t="s">
        <v>0</v>
      </c>
      <c r="E2" s="238" t="s">
        <v>157</v>
      </c>
      <c r="F2" s="239" t="s">
        <v>169</v>
      </c>
      <c r="G2" s="239" t="s">
        <v>170</v>
      </c>
      <c r="H2" s="239" t="s">
        <v>171</v>
      </c>
      <c r="I2" s="240" t="s">
        <v>37</v>
      </c>
      <c r="J2" s="241" t="s">
        <v>167</v>
      </c>
    </row>
    <row r="3" spans="1:10" ht="13.5" customHeight="1">
      <c r="A3" s="433" t="s">
        <v>68</v>
      </c>
      <c r="B3" s="434"/>
      <c r="C3" s="434"/>
      <c r="D3" s="434"/>
      <c r="E3" s="193">
        <v>45582</v>
      </c>
      <c r="F3" s="37">
        <v>45581</v>
      </c>
      <c r="G3" s="38" t="s">
        <v>164</v>
      </c>
      <c r="H3" s="38" t="s">
        <v>165</v>
      </c>
      <c r="I3" s="39" t="s">
        <v>118</v>
      </c>
      <c r="J3" s="194">
        <v>29498</v>
      </c>
    </row>
    <row r="4" spans="1:10" ht="13.5" customHeight="1">
      <c r="A4" s="132">
        <v>1</v>
      </c>
      <c r="B4" s="14" t="s">
        <v>119</v>
      </c>
      <c r="C4" s="118" t="s">
        <v>119</v>
      </c>
      <c r="D4" s="189" t="s">
        <v>458</v>
      </c>
      <c r="E4" s="195"/>
      <c r="F4" s="29"/>
      <c r="G4" s="30"/>
      <c r="H4" s="30"/>
      <c r="I4" s="40"/>
      <c r="J4" s="196"/>
    </row>
    <row r="5" spans="1:10">
      <c r="A5" s="133">
        <v>2</v>
      </c>
      <c r="B5" s="15" t="s">
        <v>120</v>
      </c>
      <c r="C5" s="134" t="s">
        <v>120</v>
      </c>
      <c r="D5" s="190" t="s">
        <v>458</v>
      </c>
      <c r="E5" s="197"/>
      <c r="F5" s="31"/>
      <c r="G5" s="32"/>
      <c r="H5" s="32"/>
      <c r="I5" s="41"/>
      <c r="J5" s="198"/>
    </row>
    <row r="6" spans="1:10">
      <c r="A6" s="132">
        <v>3</v>
      </c>
      <c r="B6" s="16" t="s">
        <v>121</v>
      </c>
      <c r="C6" s="135" t="s">
        <v>121</v>
      </c>
      <c r="D6" s="191" t="s">
        <v>458</v>
      </c>
      <c r="E6" s="199"/>
      <c r="F6" s="33"/>
      <c r="G6" s="34"/>
      <c r="H6" s="34"/>
      <c r="I6" s="42"/>
      <c r="J6" s="200"/>
    </row>
    <row r="7" spans="1:10">
      <c r="A7" s="136">
        <v>4</v>
      </c>
      <c r="B7" s="17" t="s">
        <v>122</v>
      </c>
      <c r="C7" s="137" t="s">
        <v>122</v>
      </c>
      <c r="D7" s="192" t="s">
        <v>458</v>
      </c>
      <c r="E7" s="201"/>
      <c r="F7" s="35"/>
      <c r="G7" s="36"/>
      <c r="H7" s="36"/>
      <c r="I7" s="43"/>
      <c r="J7" s="202"/>
    </row>
    <row r="8" spans="1:10">
      <c r="A8" s="133">
        <v>5</v>
      </c>
      <c r="B8" s="15" t="s">
        <v>123</v>
      </c>
      <c r="C8" s="134" t="s">
        <v>123</v>
      </c>
      <c r="D8" s="190" t="s">
        <v>458</v>
      </c>
      <c r="E8" s="197"/>
      <c r="F8" s="31"/>
      <c r="G8" s="32"/>
      <c r="H8" s="32"/>
      <c r="I8" s="41"/>
      <c r="J8" s="198"/>
    </row>
    <row r="9" spans="1:10">
      <c r="A9" s="132">
        <v>6</v>
      </c>
      <c r="B9" s="16" t="s">
        <v>124</v>
      </c>
      <c r="C9" s="135" t="s">
        <v>124</v>
      </c>
      <c r="D9" s="191" t="s">
        <v>458</v>
      </c>
      <c r="E9" s="199"/>
      <c r="F9" s="33"/>
      <c r="G9" s="34"/>
      <c r="H9" s="34"/>
      <c r="I9" s="42"/>
      <c r="J9" s="200"/>
    </row>
    <row r="10" spans="1:10">
      <c r="A10" s="136">
        <v>7</v>
      </c>
      <c r="B10" s="17" t="s">
        <v>125</v>
      </c>
      <c r="C10" s="137" t="s">
        <v>125</v>
      </c>
      <c r="D10" s="192" t="s">
        <v>458</v>
      </c>
      <c r="E10" s="201"/>
      <c r="F10" s="35"/>
      <c r="G10" s="36"/>
      <c r="H10" s="36"/>
      <c r="I10" s="43"/>
      <c r="J10" s="202"/>
    </row>
    <row r="11" spans="1:10">
      <c r="A11" s="136">
        <v>8</v>
      </c>
      <c r="B11" s="17" t="s">
        <v>126</v>
      </c>
      <c r="C11" s="137" t="s">
        <v>126</v>
      </c>
      <c r="D11" s="192" t="s">
        <v>458</v>
      </c>
      <c r="E11" s="201"/>
      <c r="F11" s="35"/>
      <c r="G11" s="36"/>
      <c r="H11" s="36"/>
      <c r="I11" s="43"/>
      <c r="J11" s="202"/>
    </row>
    <row r="12" spans="1:10">
      <c r="A12" s="136">
        <v>9</v>
      </c>
      <c r="B12" s="17" t="s">
        <v>127</v>
      </c>
      <c r="C12" s="137" t="s">
        <v>127</v>
      </c>
      <c r="D12" s="192" t="s">
        <v>458</v>
      </c>
      <c r="E12" s="201"/>
      <c r="F12" s="35"/>
      <c r="G12" s="36"/>
      <c r="H12" s="36"/>
      <c r="I12" s="43"/>
      <c r="J12" s="202"/>
    </row>
    <row r="13" spans="1:10" ht="13.5" customHeight="1">
      <c r="A13" s="136">
        <v>10</v>
      </c>
      <c r="B13" s="17" t="s">
        <v>128</v>
      </c>
      <c r="C13" s="137" t="s">
        <v>128</v>
      </c>
      <c r="D13" s="192" t="s">
        <v>458</v>
      </c>
      <c r="E13" s="201"/>
      <c r="F13" s="35"/>
      <c r="G13" s="36"/>
      <c r="H13" s="36"/>
      <c r="I13" s="43"/>
      <c r="J13" s="202"/>
    </row>
    <row r="14" spans="1:10">
      <c r="A14" s="136">
        <v>11</v>
      </c>
      <c r="B14" s="17" t="s">
        <v>129</v>
      </c>
      <c r="C14" s="137" t="s">
        <v>129</v>
      </c>
      <c r="D14" s="192" t="s">
        <v>458</v>
      </c>
      <c r="E14" s="201"/>
      <c r="F14" s="35"/>
      <c r="G14" s="36"/>
      <c r="H14" s="36"/>
      <c r="I14" s="43"/>
      <c r="J14" s="202"/>
    </row>
    <row r="15" spans="1:10">
      <c r="A15" s="136">
        <v>12</v>
      </c>
      <c r="B15" s="17" t="s">
        <v>130</v>
      </c>
      <c r="C15" s="137" t="s">
        <v>130</v>
      </c>
      <c r="D15" s="192" t="s">
        <v>458</v>
      </c>
      <c r="E15" s="201"/>
      <c r="F15" s="35"/>
      <c r="G15" s="36"/>
      <c r="H15" s="36"/>
      <c r="I15" s="43"/>
      <c r="J15" s="202"/>
    </row>
    <row r="16" spans="1:10">
      <c r="A16" s="136">
        <v>13</v>
      </c>
      <c r="B16" s="17" t="s">
        <v>131</v>
      </c>
      <c r="C16" s="137" t="s">
        <v>131</v>
      </c>
      <c r="D16" s="192" t="s">
        <v>458</v>
      </c>
      <c r="E16" s="201"/>
      <c r="F16" s="35"/>
      <c r="G16" s="36"/>
      <c r="H16" s="36"/>
      <c r="I16" s="43"/>
      <c r="J16" s="202"/>
    </row>
    <row r="17" spans="1:10" ht="13.5" customHeight="1">
      <c r="A17" s="136">
        <v>14</v>
      </c>
      <c r="B17" s="17" t="s">
        <v>132</v>
      </c>
      <c r="C17" s="137" t="s">
        <v>132</v>
      </c>
      <c r="D17" s="192" t="s">
        <v>458</v>
      </c>
      <c r="E17" s="201"/>
      <c r="F17" s="35"/>
      <c r="G17" s="36"/>
      <c r="H17" s="36"/>
      <c r="I17" s="43"/>
      <c r="J17" s="202"/>
    </row>
    <row r="18" spans="1:10">
      <c r="A18" s="136">
        <v>15</v>
      </c>
      <c r="B18" s="17" t="s">
        <v>133</v>
      </c>
      <c r="C18" s="137" t="s">
        <v>133</v>
      </c>
      <c r="D18" s="192" t="s">
        <v>458</v>
      </c>
      <c r="E18" s="201"/>
      <c r="F18" s="35"/>
      <c r="G18" s="36"/>
      <c r="H18" s="36"/>
      <c r="I18" s="43"/>
      <c r="J18" s="202"/>
    </row>
    <row r="19" spans="1:10">
      <c r="A19" s="136">
        <v>16</v>
      </c>
      <c r="B19" s="17" t="s">
        <v>134</v>
      </c>
      <c r="C19" s="137" t="s">
        <v>134</v>
      </c>
      <c r="D19" s="192" t="s">
        <v>458</v>
      </c>
      <c r="E19" s="201"/>
      <c r="F19" s="35"/>
      <c r="G19" s="36"/>
      <c r="H19" s="36"/>
      <c r="I19" s="43"/>
      <c r="J19" s="202"/>
    </row>
    <row r="20" spans="1:10">
      <c r="A20" s="136">
        <v>17</v>
      </c>
      <c r="B20" s="17" t="s">
        <v>135</v>
      </c>
      <c r="C20" s="137" t="s">
        <v>135</v>
      </c>
      <c r="D20" s="192" t="s">
        <v>458</v>
      </c>
      <c r="E20" s="201"/>
      <c r="F20" s="35"/>
      <c r="G20" s="36"/>
      <c r="H20" s="36"/>
      <c r="I20" s="43"/>
      <c r="J20" s="202"/>
    </row>
    <row r="21" spans="1:10">
      <c r="A21" s="133">
        <v>18</v>
      </c>
      <c r="B21" s="15" t="s">
        <v>136</v>
      </c>
      <c r="C21" s="134" t="s">
        <v>136</v>
      </c>
      <c r="D21" s="192" t="s">
        <v>458</v>
      </c>
      <c r="E21" s="197"/>
      <c r="F21" s="31"/>
      <c r="G21" s="32"/>
      <c r="H21" s="32"/>
      <c r="I21" s="41"/>
      <c r="J21" s="198"/>
    </row>
    <row r="22" spans="1:10" ht="13.5" customHeight="1">
      <c r="A22" s="132">
        <v>19</v>
      </c>
      <c r="B22" s="16" t="s">
        <v>140</v>
      </c>
      <c r="C22" s="135" t="s">
        <v>140</v>
      </c>
      <c r="D22" s="191" t="s">
        <v>458</v>
      </c>
      <c r="E22" s="199"/>
      <c r="F22" s="33"/>
      <c r="G22" s="34"/>
      <c r="H22" s="34"/>
      <c r="I22" s="42"/>
      <c r="J22" s="200"/>
    </row>
    <row r="23" spans="1:10">
      <c r="A23" s="136">
        <v>20</v>
      </c>
      <c r="B23" s="17" t="s">
        <v>137</v>
      </c>
      <c r="C23" s="137" t="s">
        <v>137</v>
      </c>
      <c r="D23" s="192" t="s">
        <v>458</v>
      </c>
      <c r="E23" s="201"/>
      <c r="F23" s="35"/>
      <c r="G23" s="36"/>
      <c r="H23" s="36"/>
      <c r="I23" s="43"/>
      <c r="J23" s="202"/>
    </row>
    <row r="24" spans="1:10">
      <c r="A24" s="136">
        <v>21</v>
      </c>
      <c r="B24" s="17" t="s">
        <v>138</v>
      </c>
      <c r="C24" s="137" t="s">
        <v>138</v>
      </c>
      <c r="D24" s="192" t="s">
        <v>458</v>
      </c>
      <c r="E24" s="201"/>
      <c r="F24" s="35"/>
      <c r="G24" s="36"/>
      <c r="H24" s="36"/>
      <c r="I24" s="43"/>
      <c r="J24" s="202"/>
    </row>
    <row r="25" spans="1:10">
      <c r="A25" s="136">
        <v>22</v>
      </c>
      <c r="B25" s="17" t="s">
        <v>141</v>
      </c>
      <c r="C25" s="137" t="s">
        <v>141</v>
      </c>
      <c r="D25" s="192" t="s">
        <v>458</v>
      </c>
      <c r="E25" s="201"/>
      <c r="F25" s="35"/>
      <c r="G25" s="36"/>
      <c r="H25" s="36"/>
      <c r="I25" s="43"/>
      <c r="J25" s="202"/>
    </row>
    <row r="26" spans="1:10">
      <c r="A26" s="136">
        <v>23</v>
      </c>
      <c r="B26" s="17" t="s">
        <v>139</v>
      </c>
      <c r="C26" s="137" t="s">
        <v>139</v>
      </c>
      <c r="D26" s="192" t="s">
        <v>458</v>
      </c>
      <c r="E26" s="201"/>
      <c r="F26" s="35"/>
      <c r="G26" s="36"/>
      <c r="H26" s="36"/>
      <c r="I26" s="43"/>
      <c r="J26" s="202"/>
    </row>
    <row r="27" spans="1:10">
      <c r="A27" s="136">
        <v>24</v>
      </c>
      <c r="B27" s="17" t="s">
        <v>142</v>
      </c>
      <c r="C27" s="137" t="s">
        <v>142</v>
      </c>
      <c r="D27" s="192" t="s">
        <v>458</v>
      </c>
      <c r="E27" s="201"/>
      <c r="F27" s="35"/>
      <c r="G27" s="36"/>
      <c r="H27" s="36"/>
      <c r="I27" s="43"/>
      <c r="J27" s="202"/>
    </row>
    <row r="28" spans="1:10" ht="13.5" customHeight="1">
      <c r="A28" s="136">
        <v>25</v>
      </c>
      <c r="B28" s="17" t="s">
        <v>143</v>
      </c>
      <c r="C28" s="137" t="s">
        <v>143</v>
      </c>
      <c r="D28" s="192" t="s">
        <v>458</v>
      </c>
      <c r="E28" s="201"/>
      <c r="F28" s="35"/>
      <c r="G28" s="36"/>
      <c r="H28" s="36"/>
      <c r="I28" s="43"/>
      <c r="J28" s="202"/>
    </row>
    <row r="29" spans="1:10">
      <c r="A29" s="136">
        <v>26</v>
      </c>
      <c r="B29" s="17" t="s">
        <v>144</v>
      </c>
      <c r="C29" s="137" t="s">
        <v>144</v>
      </c>
      <c r="D29" s="192" t="s">
        <v>458</v>
      </c>
      <c r="E29" s="201"/>
      <c r="F29" s="35"/>
      <c r="G29" s="36"/>
      <c r="H29" s="36"/>
      <c r="I29" s="43"/>
      <c r="J29" s="202"/>
    </row>
    <row r="30" spans="1:10" ht="13.5" customHeight="1">
      <c r="A30" s="136">
        <v>27</v>
      </c>
      <c r="B30" s="17" t="s">
        <v>145</v>
      </c>
      <c r="C30" s="137" t="s">
        <v>145</v>
      </c>
      <c r="D30" s="192" t="s">
        <v>458</v>
      </c>
      <c r="E30" s="201"/>
      <c r="F30" s="35"/>
      <c r="G30" s="36"/>
      <c r="H30" s="36"/>
      <c r="I30" s="43"/>
      <c r="J30" s="202"/>
    </row>
    <row r="31" spans="1:10">
      <c r="A31" s="136">
        <v>28</v>
      </c>
      <c r="B31" s="17" t="s">
        <v>146</v>
      </c>
      <c r="C31" s="137" t="s">
        <v>146</v>
      </c>
      <c r="D31" s="192" t="s">
        <v>458</v>
      </c>
      <c r="E31" s="201"/>
      <c r="F31" s="35"/>
      <c r="G31" s="36"/>
      <c r="H31" s="36"/>
      <c r="I31" s="43"/>
      <c r="J31" s="202"/>
    </row>
    <row r="32" spans="1:10">
      <c r="A32" s="136">
        <v>29</v>
      </c>
      <c r="B32" s="17" t="s">
        <v>147</v>
      </c>
      <c r="C32" s="137" t="s">
        <v>147</v>
      </c>
      <c r="D32" s="192" t="s">
        <v>458</v>
      </c>
      <c r="E32" s="201"/>
      <c r="F32" s="35"/>
      <c r="G32" s="36"/>
      <c r="H32" s="36"/>
      <c r="I32" s="43"/>
      <c r="J32" s="202"/>
    </row>
    <row r="33" spans="1:10">
      <c r="A33" s="133">
        <v>30</v>
      </c>
      <c r="B33" s="15" t="s">
        <v>148</v>
      </c>
      <c r="C33" s="134" t="s">
        <v>148</v>
      </c>
      <c r="D33" s="192" t="s">
        <v>458</v>
      </c>
      <c r="E33" s="197"/>
      <c r="F33" s="31"/>
      <c r="G33" s="32"/>
      <c r="H33" s="32"/>
      <c r="I33" s="41"/>
      <c r="J33" s="198"/>
    </row>
    <row r="34" spans="1:10">
      <c r="A34" s="132">
        <v>31</v>
      </c>
      <c r="B34" s="16" t="s">
        <v>149</v>
      </c>
      <c r="C34" s="135" t="s">
        <v>149</v>
      </c>
      <c r="D34" s="191" t="s">
        <v>458</v>
      </c>
      <c r="E34" s="199"/>
      <c r="F34" s="33"/>
      <c r="G34" s="34"/>
      <c r="H34" s="34"/>
      <c r="I34" s="42"/>
      <c r="J34" s="200"/>
    </row>
    <row r="35" spans="1:10">
      <c r="A35" s="136">
        <v>32</v>
      </c>
      <c r="B35" s="17" t="s">
        <v>150</v>
      </c>
      <c r="C35" s="137" t="s">
        <v>150</v>
      </c>
      <c r="D35" s="192" t="s">
        <v>458</v>
      </c>
      <c r="E35" s="201"/>
      <c r="F35" s="35"/>
      <c r="G35" s="36"/>
      <c r="H35" s="36"/>
      <c r="I35" s="43"/>
      <c r="J35" s="202"/>
    </row>
    <row r="36" spans="1:10">
      <c r="A36" s="136">
        <v>33</v>
      </c>
      <c r="B36" s="17" t="s">
        <v>151</v>
      </c>
      <c r="C36" s="137" t="s">
        <v>151</v>
      </c>
      <c r="D36" s="192" t="s">
        <v>458</v>
      </c>
      <c r="E36" s="201"/>
      <c r="F36" s="35"/>
      <c r="G36" s="36"/>
      <c r="H36" s="36"/>
      <c r="I36" s="43"/>
      <c r="J36" s="202"/>
    </row>
    <row r="37" spans="1:10">
      <c r="A37" s="136">
        <v>34</v>
      </c>
      <c r="B37" s="17" t="s">
        <v>152</v>
      </c>
      <c r="C37" s="137" t="s">
        <v>152</v>
      </c>
      <c r="D37" s="192" t="s">
        <v>458</v>
      </c>
      <c r="E37" s="201"/>
      <c r="F37" s="35"/>
      <c r="G37" s="36"/>
      <c r="H37" s="36"/>
      <c r="I37" s="43"/>
      <c r="J37" s="202"/>
    </row>
    <row r="38" spans="1:10">
      <c r="A38" s="136">
        <v>35</v>
      </c>
      <c r="B38" s="17" t="s">
        <v>153</v>
      </c>
      <c r="C38" s="137" t="s">
        <v>153</v>
      </c>
      <c r="D38" s="192" t="s">
        <v>458</v>
      </c>
      <c r="E38" s="201"/>
      <c r="F38" s="35"/>
      <c r="G38" s="36"/>
      <c r="H38" s="36"/>
      <c r="I38" s="43"/>
      <c r="J38" s="202"/>
    </row>
    <row r="39" spans="1:10">
      <c r="A39" s="136">
        <v>36</v>
      </c>
      <c r="B39" s="17" t="s">
        <v>158</v>
      </c>
      <c r="C39" s="137" t="s">
        <v>158</v>
      </c>
      <c r="D39" s="192" t="s">
        <v>458</v>
      </c>
      <c r="E39" s="201"/>
      <c r="F39" s="35"/>
      <c r="G39" s="36"/>
      <c r="H39" s="36"/>
      <c r="I39" s="43"/>
      <c r="J39" s="202"/>
    </row>
    <row r="40" spans="1:10">
      <c r="A40" s="136">
        <v>37</v>
      </c>
      <c r="B40" s="17" t="s">
        <v>154</v>
      </c>
      <c r="C40" s="137" t="s">
        <v>154</v>
      </c>
      <c r="D40" s="192" t="s">
        <v>458</v>
      </c>
      <c r="E40" s="201"/>
      <c r="F40" s="35"/>
      <c r="G40" s="36"/>
      <c r="H40" s="36"/>
      <c r="I40" s="43"/>
      <c r="J40" s="202"/>
    </row>
    <row r="41" spans="1:10">
      <c r="A41" s="136">
        <v>38</v>
      </c>
      <c r="B41" s="17" t="s">
        <v>155</v>
      </c>
      <c r="C41" s="137" t="s">
        <v>155</v>
      </c>
      <c r="D41" s="192" t="s">
        <v>458</v>
      </c>
      <c r="E41" s="201"/>
      <c r="F41" s="35"/>
      <c r="G41" s="36"/>
      <c r="H41" s="36"/>
      <c r="I41" s="43"/>
      <c r="J41" s="202"/>
    </row>
    <row r="42" spans="1:10" ht="14.25" thickBot="1">
      <c r="A42" s="133">
        <v>39</v>
      </c>
      <c r="B42" s="15" t="s">
        <v>156</v>
      </c>
      <c r="C42" s="134" t="s">
        <v>156</v>
      </c>
      <c r="D42" s="190" t="s">
        <v>458</v>
      </c>
      <c r="E42" s="203"/>
      <c r="F42" s="204"/>
      <c r="G42" s="205"/>
      <c r="H42" s="205"/>
      <c r="I42" s="206"/>
      <c r="J42" s="207"/>
    </row>
    <row r="43" spans="1:10" ht="14.25" thickTop="1">
      <c r="E43" s="44"/>
    </row>
    <row r="44" spans="1:10">
      <c r="E44" s="13"/>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1"/>
  <sheetViews>
    <sheetView view="pageBreakPreview" zoomScaleNormal="100" zoomScaleSheetLayoutView="100" workbookViewId="0"/>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359</v>
      </c>
      <c r="O1" s="245" t="s">
        <v>364</v>
      </c>
    </row>
    <row r="3" spans="1:15" ht="31.5">
      <c r="A3" s="505" t="s">
        <v>412</v>
      </c>
      <c r="B3" s="505"/>
      <c r="C3" s="505"/>
      <c r="D3" s="505"/>
      <c r="E3" s="505"/>
      <c r="F3" s="505"/>
      <c r="G3" s="505"/>
      <c r="H3" s="505"/>
      <c r="I3" s="505"/>
      <c r="J3" s="505"/>
      <c r="K3" s="505"/>
      <c r="L3" s="505"/>
      <c r="M3" s="505"/>
      <c r="N3" s="505"/>
    </row>
    <row r="4" spans="1:15">
      <c r="E4" s="89"/>
      <c r="F4" s="89"/>
      <c r="G4" s="89"/>
      <c r="H4" s="89"/>
      <c r="I4" s="89"/>
      <c r="J4" s="89"/>
    </row>
    <row r="5" spans="1:15" ht="33.75" customHeight="1">
      <c r="A5" s="549" t="s">
        <v>413</v>
      </c>
      <c r="B5" s="561"/>
      <c r="C5" s="561"/>
      <c r="D5" s="562"/>
      <c r="E5" s="538">
        <f>入力シート①!C64</f>
        <v>0</v>
      </c>
      <c r="F5" s="539"/>
      <c r="G5" s="539"/>
      <c r="H5" s="539"/>
      <c r="I5" s="539"/>
      <c r="J5" s="539"/>
      <c r="K5" s="539"/>
      <c r="L5" s="539"/>
      <c r="M5" s="539"/>
      <c r="N5" s="540"/>
    </row>
    <row r="6" spans="1:15" ht="33.75" customHeight="1">
      <c r="A6" s="668" t="s">
        <v>376</v>
      </c>
      <c r="B6" s="669"/>
      <c r="C6" s="669"/>
      <c r="D6" s="670"/>
      <c r="E6" s="538">
        <f>入力シート①!C12</f>
        <v>0</v>
      </c>
      <c r="F6" s="539"/>
      <c r="G6" s="539"/>
      <c r="H6" s="539"/>
      <c r="I6" s="539"/>
      <c r="J6" s="539"/>
      <c r="K6" s="539"/>
      <c r="L6" s="539"/>
      <c r="M6" s="539"/>
      <c r="N6" s="540"/>
    </row>
    <row r="7" spans="1:15" ht="33.75" customHeight="1">
      <c r="A7" s="549" t="s">
        <v>91</v>
      </c>
      <c r="B7" s="550"/>
      <c r="C7" s="550"/>
      <c r="D7" s="551"/>
      <c r="E7" s="538">
        <f>入力シート①!C47</f>
        <v>0</v>
      </c>
      <c r="F7" s="539"/>
      <c r="G7" s="539"/>
      <c r="H7" s="539"/>
      <c r="I7" s="539"/>
      <c r="J7" s="539"/>
      <c r="K7" s="539"/>
      <c r="L7" s="539"/>
      <c r="M7" s="539"/>
      <c r="N7" s="540"/>
    </row>
    <row r="8" spans="1:15" ht="33.75" customHeight="1">
      <c r="A8" s="549" t="s">
        <v>398</v>
      </c>
      <c r="B8" s="550"/>
      <c r="C8" s="550"/>
      <c r="D8" s="551"/>
      <c r="E8" s="671"/>
      <c r="F8" s="672"/>
      <c r="G8" s="672"/>
      <c r="H8" s="672"/>
      <c r="I8" s="672"/>
      <c r="J8" s="672"/>
      <c r="K8" s="672"/>
      <c r="L8" s="672"/>
      <c r="M8" s="672"/>
      <c r="N8" s="673"/>
    </row>
    <row r="9" spans="1:15" ht="33.75" customHeight="1">
      <c r="A9" s="549" t="s">
        <v>415</v>
      </c>
      <c r="B9" s="550"/>
      <c r="C9" s="550"/>
      <c r="D9" s="551"/>
      <c r="E9" s="671"/>
      <c r="F9" s="672"/>
      <c r="G9" s="672"/>
      <c r="H9" s="672"/>
      <c r="I9" s="672"/>
      <c r="J9" s="672"/>
      <c r="K9" s="672"/>
      <c r="L9" s="672"/>
      <c r="M9" s="672"/>
      <c r="N9" s="673"/>
    </row>
    <row r="10" spans="1:15" ht="33.75" customHeight="1">
      <c r="A10" s="549" t="s">
        <v>416</v>
      </c>
      <c r="B10" s="550"/>
      <c r="C10" s="550"/>
      <c r="D10" s="551"/>
      <c r="E10" s="675"/>
      <c r="F10" s="676"/>
      <c r="G10" s="676"/>
      <c r="H10" s="676"/>
      <c r="I10" s="676"/>
      <c r="J10" s="676"/>
      <c r="K10" s="676"/>
      <c r="L10" s="676"/>
      <c r="M10" s="676"/>
      <c r="N10" s="677"/>
    </row>
    <row r="12" spans="1:15">
      <c r="A12" s="48" t="s">
        <v>414</v>
      </c>
    </row>
    <row r="14" spans="1:15">
      <c r="A14" s="674" t="s">
        <v>204</v>
      </c>
      <c r="B14" s="674"/>
      <c r="C14" s="674"/>
      <c r="D14" s="674"/>
    </row>
    <row r="16" spans="1:15" ht="14.25" customHeight="1">
      <c r="D16" s="48" t="s">
        <v>402</v>
      </c>
      <c r="G16" s="116"/>
      <c r="H16" s="116"/>
      <c r="I16" s="116"/>
      <c r="J16" s="116"/>
      <c r="K16" s="116"/>
      <c r="L16" s="116"/>
      <c r="M16" s="116"/>
      <c r="N16" s="116"/>
    </row>
    <row r="17" spans="1:14" ht="14.25" customHeight="1"/>
    <row r="18" spans="1:14" ht="14.25" customHeight="1">
      <c r="E18" s="48" t="s">
        <v>22</v>
      </c>
      <c r="G18" s="506">
        <f>入力シート①!C66</f>
        <v>0</v>
      </c>
      <c r="H18" s="506"/>
      <c r="I18" s="506"/>
      <c r="J18" s="506"/>
      <c r="K18" s="506"/>
      <c r="L18" s="506"/>
      <c r="M18" s="506"/>
      <c r="N18" s="506"/>
    </row>
    <row r="19" spans="1:14" ht="14.25" customHeight="1">
      <c r="G19" s="336"/>
      <c r="H19" s="336"/>
      <c r="I19" s="336"/>
      <c r="J19" s="336"/>
      <c r="K19" s="336"/>
      <c r="L19" s="336"/>
      <c r="M19" s="336"/>
      <c r="N19" s="336"/>
    </row>
    <row r="20" spans="1:14" ht="14.25" customHeight="1">
      <c r="E20" s="48" t="s">
        <v>403</v>
      </c>
      <c r="G20" s="94">
        <f>入力シート①!C67</f>
        <v>0</v>
      </c>
      <c r="H20" s="336"/>
      <c r="I20" s="336"/>
      <c r="J20" s="336"/>
      <c r="K20" s="336"/>
      <c r="L20" s="336"/>
      <c r="M20" s="336"/>
      <c r="N20" s="336"/>
    </row>
    <row r="21" spans="1:14">
      <c r="G21" s="336"/>
      <c r="H21" s="336"/>
      <c r="I21" s="336"/>
      <c r="J21" s="336"/>
      <c r="K21" s="336"/>
      <c r="L21" s="336"/>
      <c r="M21" s="336"/>
      <c r="N21" s="336"/>
    </row>
    <row r="22" spans="1:14" ht="18.75" customHeight="1">
      <c r="E22" s="48" t="s">
        <v>23</v>
      </c>
      <c r="G22" s="506">
        <f>入力シート①!C64</f>
        <v>0</v>
      </c>
      <c r="H22" s="506"/>
      <c r="I22" s="506"/>
      <c r="J22" s="506"/>
      <c r="K22" s="506"/>
      <c r="L22" s="506"/>
      <c r="M22" s="506"/>
      <c r="N22" s="506"/>
    </row>
    <row r="23" spans="1:14" ht="18.75" customHeight="1">
      <c r="G23" s="116"/>
      <c r="H23" s="116"/>
      <c r="I23" s="116"/>
      <c r="J23" s="116"/>
      <c r="K23" s="116"/>
      <c r="L23" s="116"/>
      <c r="M23" s="116"/>
      <c r="N23" s="116"/>
    </row>
    <row r="25" spans="1:14">
      <c r="A25" s="83" t="str">
        <f>"　宮城県選挙管理委員会委員長　"&amp;設定シート!D12&amp;"　殿"</f>
        <v>　宮城県選挙管理委員会委員長　櫻井　正人　殿</v>
      </c>
      <c r="H25" s="68"/>
    </row>
    <row r="26" spans="1:14" ht="14.25" customHeight="1">
      <c r="A26" s="98"/>
      <c r="B26" s="99"/>
      <c r="C26" s="99"/>
      <c r="D26" s="99"/>
      <c r="E26" s="100"/>
      <c r="F26" s="100"/>
      <c r="G26" s="100"/>
      <c r="H26" s="100"/>
      <c r="I26" s="100"/>
      <c r="J26" s="100"/>
      <c r="K26" s="100"/>
      <c r="L26" s="100"/>
      <c r="M26" s="100"/>
      <c r="N26" s="100"/>
    </row>
    <row r="27" spans="1:14" ht="14.25" customHeight="1">
      <c r="A27" s="63" t="s">
        <v>69</v>
      </c>
      <c r="B27" s="99"/>
      <c r="C27" s="99"/>
      <c r="D27" s="99"/>
      <c r="E27" s="100"/>
      <c r="F27" s="100"/>
      <c r="G27" s="100"/>
      <c r="H27" s="100"/>
      <c r="I27" s="100"/>
      <c r="J27" s="100"/>
      <c r="K27" s="100"/>
      <c r="L27" s="100"/>
      <c r="M27" s="100"/>
      <c r="N27" s="100"/>
    </row>
    <row r="28" spans="1:14">
      <c r="A28" s="595" t="s">
        <v>417</v>
      </c>
      <c r="B28" s="595"/>
      <c r="C28" s="595"/>
      <c r="D28" s="595"/>
      <c r="E28" s="595"/>
      <c r="F28" s="595"/>
      <c r="G28" s="595"/>
      <c r="H28" s="595"/>
      <c r="I28" s="595"/>
      <c r="J28" s="595"/>
      <c r="K28" s="595"/>
      <c r="L28" s="595"/>
      <c r="M28" s="595"/>
      <c r="N28" s="595"/>
    </row>
    <row r="29" spans="1:14">
      <c r="A29" s="595" t="s">
        <v>418</v>
      </c>
      <c r="B29" s="595"/>
      <c r="C29" s="595"/>
      <c r="D29" s="595"/>
      <c r="E29" s="595"/>
      <c r="F29" s="595"/>
      <c r="G29" s="595"/>
      <c r="H29" s="595"/>
      <c r="I29" s="595"/>
      <c r="J29" s="595"/>
      <c r="K29" s="595"/>
      <c r="L29" s="595"/>
      <c r="M29" s="595"/>
      <c r="N29" s="595"/>
    </row>
    <row r="30" spans="1:14">
      <c r="A30" s="595" t="s">
        <v>419</v>
      </c>
      <c r="B30" s="595"/>
      <c r="C30" s="595"/>
      <c r="D30" s="595"/>
      <c r="E30" s="595"/>
      <c r="F30" s="595"/>
      <c r="G30" s="595"/>
      <c r="H30" s="595"/>
      <c r="I30" s="595"/>
      <c r="J30" s="595"/>
      <c r="K30" s="595"/>
      <c r="L30" s="595"/>
      <c r="M30" s="595"/>
      <c r="N30" s="595"/>
    </row>
    <row r="31" spans="1:14">
      <c r="A31" s="595" t="s">
        <v>420</v>
      </c>
      <c r="B31" s="595"/>
      <c r="C31" s="595"/>
      <c r="D31" s="595"/>
      <c r="E31" s="595"/>
      <c r="F31" s="595"/>
      <c r="G31" s="595"/>
      <c r="H31" s="595"/>
      <c r="I31" s="595"/>
      <c r="J31" s="595"/>
      <c r="K31" s="595"/>
      <c r="L31" s="595"/>
      <c r="M31" s="595"/>
      <c r="N31" s="595"/>
    </row>
  </sheetData>
  <mergeCells count="20">
    <mergeCell ref="A28:N28"/>
    <mergeCell ref="A29:N29"/>
    <mergeCell ref="A30:N30"/>
    <mergeCell ref="A31:N31"/>
    <mergeCell ref="G22:N22"/>
    <mergeCell ref="A3:N3"/>
    <mergeCell ref="E5:N5"/>
    <mergeCell ref="A5:D5"/>
    <mergeCell ref="A14:D14"/>
    <mergeCell ref="G18:N18"/>
    <mergeCell ref="A6:D6"/>
    <mergeCell ref="A7:D7"/>
    <mergeCell ref="E7:N7"/>
    <mergeCell ref="E6:N6"/>
    <mergeCell ref="A8:D8"/>
    <mergeCell ref="E8:N8"/>
    <mergeCell ref="A9:D9"/>
    <mergeCell ref="E9:N9"/>
    <mergeCell ref="A10:D10"/>
    <mergeCell ref="E10:N10"/>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8"/>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47" t="s">
        <v>359</v>
      </c>
      <c r="AB1" s="47" t="s">
        <v>359</v>
      </c>
      <c r="AC1" s="245" t="s">
        <v>364</v>
      </c>
    </row>
    <row r="4" spans="1:29" ht="31.5">
      <c r="A4" s="505" t="s">
        <v>82</v>
      </c>
      <c r="B4" s="505"/>
      <c r="C4" s="505"/>
      <c r="D4" s="505"/>
      <c r="E4" s="505"/>
      <c r="F4" s="505"/>
      <c r="G4" s="505"/>
      <c r="H4" s="505"/>
      <c r="I4" s="505"/>
      <c r="J4" s="505"/>
      <c r="K4" s="505"/>
      <c r="L4" s="505"/>
      <c r="M4" s="505"/>
      <c r="N4" s="505"/>
      <c r="O4" s="505" t="s">
        <v>82</v>
      </c>
      <c r="P4" s="505"/>
      <c r="Q4" s="505"/>
      <c r="R4" s="505"/>
      <c r="S4" s="505"/>
      <c r="T4" s="505"/>
      <c r="U4" s="505"/>
      <c r="V4" s="505"/>
      <c r="W4" s="505"/>
      <c r="X4" s="505"/>
      <c r="Y4" s="505"/>
      <c r="Z4" s="505"/>
      <c r="AA4" s="505"/>
      <c r="AB4" s="505"/>
    </row>
    <row r="5" spans="1:29">
      <c r="A5" s="513" t="s">
        <v>295</v>
      </c>
      <c r="B5" s="513"/>
      <c r="C5" s="513"/>
      <c r="D5" s="513"/>
      <c r="E5" s="513"/>
      <c r="F5" s="513"/>
      <c r="G5" s="513"/>
      <c r="H5" s="513"/>
      <c r="I5" s="513"/>
      <c r="J5" s="513"/>
      <c r="K5" s="513"/>
      <c r="L5" s="513"/>
      <c r="M5" s="513"/>
      <c r="N5" s="513"/>
      <c r="O5" s="513" t="s">
        <v>425</v>
      </c>
      <c r="P5" s="513"/>
      <c r="Q5" s="513"/>
      <c r="R5" s="513"/>
      <c r="S5" s="513"/>
      <c r="T5" s="513"/>
      <c r="U5" s="513"/>
      <c r="V5" s="513"/>
      <c r="W5" s="513"/>
      <c r="X5" s="513"/>
      <c r="Y5" s="513"/>
      <c r="Z5" s="513"/>
      <c r="AA5" s="513"/>
      <c r="AB5" s="513"/>
    </row>
    <row r="7" spans="1:29">
      <c r="K7" s="700" t="s">
        <v>88</v>
      </c>
      <c r="L7" s="700"/>
      <c r="M7" s="700"/>
      <c r="N7" s="700"/>
      <c r="Y7" s="700" t="s">
        <v>88</v>
      </c>
      <c r="Z7" s="700"/>
      <c r="AA7" s="700"/>
      <c r="AB7" s="700"/>
    </row>
    <row r="8" spans="1:29">
      <c r="A8" s="46"/>
      <c r="O8" s="46"/>
    </row>
    <row r="9" spans="1:29" ht="14.25" customHeight="1">
      <c r="A9" s="46"/>
      <c r="O9" s="46"/>
    </row>
    <row r="10" spans="1:29" ht="14.25" customHeight="1">
      <c r="A10" s="46" t="s">
        <v>630</v>
      </c>
      <c r="F10" s="251"/>
      <c r="G10" s="251"/>
      <c r="H10" s="251"/>
      <c r="O10" s="46" t="s">
        <v>630</v>
      </c>
      <c r="P10" s="256"/>
      <c r="Q10" s="256"/>
      <c r="R10" s="256"/>
      <c r="S10" s="256"/>
      <c r="T10" s="251"/>
      <c r="U10" s="251"/>
      <c r="V10" s="251"/>
      <c r="W10" s="256"/>
    </row>
    <row r="11" spans="1:29" ht="14.25" customHeight="1">
      <c r="C11" s="62" t="s">
        <v>8</v>
      </c>
      <c r="E11" s="469" t="str">
        <f>入力シート①!G6</f>
        <v>櫻井　正人</v>
      </c>
      <c r="F11" s="469"/>
      <c r="G11" s="469"/>
      <c r="H11" s="47" t="s">
        <v>20</v>
      </c>
      <c r="J11" s="73"/>
      <c r="K11" s="73"/>
      <c r="Q11" s="62" t="s">
        <v>8</v>
      </c>
      <c r="S11" s="469" t="str">
        <f>入力シート①!G6</f>
        <v>櫻井　正人</v>
      </c>
      <c r="T11" s="469"/>
      <c r="U11" s="469"/>
      <c r="V11" s="47" t="s">
        <v>20</v>
      </c>
      <c r="X11" s="73"/>
      <c r="Y11" s="73"/>
    </row>
    <row r="12" spans="1:29" ht="14.25" customHeight="1">
      <c r="H12" s="73"/>
      <c r="I12" s="73"/>
      <c r="J12" s="73"/>
      <c r="K12" s="73"/>
      <c r="V12" s="73"/>
      <c r="W12" s="73"/>
      <c r="X12" s="73"/>
      <c r="Y12" s="73"/>
    </row>
    <row r="13" spans="1:29" ht="14.25" customHeight="1">
      <c r="H13" s="73"/>
      <c r="I13" s="73"/>
      <c r="J13" s="73"/>
      <c r="K13" s="73"/>
      <c r="V13" s="73"/>
      <c r="W13" s="73"/>
      <c r="X13" s="73"/>
      <c r="Y13" s="73"/>
    </row>
    <row r="14" spans="1:29" ht="14.25" customHeight="1">
      <c r="E14" s="48" t="s">
        <v>25</v>
      </c>
      <c r="F14" s="61"/>
      <c r="H14" s="157"/>
      <c r="I14" s="157"/>
      <c r="J14" s="157"/>
      <c r="K14" s="157"/>
      <c r="L14" s="157"/>
      <c r="M14" s="157"/>
      <c r="N14" s="157"/>
      <c r="R14" s="48" t="s">
        <v>274</v>
      </c>
      <c r="T14" s="61"/>
      <c r="V14" s="157"/>
      <c r="W14" s="157"/>
      <c r="X14" s="157"/>
      <c r="Y14" s="157"/>
      <c r="Z14" s="157"/>
      <c r="AA14" s="157"/>
      <c r="AB14" s="157"/>
    </row>
    <row r="15" spans="1:29" ht="14.25" customHeight="1">
      <c r="H15" s="73"/>
      <c r="I15" s="73"/>
      <c r="J15" s="73"/>
      <c r="K15" s="73"/>
      <c r="V15" s="73"/>
      <c r="W15" s="73"/>
      <c r="X15" s="73"/>
      <c r="Y15" s="73"/>
    </row>
    <row r="16" spans="1:29" ht="14.25" customHeight="1">
      <c r="F16" s="47" t="s">
        <v>278</v>
      </c>
      <c r="H16" s="472">
        <f>入力シート①!C16</f>
        <v>0</v>
      </c>
      <c r="I16" s="472"/>
      <c r="J16" s="472"/>
      <c r="K16" s="472"/>
      <c r="L16" s="472"/>
      <c r="M16" s="472"/>
      <c r="N16" s="472"/>
      <c r="T16" s="47" t="s">
        <v>278</v>
      </c>
      <c r="V16" s="472">
        <f>入力シート①!C25</f>
        <v>0</v>
      </c>
      <c r="W16" s="472"/>
      <c r="X16" s="472"/>
      <c r="Y16" s="472"/>
      <c r="Z16" s="472"/>
      <c r="AA16" s="472"/>
      <c r="AB16" s="472"/>
    </row>
    <row r="17" spans="1:28" ht="14.25" customHeight="1">
      <c r="H17" s="92"/>
      <c r="I17" s="336"/>
      <c r="J17" s="131"/>
      <c r="K17" s="92"/>
      <c r="L17" s="336"/>
      <c r="M17" s="336"/>
      <c r="N17" s="336"/>
      <c r="V17" s="92"/>
      <c r="W17" s="336"/>
      <c r="X17" s="131"/>
      <c r="Y17" s="92"/>
      <c r="Z17" s="336"/>
      <c r="AA17" s="336"/>
      <c r="AB17" s="336"/>
    </row>
    <row r="18" spans="1:28" ht="14.25" customHeight="1">
      <c r="H18" s="92"/>
      <c r="I18" s="336"/>
      <c r="J18" s="131"/>
      <c r="K18" s="131"/>
      <c r="L18" s="336"/>
      <c r="M18" s="336"/>
      <c r="N18" s="336"/>
      <c r="V18" s="92"/>
      <c r="W18" s="336"/>
      <c r="X18" s="131"/>
      <c r="Y18" s="131"/>
      <c r="Z18" s="336"/>
      <c r="AA18" s="336"/>
      <c r="AB18" s="336"/>
    </row>
    <row r="19" spans="1:28" ht="14.25" customHeight="1">
      <c r="F19" s="47" t="s">
        <v>181</v>
      </c>
      <c r="H19" s="506">
        <f>入力シート①!C12</f>
        <v>0</v>
      </c>
      <c r="I19" s="506"/>
      <c r="J19" s="506"/>
      <c r="K19" s="506"/>
      <c r="L19" s="506"/>
      <c r="M19" s="506"/>
      <c r="N19" s="506"/>
      <c r="T19" s="47" t="s">
        <v>181</v>
      </c>
      <c r="V19" s="506">
        <f>入力シート①!C22</f>
        <v>0</v>
      </c>
      <c r="W19" s="506"/>
      <c r="X19" s="506"/>
      <c r="Y19" s="506"/>
      <c r="Z19" s="506"/>
      <c r="AA19" s="506"/>
      <c r="AB19" s="506"/>
    </row>
    <row r="20" spans="1:28" ht="14.25" customHeight="1">
      <c r="I20" s="68"/>
      <c r="J20" s="68"/>
      <c r="K20" s="68"/>
      <c r="V20" s="336"/>
      <c r="W20" s="92"/>
      <c r="X20" s="92"/>
      <c r="Y20" s="92"/>
      <c r="Z20" s="336"/>
      <c r="AA20" s="336"/>
      <c r="AB20" s="336"/>
    </row>
    <row r="21" spans="1:28" ht="14.25" customHeight="1">
      <c r="I21" s="68"/>
      <c r="J21" s="68"/>
      <c r="K21" s="68"/>
      <c r="V21" s="336"/>
      <c r="W21" s="92"/>
      <c r="X21" s="92"/>
      <c r="Y21" s="92"/>
      <c r="Z21" s="336"/>
      <c r="AA21" s="336"/>
      <c r="AB21" s="336"/>
    </row>
    <row r="22" spans="1:28" ht="14.25" customHeight="1">
      <c r="I22" s="68"/>
      <c r="J22" s="68"/>
      <c r="K22" s="68"/>
      <c r="T22" s="47" t="s">
        <v>426</v>
      </c>
      <c r="V22" s="506">
        <f>入力シート①!C12</f>
        <v>0</v>
      </c>
      <c r="W22" s="506"/>
      <c r="X22" s="506"/>
      <c r="Y22" s="506"/>
      <c r="Z22" s="506"/>
      <c r="AA22" s="506"/>
      <c r="AB22" s="506"/>
    </row>
    <row r="23" spans="1:28" ht="14.25" customHeight="1">
      <c r="I23" s="68"/>
      <c r="J23" s="68"/>
      <c r="K23" s="68"/>
      <c r="W23" s="68"/>
      <c r="X23" s="68"/>
      <c r="Y23" s="68"/>
    </row>
    <row r="24" spans="1:28" ht="14.25" customHeight="1">
      <c r="G24" s="73"/>
      <c r="U24" s="73"/>
    </row>
    <row r="25" spans="1:28" ht="14.25" customHeight="1">
      <c r="A25" s="701">
        <f>設定シート!D6</f>
        <v>45939</v>
      </c>
      <c r="B25" s="701"/>
      <c r="C25" s="701"/>
      <c r="D25" s="701"/>
      <c r="E25" s="590" t="s">
        <v>718</v>
      </c>
      <c r="F25" s="590"/>
      <c r="G25" s="590"/>
      <c r="H25" s="590"/>
      <c r="I25" s="590"/>
      <c r="J25" s="590"/>
      <c r="K25" s="590"/>
      <c r="L25" s="590"/>
      <c r="M25" s="590"/>
      <c r="N25" s="590"/>
      <c r="O25" s="701">
        <f>設定シート!D6</f>
        <v>45939</v>
      </c>
      <c r="P25" s="701"/>
      <c r="Q25" s="701"/>
      <c r="R25" s="701"/>
      <c r="S25" s="590" t="s">
        <v>718</v>
      </c>
      <c r="T25" s="590"/>
      <c r="U25" s="590"/>
      <c r="V25" s="590"/>
      <c r="W25" s="590"/>
      <c r="X25" s="590"/>
      <c r="Y25" s="590"/>
      <c r="Z25" s="590"/>
      <c r="AA25" s="590"/>
      <c r="AB25" s="590"/>
    </row>
    <row r="26" spans="1:28" ht="14.25" customHeight="1">
      <c r="A26" s="46" t="s">
        <v>717</v>
      </c>
      <c r="B26" s="256"/>
      <c r="C26" s="68"/>
      <c r="D26" s="256"/>
      <c r="O26" s="46" t="s">
        <v>717</v>
      </c>
      <c r="Q26" s="68"/>
    </row>
    <row r="27" spans="1:28" ht="14.25" customHeight="1">
      <c r="C27" s="68"/>
      <c r="Q27" s="68"/>
    </row>
    <row r="28" spans="1:28" ht="14.25" customHeight="1">
      <c r="A28" s="471" t="s">
        <v>40</v>
      </c>
      <c r="B28" s="471"/>
      <c r="C28" s="471"/>
      <c r="D28" s="471"/>
      <c r="E28" s="471"/>
      <c r="F28" s="471"/>
      <c r="G28" s="471"/>
      <c r="H28" s="471"/>
      <c r="I28" s="471"/>
      <c r="J28" s="471"/>
      <c r="K28" s="471"/>
      <c r="L28" s="471"/>
      <c r="M28" s="471"/>
      <c r="N28" s="471"/>
      <c r="O28" s="471" t="s">
        <v>40</v>
      </c>
      <c r="P28" s="471"/>
      <c r="Q28" s="471"/>
      <c r="R28" s="471"/>
      <c r="S28" s="471"/>
      <c r="T28" s="471"/>
      <c r="U28" s="471"/>
      <c r="V28" s="471"/>
      <c r="W28" s="471"/>
      <c r="X28" s="471"/>
      <c r="Y28" s="471"/>
      <c r="Z28" s="471"/>
      <c r="AA28" s="471"/>
      <c r="AB28" s="471"/>
    </row>
    <row r="30" spans="1:28">
      <c r="A30" s="46"/>
      <c r="B30" s="101"/>
      <c r="C30" s="102"/>
      <c r="D30" s="682"/>
      <c r="E30" s="683"/>
      <c r="F30" s="683"/>
      <c r="G30" s="683"/>
      <c r="H30" s="683"/>
      <c r="I30" s="683"/>
      <c r="J30" s="683"/>
      <c r="K30" s="683"/>
      <c r="L30" s="683"/>
      <c r="M30" s="684"/>
      <c r="N30" s="46"/>
      <c r="O30" s="46"/>
      <c r="P30" s="101"/>
      <c r="Q30" s="102"/>
      <c r="R30" s="682"/>
      <c r="S30" s="683"/>
      <c r="T30" s="683"/>
      <c r="U30" s="683"/>
      <c r="V30" s="683"/>
      <c r="W30" s="683"/>
      <c r="X30" s="683"/>
      <c r="Y30" s="683"/>
      <c r="Z30" s="683"/>
      <c r="AA30" s="684"/>
      <c r="AB30" s="46"/>
    </row>
    <row r="31" spans="1:28">
      <c r="A31" s="46"/>
      <c r="B31" s="680" t="s">
        <v>83</v>
      </c>
      <c r="C31" s="681"/>
      <c r="D31" s="685"/>
      <c r="E31" s="686"/>
      <c r="F31" s="686"/>
      <c r="G31" s="686"/>
      <c r="H31" s="686"/>
      <c r="I31" s="686"/>
      <c r="J31" s="686"/>
      <c r="K31" s="686"/>
      <c r="L31" s="686"/>
      <c r="M31" s="687"/>
      <c r="N31" s="46"/>
      <c r="O31" s="46"/>
      <c r="P31" s="680" t="s">
        <v>83</v>
      </c>
      <c r="Q31" s="681"/>
      <c r="R31" s="685"/>
      <c r="S31" s="686"/>
      <c r="T31" s="686"/>
      <c r="U31" s="686"/>
      <c r="V31" s="686"/>
      <c r="W31" s="686"/>
      <c r="X31" s="686"/>
      <c r="Y31" s="686"/>
      <c r="Z31" s="686"/>
      <c r="AA31" s="687"/>
      <c r="AB31" s="46"/>
    </row>
    <row r="32" spans="1:28">
      <c r="A32" s="46"/>
      <c r="B32" s="103"/>
      <c r="C32" s="46"/>
      <c r="D32" s="688"/>
      <c r="E32" s="689"/>
      <c r="F32" s="689"/>
      <c r="G32" s="689"/>
      <c r="H32" s="689"/>
      <c r="I32" s="689"/>
      <c r="J32" s="689"/>
      <c r="K32" s="689"/>
      <c r="L32" s="689"/>
      <c r="M32" s="690"/>
      <c r="N32" s="46"/>
      <c r="O32" s="46"/>
      <c r="P32" s="103"/>
      <c r="Q32" s="46"/>
      <c r="R32" s="688"/>
      <c r="S32" s="689"/>
      <c r="T32" s="689"/>
      <c r="U32" s="689"/>
      <c r="V32" s="689"/>
      <c r="W32" s="689"/>
      <c r="X32" s="689"/>
      <c r="Y32" s="689"/>
      <c r="Z32" s="689"/>
      <c r="AA32" s="690"/>
      <c r="AB32" s="46"/>
    </row>
    <row r="33" spans="1:28">
      <c r="A33" s="46"/>
      <c r="B33" s="104"/>
      <c r="C33" s="105"/>
      <c r="D33" s="682"/>
      <c r="E33" s="683"/>
      <c r="F33" s="683"/>
      <c r="G33" s="683"/>
      <c r="H33" s="683"/>
      <c r="I33" s="683"/>
      <c r="J33" s="683"/>
      <c r="K33" s="683"/>
      <c r="L33" s="683"/>
      <c r="M33" s="684"/>
      <c r="N33" s="46"/>
      <c r="O33" s="46"/>
      <c r="P33" s="104"/>
      <c r="Q33" s="105"/>
      <c r="R33" s="682"/>
      <c r="S33" s="683"/>
      <c r="T33" s="683"/>
      <c r="U33" s="683"/>
      <c r="V33" s="683"/>
      <c r="W33" s="683"/>
      <c r="X33" s="683"/>
      <c r="Y33" s="683"/>
      <c r="Z33" s="683"/>
      <c r="AA33" s="684"/>
      <c r="AB33" s="46"/>
    </row>
    <row r="34" spans="1:28">
      <c r="A34" s="46"/>
      <c r="B34" s="678" t="s">
        <v>84</v>
      </c>
      <c r="C34" s="679"/>
      <c r="D34" s="685"/>
      <c r="E34" s="686"/>
      <c r="F34" s="686"/>
      <c r="G34" s="686"/>
      <c r="H34" s="686"/>
      <c r="I34" s="686"/>
      <c r="J34" s="686"/>
      <c r="K34" s="686"/>
      <c r="L34" s="686"/>
      <c r="M34" s="687"/>
      <c r="N34" s="46"/>
      <c r="O34" s="46"/>
      <c r="P34" s="678" t="s">
        <v>84</v>
      </c>
      <c r="Q34" s="679"/>
      <c r="R34" s="685"/>
      <c r="S34" s="686"/>
      <c r="T34" s="686"/>
      <c r="U34" s="686"/>
      <c r="V34" s="686"/>
      <c r="W34" s="686"/>
      <c r="X34" s="686"/>
      <c r="Y34" s="686"/>
      <c r="Z34" s="686"/>
      <c r="AA34" s="687"/>
      <c r="AB34" s="46"/>
    </row>
    <row r="35" spans="1:28">
      <c r="A35" s="46"/>
      <c r="B35" s="106"/>
      <c r="C35" s="107"/>
      <c r="D35" s="688"/>
      <c r="E35" s="689"/>
      <c r="F35" s="689"/>
      <c r="G35" s="689"/>
      <c r="H35" s="689"/>
      <c r="I35" s="689"/>
      <c r="J35" s="689"/>
      <c r="K35" s="689"/>
      <c r="L35" s="689"/>
      <c r="M35" s="690"/>
      <c r="N35" s="46"/>
      <c r="O35" s="46"/>
      <c r="P35" s="106"/>
      <c r="Q35" s="107"/>
      <c r="R35" s="688"/>
      <c r="S35" s="689"/>
      <c r="T35" s="689"/>
      <c r="U35" s="689"/>
      <c r="V35" s="689"/>
      <c r="W35" s="689"/>
      <c r="X35" s="689"/>
      <c r="Y35" s="689"/>
      <c r="Z35" s="689"/>
      <c r="AA35" s="690"/>
      <c r="AB35" s="46"/>
    </row>
    <row r="36" spans="1:28">
      <c r="A36" s="46"/>
      <c r="B36" s="108"/>
      <c r="C36" s="109"/>
      <c r="D36" s="682"/>
      <c r="E36" s="683"/>
      <c r="F36" s="683"/>
      <c r="G36" s="683"/>
      <c r="H36" s="683"/>
      <c r="I36" s="683"/>
      <c r="J36" s="683"/>
      <c r="K36" s="683"/>
      <c r="L36" s="683"/>
      <c r="M36" s="684"/>
      <c r="N36" s="46"/>
      <c r="O36" s="46"/>
      <c r="P36" s="108"/>
      <c r="Q36" s="109"/>
      <c r="R36" s="682"/>
      <c r="S36" s="683"/>
      <c r="T36" s="683"/>
      <c r="U36" s="683"/>
      <c r="V36" s="683"/>
      <c r="W36" s="683"/>
      <c r="X36" s="683"/>
      <c r="Y36" s="683"/>
      <c r="Z36" s="683"/>
      <c r="AA36" s="684"/>
      <c r="AB36" s="46"/>
    </row>
    <row r="37" spans="1:28">
      <c r="A37" s="46"/>
      <c r="B37" s="680" t="s">
        <v>85</v>
      </c>
      <c r="C37" s="681"/>
      <c r="D37" s="685"/>
      <c r="E37" s="686"/>
      <c r="F37" s="686"/>
      <c r="G37" s="686"/>
      <c r="H37" s="686"/>
      <c r="I37" s="686"/>
      <c r="J37" s="686"/>
      <c r="K37" s="686"/>
      <c r="L37" s="686"/>
      <c r="M37" s="687"/>
      <c r="N37" s="46"/>
      <c r="O37" s="46"/>
      <c r="P37" s="680" t="s">
        <v>85</v>
      </c>
      <c r="Q37" s="681"/>
      <c r="R37" s="685"/>
      <c r="S37" s="686"/>
      <c r="T37" s="686"/>
      <c r="U37" s="686"/>
      <c r="V37" s="686"/>
      <c r="W37" s="686"/>
      <c r="X37" s="686"/>
      <c r="Y37" s="686"/>
      <c r="Z37" s="686"/>
      <c r="AA37" s="687"/>
      <c r="AB37" s="46"/>
    </row>
    <row r="38" spans="1:28">
      <c r="A38" s="46"/>
      <c r="B38" s="110"/>
      <c r="C38" s="111"/>
      <c r="D38" s="688"/>
      <c r="E38" s="689"/>
      <c r="F38" s="689"/>
      <c r="G38" s="689"/>
      <c r="H38" s="689"/>
      <c r="I38" s="689"/>
      <c r="J38" s="689"/>
      <c r="K38" s="689"/>
      <c r="L38" s="689"/>
      <c r="M38" s="690"/>
      <c r="N38" s="87"/>
      <c r="O38" s="46"/>
      <c r="P38" s="110"/>
      <c r="Q38" s="111"/>
      <c r="R38" s="688"/>
      <c r="S38" s="689"/>
      <c r="T38" s="689"/>
      <c r="U38" s="689"/>
      <c r="V38" s="689"/>
      <c r="W38" s="689"/>
      <c r="X38" s="689"/>
      <c r="Y38" s="689"/>
      <c r="Z38" s="689"/>
      <c r="AA38" s="690"/>
      <c r="AB38" s="87"/>
    </row>
    <row r="39" spans="1:28">
      <c r="A39" s="46"/>
      <c r="B39" s="101"/>
      <c r="C39" s="102"/>
      <c r="D39" s="691" t="s">
        <v>89</v>
      </c>
      <c r="E39" s="692"/>
      <c r="F39" s="692"/>
      <c r="G39" s="692"/>
      <c r="H39" s="692"/>
      <c r="I39" s="692"/>
      <c r="J39" s="692"/>
      <c r="K39" s="692"/>
      <c r="L39" s="692"/>
      <c r="M39" s="693"/>
      <c r="N39" s="46"/>
      <c r="O39" s="46"/>
      <c r="P39" s="101"/>
      <c r="Q39" s="102"/>
      <c r="R39" s="691" t="s">
        <v>89</v>
      </c>
      <c r="S39" s="692"/>
      <c r="T39" s="692"/>
      <c r="U39" s="692"/>
      <c r="V39" s="692"/>
      <c r="W39" s="692"/>
      <c r="X39" s="692"/>
      <c r="Y39" s="692"/>
      <c r="Z39" s="692"/>
      <c r="AA39" s="693"/>
      <c r="AB39" s="46"/>
    </row>
    <row r="40" spans="1:28">
      <c r="A40" s="46"/>
      <c r="B40" s="680" t="s">
        <v>42</v>
      </c>
      <c r="C40" s="681"/>
      <c r="D40" s="694"/>
      <c r="E40" s="695"/>
      <c r="F40" s="695"/>
      <c r="G40" s="695"/>
      <c r="H40" s="695"/>
      <c r="I40" s="695"/>
      <c r="J40" s="695"/>
      <c r="K40" s="695"/>
      <c r="L40" s="695"/>
      <c r="M40" s="696"/>
      <c r="N40" s="46"/>
      <c r="O40" s="46"/>
      <c r="P40" s="680" t="s">
        <v>42</v>
      </c>
      <c r="Q40" s="681"/>
      <c r="R40" s="694"/>
      <c r="S40" s="695"/>
      <c r="T40" s="695"/>
      <c r="U40" s="695"/>
      <c r="V40" s="695"/>
      <c r="W40" s="695"/>
      <c r="X40" s="695"/>
      <c r="Y40" s="695"/>
      <c r="Z40" s="695"/>
      <c r="AA40" s="696"/>
      <c r="AB40" s="46"/>
    </row>
    <row r="41" spans="1:28">
      <c r="A41" s="46"/>
      <c r="B41" s="110"/>
      <c r="C41" s="111"/>
      <c r="D41" s="697"/>
      <c r="E41" s="698"/>
      <c r="F41" s="698"/>
      <c r="G41" s="698"/>
      <c r="H41" s="698"/>
      <c r="I41" s="698"/>
      <c r="J41" s="698"/>
      <c r="K41" s="698"/>
      <c r="L41" s="698"/>
      <c r="M41" s="699"/>
      <c r="N41" s="46"/>
      <c r="O41" s="46"/>
      <c r="P41" s="110"/>
      <c r="Q41" s="111"/>
      <c r="R41" s="697"/>
      <c r="S41" s="698"/>
      <c r="T41" s="698"/>
      <c r="U41" s="698"/>
      <c r="V41" s="698"/>
      <c r="W41" s="698"/>
      <c r="X41" s="698"/>
      <c r="Y41" s="698"/>
      <c r="Z41" s="698"/>
      <c r="AA41" s="699"/>
      <c r="AB41" s="46"/>
    </row>
    <row r="42" spans="1:28" ht="14.25" customHeight="1">
      <c r="A42" s="46"/>
      <c r="B42" s="46"/>
      <c r="C42" s="46"/>
      <c r="D42" s="60"/>
      <c r="E42" s="60"/>
      <c r="F42" s="61"/>
      <c r="G42" s="60"/>
      <c r="H42" s="46"/>
      <c r="I42" s="46"/>
      <c r="J42" s="46"/>
      <c r="K42" s="62"/>
      <c r="L42" s="62"/>
      <c r="M42" s="46"/>
      <c r="N42" s="46"/>
      <c r="O42" s="46"/>
      <c r="P42" s="46"/>
      <c r="Q42" s="46"/>
      <c r="R42" s="60"/>
      <c r="S42" s="60"/>
      <c r="T42" s="61"/>
      <c r="U42" s="60"/>
      <c r="V42" s="46"/>
      <c r="W42" s="46"/>
      <c r="X42" s="46"/>
      <c r="Y42" s="62"/>
      <c r="Z42" s="62"/>
      <c r="AA42" s="46"/>
      <c r="AB42" s="46"/>
    </row>
    <row r="43" spans="1:28" ht="14.25" customHeight="1">
      <c r="A43" s="46" t="s">
        <v>90</v>
      </c>
      <c r="B43" s="46"/>
      <c r="C43" s="46"/>
      <c r="D43" s="46"/>
      <c r="E43" s="64"/>
      <c r="F43" s="64"/>
      <c r="G43" s="64"/>
      <c r="H43" s="64"/>
      <c r="I43" s="64"/>
      <c r="J43" s="64"/>
      <c r="K43" s="64"/>
      <c r="L43" s="64"/>
      <c r="M43" s="64"/>
      <c r="N43" s="112"/>
      <c r="O43" s="46" t="s">
        <v>90</v>
      </c>
      <c r="P43" s="46"/>
      <c r="Q43" s="46"/>
      <c r="R43" s="46"/>
      <c r="S43" s="64"/>
      <c r="T43" s="64"/>
      <c r="U43" s="64"/>
      <c r="V43" s="64"/>
      <c r="W43" s="64"/>
      <c r="X43" s="64"/>
      <c r="Y43" s="64"/>
      <c r="Z43" s="64"/>
      <c r="AA43" s="64"/>
      <c r="AB43" s="112"/>
    </row>
    <row r="44" spans="1:28">
      <c r="A44" s="501" t="s">
        <v>492</v>
      </c>
      <c r="B44" s="501"/>
      <c r="C44" s="501"/>
      <c r="D44" s="501"/>
      <c r="E44" s="501"/>
      <c r="F44" s="501"/>
      <c r="G44" s="501"/>
      <c r="H44" s="501"/>
      <c r="I44" s="501"/>
      <c r="J44" s="501"/>
      <c r="K44" s="501"/>
      <c r="L44" s="501"/>
      <c r="M44" s="501"/>
      <c r="N44" s="501"/>
      <c r="O44" s="501" t="s">
        <v>492</v>
      </c>
      <c r="P44" s="501"/>
      <c r="Q44" s="501"/>
      <c r="R44" s="501"/>
      <c r="S44" s="501"/>
      <c r="T44" s="501"/>
      <c r="U44" s="501"/>
      <c r="V44" s="501"/>
      <c r="W44" s="501"/>
      <c r="X44" s="501"/>
      <c r="Y44" s="501"/>
      <c r="Z44" s="501"/>
      <c r="AA44" s="501"/>
      <c r="AB44" s="501"/>
    </row>
    <row r="45" spans="1:28">
      <c r="A45" s="501" t="s">
        <v>493</v>
      </c>
      <c r="B45" s="501"/>
      <c r="C45" s="501"/>
      <c r="D45" s="501"/>
      <c r="E45" s="501"/>
      <c r="F45" s="501"/>
      <c r="G45" s="501"/>
      <c r="H45" s="501"/>
      <c r="I45" s="501"/>
      <c r="J45" s="501"/>
      <c r="K45" s="501"/>
      <c r="L45" s="501"/>
      <c r="M45" s="501"/>
      <c r="N45" s="501"/>
      <c r="O45" s="501" t="s">
        <v>493</v>
      </c>
      <c r="P45" s="501"/>
      <c r="Q45" s="501"/>
      <c r="R45" s="501"/>
      <c r="S45" s="501"/>
      <c r="T45" s="501"/>
      <c r="U45" s="501"/>
      <c r="V45" s="501"/>
      <c r="W45" s="501"/>
      <c r="X45" s="501"/>
      <c r="Y45" s="501"/>
      <c r="Z45" s="501"/>
      <c r="AA45" s="501"/>
      <c r="AB45" s="501"/>
    </row>
    <row r="46" spans="1:28">
      <c r="A46" s="501" t="s">
        <v>494</v>
      </c>
      <c r="B46" s="501"/>
      <c r="C46" s="501"/>
      <c r="D46" s="501"/>
      <c r="E46" s="501"/>
      <c r="F46" s="501"/>
      <c r="G46" s="501"/>
      <c r="H46" s="501"/>
      <c r="I46" s="501"/>
      <c r="J46" s="501"/>
      <c r="K46" s="501"/>
      <c r="L46" s="501"/>
      <c r="M46" s="501"/>
      <c r="N46" s="501"/>
      <c r="O46" s="501" t="s">
        <v>494</v>
      </c>
      <c r="P46" s="501"/>
      <c r="Q46" s="501"/>
      <c r="R46" s="501"/>
      <c r="S46" s="501"/>
      <c r="T46" s="501"/>
      <c r="U46" s="501"/>
      <c r="V46" s="501"/>
      <c r="W46" s="501"/>
      <c r="X46" s="501"/>
      <c r="Y46" s="501"/>
      <c r="Z46" s="501"/>
      <c r="AA46" s="501"/>
      <c r="AB46" s="501"/>
    </row>
    <row r="47" spans="1:28">
      <c r="A47" s="501" t="s">
        <v>495</v>
      </c>
      <c r="B47" s="501"/>
      <c r="C47" s="501"/>
      <c r="D47" s="501"/>
      <c r="E47" s="501"/>
      <c r="F47" s="501"/>
      <c r="G47" s="501"/>
      <c r="H47" s="501"/>
      <c r="I47" s="501"/>
      <c r="J47" s="501"/>
      <c r="K47" s="501"/>
      <c r="L47" s="501"/>
      <c r="M47" s="501"/>
      <c r="N47" s="501"/>
      <c r="O47" s="501" t="s">
        <v>495</v>
      </c>
      <c r="P47" s="501"/>
      <c r="Q47" s="501"/>
      <c r="R47" s="501"/>
      <c r="S47" s="501"/>
      <c r="T47" s="501"/>
      <c r="U47" s="501"/>
      <c r="V47" s="501"/>
      <c r="W47" s="501"/>
      <c r="X47" s="501"/>
      <c r="Y47" s="501"/>
      <c r="Z47" s="501"/>
      <c r="AA47" s="501"/>
      <c r="AB47" s="501"/>
    </row>
    <row r="48" spans="1:28">
      <c r="A48" s="46"/>
      <c r="O48" s="46"/>
    </row>
  </sheetData>
  <mergeCells count="43">
    <mergeCell ref="A47:N47"/>
    <mergeCell ref="O44:AB44"/>
    <mergeCell ref="O45:AB45"/>
    <mergeCell ref="O46:AB46"/>
    <mergeCell ref="O47:AB47"/>
    <mergeCell ref="E25:N25"/>
    <mergeCell ref="S25:AB25"/>
    <mergeCell ref="A44:N44"/>
    <mergeCell ref="A45:N45"/>
    <mergeCell ref="A46:N46"/>
    <mergeCell ref="R36:AA38"/>
    <mergeCell ref="P37:Q37"/>
    <mergeCell ref="R39:AA41"/>
    <mergeCell ref="P40:Q40"/>
    <mergeCell ref="R33:AA35"/>
    <mergeCell ref="P34:Q34"/>
    <mergeCell ref="V19:AB19"/>
    <mergeCell ref="O25:R25"/>
    <mergeCell ref="O28:AB28"/>
    <mergeCell ref="R30:AA32"/>
    <mergeCell ref="P31:Q31"/>
    <mergeCell ref="V22:AB22"/>
    <mergeCell ref="O4:AB4"/>
    <mergeCell ref="Y7:AB7"/>
    <mergeCell ref="S11:U11"/>
    <mergeCell ref="V16:AB16"/>
    <mergeCell ref="O5:AB5"/>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9"/>
  <sheetViews>
    <sheetView view="pageBreakPreview" zoomScaleNormal="100" zoomScaleSheetLayoutView="100" workbookViewId="0"/>
  </sheetViews>
  <sheetFormatPr defaultColWidth="5.875" defaultRowHeight="15.75"/>
  <cols>
    <col min="1" max="1" width="8.75" style="48" customWidth="1"/>
    <col min="2" max="5" width="5.875" style="48" customWidth="1"/>
    <col min="6" max="6" width="2.5" style="48" customWidth="1"/>
    <col min="7" max="13" width="5.875" style="48" customWidth="1"/>
    <col min="14" max="14" width="6.75" style="48" customWidth="1"/>
    <col min="15" max="15" width="8.75" style="48" customWidth="1"/>
    <col min="16"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359</v>
      </c>
      <c r="AB1" s="47" t="s">
        <v>359</v>
      </c>
      <c r="AC1" s="245" t="s">
        <v>364</v>
      </c>
    </row>
    <row r="5" spans="1:29" ht="31.5">
      <c r="A5" s="505" t="s">
        <v>427</v>
      </c>
      <c r="B5" s="505"/>
      <c r="C5" s="505"/>
      <c r="D5" s="505"/>
      <c r="E5" s="505"/>
      <c r="F5" s="505"/>
      <c r="G5" s="505"/>
      <c r="H5" s="505"/>
      <c r="I5" s="505"/>
      <c r="J5" s="505"/>
      <c r="K5" s="505"/>
      <c r="L5" s="505"/>
      <c r="M5" s="505"/>
      <c r="N5" s="505"/>
      <c r="O5" s="505" t="s">
        <v>427</v>
      </c>
      <c r="P5" s="505"/>
      <c r="Q5" s="505"/>
      <c r="R5" s="505"/>
      <c r="S5" s="505"/>
      <c r="T5" s="505"/>
      <c r="U5" s="505"/>
      <c r="V5" s="505"/>
      <c r="W5" s="505"/>
      <c r="X5" s="505"/>
      <c r="Y5" s="505"/>
      <c r="Z5" s="505"/>
      <c r="AA5" s="505"/>
      <c r="AB5" s="505"/>
    </row>
    <row r="6" spans="1:29">
      <c r="A6" s="513" t="s">
        <v>78</v>
      </c>
      <c r="B6" s="513"/>
      <c r="C6" s="513"/>
      <c r="D6" s="513"/>
      <c r="E6" s="513"/>
      <c r="F6" s="513"/>
      <c r="G6" s="513"/>
      <c r="H6" s="513"/>
      <c r="I6" s="513"/>
      <c r="J6" s="513"/>
      <c r="K6" s="513"/>
      <c r="L6" s="513"/>
      <c r="M6" s="513"/>
      <c r="N6" s="513"/>
      <c r="O6" s="513" t="s">
        <v>287</v>
      </c>
      <c r="P6" s="513"/>
      <c r="Q6" s="513"/>
      <c r="R6" s="513"/>
      <c r="S6" s="513"/>
      <c r="T6" s="513"/>
      <c r="U6" s="513"/>
      <c r="V6" s="513"/>
      <c r="W6" s="513"/>
      <c r="X6" s="513"/>
      <c r="Y6" s="513"/>
      <c r="Z6" s="513"/>
      <c r="AA6" s="513"/>
      <c r="AB6" s="513"/>
    </row>
    <row r="9" spans="1:29">
      <c r="A9" s="46"/>
      <c r="E9" s="48" t="s">
        <v>428</v>
      </c>
      <c r="O9" s="46"/>
      <c r="S9" s="48" t="s">
        <v>428</v>
      </c>
    </row>
    <row r="10" spans="1:29" ht="14.25" customHeight="1">
      <c r="A10" s="46"/>
      <c r="O10" s="46"/>
    </row>
    <row r="11" spans="1:29" ht="14.25" customHeight="1">
      <c r="G11" s="48" t="s">
        <v>22</v>
      </c>
      <c r="I11" s="640"/>
      <c r="J11" s="640"/>
      <c r="K11" s="640"/>
      <c r="L11" s="640"/>
      <c r="M11" s="640"/>
      <c r="N11" s="640"/>
      <c r="U11" s="48" t="s">
        <v>22</v>
      </c>
      <c r="W11" s="640"/>
      <c r="X11" s="640"/>
      <c r="Y11" s="640"/>
      <c r="Z11" s="640"/>
      <c r="AA11" s="640"/>
      <c r="AB11" s="640"/>
    </row>
    <row r="12" spans="1:29" ht="14.25" customHeight="1">
      <c r="I12" s="131"/>
      <c r="J12" s="131"/>
      <c r="K12" s="131"/>
      <c r="L12" s="131"/>
      <c r="M12" s="75"/>
      <c r="N12" s="75"/>
      <c r="W12" s="131"/>
      <c r="X12" s="131"/>
      <c r="Y12" s="131"/>
      <c r="Z12" s="131"/>
      <c r="AA12" s="75"/>
      <c r="AB12" s="75"/>
    </row>
    <row r="13" spans="1:29" ht="14.25" customHeight="1">
      <c r="G13" s="48" t="s">
        <v>2</v>
      </c>
      <c r="I13" s="640"/>
      <c r="J13" s="640"/>
      <c r="K13" s="640"/>
      <c r="L13" s="640"/>
      <c r="M13" s="640"/>
      <c r="N13" s="640"/>
      <c r="U13" s="48" t="s">
        <v>2</v>
      </c>
      <c r="W13" s="640"/>
      <c r="X13" s="640"/>
      <c r="Y13" s="640"/>
      <c r="Z13" s="640"/>
      <c r="AA13" s="640"/>
      <c r="AB13" s="640"/>
    </row>
    <row r="14" spans="1:29" ht="14.25" customHeight="1">
      <c r="I14" s="131"/>
      <c r="J14" s="92"/>
      <c r="K14" s="131"/>
      <c r="L14" s="131"/>
      <c r="M14" s="75"/>
      <c r="N14" s="75"/>
      <c r="W14" s="131"/>
      <c r="X14" s="92"/>
      <c r="Y14" s="131"/>
      <c r="Z14" s="131"/>
      <c r="AA14" s="75"/>
      <c r="AB14" s="75"/>
    </row>
    <row r="15" spans="1:29" ht="14.25" customHeight="1">
      <c r="G15" s="48" t="s">
        <v>23</v>
      </c>
      <c r="I15" s="640"/>
      <c r="J15" s="640"/>
      <c r="K15" s="640"/>
      <c r="L15" s="640"/>
      <c r="M15" s="640"/>
      <c r="N15" s="640"/>
      <c r="U15" s="48" t="s">
        <v>23</v>
      </c>
      <c r="W15" s="640"/>
      <c r="X15" s="640"/>
      <c r="Y15" s="640"/>
      <c r="Z15" s="640"/>
      <c r="AA15" s="640"/>
      <c r="AB15" s="640"/>
    </row>
    <row r="16" spans="1:29" ht="14.25" customHeight="1">
      <c r="I16" s="92"/>
      <c r="J16" s="92"/>
      <c r="K16" s="92"/>
      <c r="L16" s="75"/>
      <c r="M16" s="75"/>
      <c r="N16" s="75"/>
      <c r="W16" s="92"/>
      <c r="X16" s="92"/>
      <c r="Y16" s="92"/>
      <c r="Z16" s="75"/>
      <c r="AA16" s="75"/>
      <c r="AB16" s="75"/>
    </row>
    <row r="17" spans="1:28" ht="14.25" customHeight="1">
      <c r="G17" s="48" t="s">
        <v>10</v>
      </c>
      <c r="H17" s="91"/>
      <c r="I17" s="640"/>
      <c r="J17" s="640"/>
      <c r="K17" s="640"/>
      <c r="L17" s="640"/>
      <c r="M17" s="640"/>
      <c r="N17" s="640"/>
      <c r="U17" s="48" t="s">
        <v>10</v>
      </c>
      <c r="V17" s="91"/>
      <c r="W17" s="640"/>
      <c r="X17" s="640"/>
      <c r="Y17" s="640"/>
      <c r="Z17" s="640"/>
      <c r="AA17" s="640"/>
      <c r="AB17" s="640"/>
    </row>
    <row r="18" spans="1:28" ht="14.25" customHeight="1">
      <c r="I18" s="68"/>
      <c r="J18" s="68"/>
      <c r="K18" s="68"/>
      <c r="W18" s="68"/>
      <c r="X18" s="68"/>
      <c r="Y18" s="68"/>
    </row>
    <row r="19" spans="1:28" ht="14.25" customHeight="1">
      <c r="G19" s="91"/>
      <c r="H19" s="68"/>
      <c r="I19" s="68"/>
      <c r="J19" s="68"/>
      <c r="K19" s="68"/>
      <c r="L19" s="91"/>
      <c r="M19" s="92"/>
      <c r="U19" s="91"/>
      <c r="V19" s="68"/>
      <c r="W19" s="68"/>
      <c r="X19" s="68"/>
      <c r="Y19" s="68"/>
      <c r="Z19" s="91"/>
      <c r="AA19" s="92"/>
    </row>
    <row r="20" spans="1:28" ht="14.25" customHeight="1"/>
    <row r="21" spans="1:28" ht="14.25" customHeight="1">
      <c r="A21" s="249" t="str">
        <f>"　上記の者に、"&amp;設定シート!$F$5&amp;"執行の宮城県知事選挙における"</f>
        <v>　上記の者に、令和7年10月26日執行の宮城県知事選挙における</v>
      </c>
      <c r="B21" s="249"/>
      <c r="C21" s="249"/>
      <c r="D21" s="249"/>
      <c r="E21" s="249"/>
      <c r="F21" s="249"/>
      <c r="G21" s="249"/>
      <c r="H21" s="249"/>
      <c r="I21" s="249"/>
      <c r="J21" s="249"/>
      <c r="M21" s="93"/>
      <c r="N21" s="93"/>
      <c r="O21" s="249" t="str">
        <f>"　上記の者に、"&amp;設定シート!$F$5&amp;"執行の宮城県知事選挙における"</f>
        <v>　上記の者に、令和7年10月26日執行の宮城県知事選挙における</v>
      </c>
      <c r="P21" s="249"/>
      <c r="Q21" s="249"/>
      <c r="R21" s="249"/>
      <c r="S21" s="249"/>
      <c r="T21" s="249"/>
      <c r="U21" s="249"/>
      <c r="V21" s="249"/>
      <c r="W21" s="249"/>
      <c r="X21" s="249"/>
      <c r="AA21" s="93"/>
      <c r="AB21" s="93"/>
    </row>
    <row r="22" spans="1:28" ht="14.25" customHeight="1">
      <c r="A22" s="75"/>
      <c r="O22" s="75"/>
    </row>
    <row r="23" spans="1:28" ht="14.25" customHeight="1">
      <c r="A23" s="78" t="s">
        <v>429</v>
      </c>
      <c r="B23" s="48" t="s">
        <v>628</v>
      </c>
      <c r="C23" s="68"/>
      <c r="O23" s="78" t="s">
        <v>429</v>
      </c>
      <c r="P23" s="48" t="s">
        <v>628</v>
      </c>
      <c r="Q23" s="68"/>
    </row>
    <row r="24" spans="1:28" ht="14.25" customHeight="1">
      <c r="C24" s="68"/>
      <c r="Q24" s="68"/>
    </row>
    <row r="25" spans="1:28" ht="14.25" customHeight="1">
      <c r="A25" s="78" t="s">
        <v>429</v>
      </c>
      <c r="B25" s="48" t="s">
        <v>430</v>
      </c>
      <c r="C25" s="68"/>
      <c r="O25" s="78" t="s">
        <v>429</v>
      </c>
      <c r="P25" s="48" t="s">
        <v>430</v>
      </c>
      <c r="Q25" s="68"/>
    </row>
    <row r="26" spans="1:28" ht="14.25" customHeight="1">
      <c r="C26" s="68"/>
      <c r="Q26" s="68"/>
    </row>
    <row r="27" spans="1:28" ht="14.25" customHeight="1">
      <c r="A27" s="78" t="s">
        <v>429</v>
      </c>
      <c r="B27" s="48" t="s">
        <v>431</v>
      </c>
      <c r="C27" s="68"/>
      <c r="O27" s="78" t="s">
        <v>429</v>
      </c>
      <c r="P27" s="48" t="s">
        <v>431</v>
      </c>
      <c r="Q27" s="68"/>
    </row>
    <row r="28" spans="1:28" ht="14.25" customHeight="1">
      <c r="G28" s="73"/>
      <c r="J28" s="73"/>
      <c r="U28" s="73"/>
      <c r="X28" s="73"/>
    </row>
    <row r="29" spans="1:28" ht="14.25" customHeight="1">
      <c r="A29" s="78" t="s">
        <v>429</v>
      </c>
      <c r="B29" s="640"/>
      <c r="C29" s="640"/>
      <c r="D29" s="640"/>
      <c r="E29" s="640"/>
      <c r="F29" s="640"/>
      <c r="G29" s="640"/>
      <c r="H29" s="640"/>
      <c r="I29" s="640"/>
      <c r="J29" s="640"/>
      <c r="K29" s="640"/>
      <c r="L29" s="48" t="s">
        <v>432</v>
      </c>
      <c r="O29" s="78" t="s">
        <v>429</v>
      </c>
      <c r="P29" s="640"/>
      <c r="Q29" s="640"/>
      <c r="R29" s="640"/>
      <c r="S29" s="640"/>
      <c r="T29" s="640"/>
      <c r="U29" s="640"/>
      <c r="V29" s="640"/>
      <c r="W29" s="640"/>
      <c r="X29" s="640"/>
      <c r="Y29" s="640"/>
      <c r="Z29" s="48" t="s">
        <v>432</v>
      </c>
    </row>
    <row r="30" spans="1:28" ht="14.25" customHeight="1">
      <c r="A30" s="78"/>
      <c r="B30" s="115"/>
      <c r="C30" s="115"/>
      <c r="D30" s="115"/>
      <c r="E30" s="115"/>
      <c r="F30" s="115"/>
      <c r="G30" s="115"/>
      <c r="H30" s="115"/>
      <c r="I30" s="115"/>
      <c r="J30" s="115"/>
      <c r="K30" s="115"/>
      <c r="O30" s="78"/>
      <c r="P30" s="115"/>
      <c r="Q30" s="115"/>
      <c r="R30" s="115"/>
      <c r="S30" s="115"/>
      <c r="T30" s="115"/>
      <c r="U30" s="115"/>
      <c r="V30" s="115"/>
      <c r="W30" s="115"/>
      <c r="X30" s="115"/>
      <c r="Y30" s="115"/>
    </row>
    <row r="31" spans="1:28" ht="14.25" customHeight="1">
      <c r="A31" s="48" t="s">
        <v>433</v>
      </c>
      <c r="B31" s="115"/>
      <c r="C31" s="115"/>
      <c r="D31" s="115"/>
      <c r="E31" s="115"/>
      <c r="F31" s="115"/>
      <c r="G31" s="115"/>
      <c r="H31" s="115"/>
      <c r="I31" s="115"/>
      <c r="J31" s="115"/>
      <c r="K31" s="115"/>
      <c r="O31" s="48" t="s">
        <v>433</v>
      </c>
      <c r="P31" s="115"/>
      <c r="Q31" s="115"/>
      <c r="R31" s="115"/>
      <c r="S31" s="115"/>
      <c r="T31" s="115"/>
      <c r="U31" s="115"/>
      <c r="V31" s="115"/>
      <c r="W31" s="115"/>
      <c r="X31" s="115"/>
      <c r="Y31" s="115"/>
    </row>
    <row r="32" spans="1:28" ht="14.25" customHeight="1">
      <c r="G32" s="73"/>
      <c r="J32" s="73"/>
      <c r="N32" s="66"/>
      <c r="U32" s="73"/>
      <c r="X32" s="73"/>
      <c r="AB32" s="66"/>
    </row>
    <row r="33" spans="1:28" ht="14.25" customHeight="1">
      <c r="G33" s="73"/>
      <c r="J33" s="73"/>
      <c r="N33" s="66"/>
      <c r="U33" s="73"/>
      <c r="X33" s="73"/>
    </row>
    <row r="34" spans="1:28" ht="14.25" customHeight="1">
      <c r="B34" s="514" t="s">
        <v>88</v>
      </c>
      <c r="C34" s="514"/>
      <c r="D34" s="514"/>
      <c r="E34" s="514"/>
      <c r="G34" s="73"/>
      <c r="J34" s="90"/>
      <c r="P34" s="514" t="s">
        <v>88</v>
      </c>
      <c r="Q34" s="514"/>
      <c r="R34" s="514"/>
      <c r="S34" s="514"/>
      <c r="U34" s="73"/>
      <c r="X34" s="90"/>
    </row>
    <row r="35" spans="1:28" ht="14.25" customHeight="1">
      <c r="G35" s="73"/>
      <c r="J35" s="73"/>
      <c r="U35" s="73"/>
      <c r="X35" s="73"/>
    </row>
    <row r="36" spans="1:28" ht="14.25" customHeight="1">
      <c r="G36" s="73"/>
      <c r="J36" s="73"/>
      <c r="U36" s="73"/>
      <c r="X36" s="73"/>
    </row>
    <row r="37" spans="1:28" ht="14.25" customHeight="1">
      <c r="B37" s="48" t="s">
        <v>434</v>
      </c>
      <c r="C37" s="76"/>
      <c r="D37" s="76"/>
      <c r="E37" s="76"/>
      <c r="F37" s="76"/>
      <c r="G37" s="76"/>
      <c r="P37" s="48" t="s">
        <v>435</v>
      </c>
      <c r="Q37" s="76"/>
      <c r="R37" s="76"/>
      <c r="S37" s="76"/>
      <c r="T37" s="76"/>
      <c r="U37" s="76"/>
    </row>
    <row r="38" spans="1:28" ht="14.25" customHeight="1">
      <c r="C38" s="76"/>
      <c r="D38" s="76"/>
      <c r="E38" s="76"/>
      <c r="F38" s="76"/>
      <c r="G38" s="76"/>
      <c r="Q38" s="76"/>
      <c r="R38" s="76"/>
      <c r="S38" s="76"/>
      <c r="T38" s="76"/>
      <c r="U38" s="76"/>
    </row>
    <row r="39" spans="1:28" ht="14.25" customHeight="1">
      <c r="C39" s="48" t="s">
        <v>278</v>
      </c>
      <c r="D39" s="76"/>
      <c r="F39" s="640"/>
      <c r="G39" s="640"/>
      <c r="H39" s="640"/>
      <c r="I39" s="640"/>
      <c r="J39" s="640"/>
      <c r="K39" s="640"/>
      <c r="L39" s="640"/>
      <c r="M39" s="640"/>
      <c r="N39" s="640"/>
      <c r="Q39" s="48" t="s">
        <v>278</v>
      </c>
      <c r="R39" s="76"/>
      <c r="T39" s="640"/>
      <c r="U39" s="640"/>
      <c r="V39" s="640"/>
      <c r="W39" s="640"/>
      <c r="X39" s="640"/>
      <c r="Y39" s="640"/>
      <c r="Z39" s="640"/>
      <c r="AA39" s="640"/>
      <c r="AB39" s="640"/>
    </row>
    <row r="40" spans="1:28" ht="14.25" customHeight="1">
      <c r="D40" s="76"/>
      <c r="G40" s="115"/>
      <c r="H40" s="115"/>
      <c r="I40" s="115"/>
      <c r="J40" s="115"/>
      <c r="K40" s="115"/>
      <c r="L40" s="115"/>
      <c r="M40" s="115"/>
      <c r="R40" s="76"/>
      <c r="U40" s="115"/>
      <c r="V40" s="115"/>
      <c r="W40" s="115"/>
      <c r="X40" s="115"/>
      <c r="Y40" s="115"/>
      <c r="Z40" s="115"/>
      <c r="AA40" s="115"/>
    </row>
    <row r="41" spans="1:28" ht="14.25" customHeight="1">
      <c r="D41" s="72"/>
      <c r="R41" s="72"/>
    </row>
    <row r="42" spans="1:28" ht="14.25" customHeight="1">
      <c r="B42" s="113"/>
      <c r="C42" s="48" t="s">
        <v>181</v>
      </c>
      <c r="D42" s="113"/>
      <c r="F42" s="640"/>
      <c r="G42" s="640"/>
      <c r="H42" s="640"/>
      <c r="I42" s="640"/>
      <c r="J42" s="640"/>
      <c r="K42" s="640"/>
      <c r="L42" s="640"/>
      <c r="M42" s="640"/>
      <c r="N42" s="640"/>
      <c r="P42" s="113"/>
      <c r="Q42" s="48" t="s">
        <v>181</v>
      </c>
      <c r="T42" s="640"/>
      <c r="U42" s="640"/>
      <c r="V42" s="640"/>
      <c r="W42" s="640"/>
      <c r="X42" s="640"/>
      <c r="Y42" s="640"/>
      <c r="Z42" s="640"/>
      <c r="AA42" s="640"/>
      <c r="AB42" s="640"/>
    </row>
    <row r="43" spans="1:28" ht="14.25" customHeight="1">
      <c r="C43" s="247" t="s">
        <v>436</v>
      </c>
      <c r="D43" s="71"/>
      <c r="G43" s="76"/>
      <c r="H43" s="517"/>
      <c r="I43" s="517"/>
      <c r="J43" s="517"/>
      <c r="K43" s="517"/>
      <c r="L43" s="517"/>
      <c r="M43" s="46"/>
      <c r="Q43" s="247" t="s">
        <v>436</v>
      </c>
      <c r="R43" s="71"/>
      <c r="U43" s="76"/>
      <c r="V43" s="517"/>
      <c r="W43" s="517"/>
      <c r="X43" s="517"/>
      <c r="Y43" s="517"/>
      <c r="Z43" s="517"/>
      <c r="AA43" s="46"/>
    </row>
    <row r="44" spans="1:28" ht="14.25" customHeight="1">
      <c r="G44" s="73"/>
      <c r="J44" s="73"/>
      <c r="U44" s="73"/>
      <c r="X44" s="73"/>
    </row>
    <row r="45" spans="1:28" ht="14.25" customHeight="1">
      <c r="G45" s="73"/>
      <c r="J45" s="73"/>
      <c r="U45" s="73"/>
      <c r="X45" s="73"/>
    </row>
    <row r="46" spans="1:28" ht="14.25" customHeight="1">
      <c r="A46" s="114" t="s">
        <v>69</v>
      </c>
      <c r="B46" s="64"/>
      <c r="C46" s="64"/>
      <c r="D46" s="64"/>
      <c r="E46" s="64"/>
      <c r="F46" s="64"/>
      <c r="G46" s="64"/>
      <c r="H46" s="64"/>
      <c r="I46" s="64"/>
      <c r="J46" s="64"/>
      <c r="K46" s="64"/>
      <c r="L46" s="64"/>
      <c r="M46" s="64"/>
      <c r="N46" s="112"/>
      <c r="O46" s="114" t="s">
        <v>69</v>
      </c>
      <c r="P46" s="64"/>
      <c r="Q46" s="64"/>
      <c r="R46" s="64"/>
      <c r="S46" s="64"/>
      <c r="T46" s="64"/>
      <c r="U46" s="64"/>
      <c r="V46" s="64"/>
      <c r="W46" s="64"/>
      <c r="X46" s="64"/>
      <c r="Y46" s="64"/>
      <c r="Z46" s="64"/>
      <c r="AA46" s="64"/>
      <c r="AB46" s="112"/>
    </row>
    <row r="47" spans="1:28">
      <c r="A47" s="702" t="s">
        <v>441</v>
      </c>
      <c r="B47" s="702"/>
      <c r="C47" s="702"/>
      <c r="D47" s="702"/>
      <c r="E47" s="702"/>
      <c r="F47" s="702"/>
      <c r="G47" s="702"/>
      <c r="H47" s="702"/>
      <c r="I47" s="702"/>
      <c r="J47" s="702"/>
      <c r="K47" s="702"/>
      <c r="L47" s="702"/>
      <c r="M47" s="702"/>
      <c r="N47" s="702"/>
      <c r="O47" s="702" t="s">
        <v>441</v>
      </c>
      <c r="P47" s="702"/>
      <c r="Q47" s="702"/>
      <c r="R47" s="702"/>
      <c r="S47" s="702"/>
      <c r="T47" s="702"/>
      <c r="U47" s="702"/>
      <c r="V47" s="702"/>
      <c r="W47" s="702"/>
      <c r="X47" s="702"/>
      <c r="Y47" s="702"/>
      <c r="Z47" s="702"/>
      <c r="AA47" s="702"/>
      <c r="AB47" s="702"/>
    </row>
    <row r="48" spans="1:28">
      <c r="A48" s="545" t="s">
        <v>442</v>
      </c>
      <c r="B48" s="545"/>
      <c r="C48" s="545"/>
      <c r="D48" s="545"/>
      <c r="E48" s="545"/>
      <c r="F48" s="545"/>
      <c r="G48" s="545"/>
      <c r="H48" s="545"/>
      <c r="I48" s="545"/>
      <c r="J48" s="545"/>
      <c r="K48" s="545"/>
      <c r="L48" s="545"/>
      <c r="M48" s="545"/>
      <c r="N48" s="545"/>
      <c r="O48" s="545" t="s">
        <v>442</v>
      </c>
      <c r="P48" s="545"/>
      <c r="Q48" s="545"/>
      <c r="R48" s="545"/>
      <c r="S48" s="545"/>
      <c r="T48" s="545"/>
      <c r="U48" s="545"/>
      <c r="V48" s="545"/>
      <c r="W48" s="545"/>
      <c r="X48" s="545"/>
      <c r="Y48" s="545"/>
      <c r="Z48" s="545"/>
      <c r="AA48" s="545"/>
      <c r="AB48" s="545"/>
    </row>
    <row r="49" spans="1:28">
      <c r="A49" s="702" t="s">
        <v>437</v>
      </c>
      <c r="B49" s="702"/>
      <c r="C49" s="702"/>
      <c r="D49" s="702"/>
      <c r="E49" s="702"/>
      <c r="F49" s="702"/>
      <c r="G49" s="702"/>
      <c r="H49" s="702"/>
      <c r="I49" s="702"/>
      <c r="J49" s="702"/>
      <c r="K49" s="702"/>
      <c r="L49" s="702"/>
      <c r="M49" s="702"/>
      <c r="N49" s="702"/>
      <c r="O49" s="702" t="s">
        <v>437</v>
      </c>
      <c r="P49" s="702"/>
      <c r="Q49" s="702"/>
      <c r="R49" s="702"/>
      <c r="S49" s="702"/>
      <c r="T49" s="702"/>
      <c r="U49" s="702"/>
      <c r="V49" s="702"/>
      <c r="W49" s="702"/>
      <c r="X49" s="702"/>
      <c r="Y49" s="702"/>
      <c r="Z49" s="702"/>
      <c r="AA49" s="702"/>
      <c r="AB49" s="702"/>
    </row>
  </sheetData>
  <mergeCells count="28">
    <mergeCell ref="A47:N47"/>
    <mergeCell ref="A48:N48"/>
    <mergeCell ref="A49:N49"/>
    <mergeCell ref="O47:AB47"/>
    <mergeCell ref="O48:AB48"/>
    <mergeCell ref="O49:AB49"/>
    <mergeCell ref="V43:Z43"/>
    <mergeCell ref="H43:L43"/>
    <mergeCell ref="F39:N39"/>
    <mergeCell ref="W17:AB17"/>
    <mergeCell ref="P34:S34"/>
    <mergeCell ref="T39:AB39"/>
    <mergeCell ref="T42:AB42"/>
    <mergeCell ref="F42:N42"/>
    <mergeCell ref="B29:K29"/>
    <mergeCell ref="I17:N17"/>
    <mergeCell ref="P29:Y29"/>
    <mergeCell ref="B34:E34"/>
    <mergeCell ref="O5:AB5"/>
    <mergeCell ref="O6:AB6"/>
    <mergeCell ref="W11:AB11"/>
    <mergeCell ref="W13:AB13"/>
    <mergeCell ref="W15:AB15"/>
    <mergeCell ref="A5:N5"/>
    <mergeCell ref="I15:N15"/>
    <mergeCell ref="A6:N6"/>
    <mergeCell ref="I11:N11"/>
    <mergeCell ref="I13:N13"/>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6"/>
  <sheetViews>
    <sheetView showGridLines="0" zoomScaleNormal="100" workbookViewId="0"/>
  </sheetViews>
  <sheetFormatPr defaultRowHeight="14.25"/>
  <cols>
    <col min="1" max="1" width="15" style="285" customWidth="1"/>
    <col min="2" max="2" width="60.75" style="285" bestFit="1" customWidth="1"/>
    <col min="3" max="3" width="9.75" style="316" bestFit="1" customWidth="1"/>
    <col min="4" max="4" width="21.875" style="326" customWidth="1"/>
    <col min="5" max="5" width="4.375" style="316" bestFit="1" customWidth="1"/>
    <col min="6" max="6" width="21.875" style="326" customWidth="1"/>
    <col min="7" max="7" width="59.875" style="285" customWidth="1"/>
    <col min="8" max="16384" width="9" style="285"/>
  </cols>
  <sheetData>
    <row r="1" spans="1:18" s="64" customFormat="1" ht="15.75">
      <c r="A1" s="287"/>
      <c r="B1" s="287"/>
      <c r="C1" s="287"/>
      <c r="D1" s="272"/>
      <c r="E1" s="287"/>
      <c r="F1" s="272"/>
      <c r="G1" s="287"/>
      <c r="R1" s="65"/>
    </row>
    <row r="2" spans="1:18" s="64" customFormat="1" ht="18.75">
      <c r="A2" s="435" t="s">
        <v>640</v>
      </c>
      <c r="B2" s="435"/>
      <c r="C2" s="435"/>
      <c r="D2" s="435"/>
      <c r="E2" s="435"/>
      <c r="F2" s="435"/>
      <c r="G2" s="435"/>
      <c r="H2" s="289"/>
      <c r="I2" s="289"/>
      <c r="J2" s="289"/>
      <c r="K2" s="289"/>
      <c r="L2" s="289"/>
      <c r="M2" s="289"/>
      <c r="N2" s="289"/>
      <c r="O2" s="289"/>
      <c r="P2" s="289"/>
      <c r="Q2" s="289"/>
      <c r="R2" s="289"/>
    </row>
    <row r="3" spans="1:18" s="313" customFormat="1" ht="15" customHeight="1">
      <c r="A3" s="315"/>
      <c r="B3" s="312"/>
      <c r="C3" s="312"/>
      <c r="D3" s="324"/>
      <c r="E3" s="312"/>
      <c r="F3" s="324"/>
      <c r="G3" s="312"/>
      <c r="H3" s="289"/>
      <c r="I3" s="289"/>
      <c r="J3" s="289"/>
      <c r="K3" s="289"/>
      <c r="L3" s="289"/>
      <c r="M3" s="289"/>
      <c r="N3" s="289"/>
      <c r="O3" s="289"/>
      <c r="P3" s="289"/>
      <c r="Q3" s="289"/>
      <c r="R3" s="289"/>
    </row>
    <row r="4" spans="1:18" s="64" customFormat="1" ht="15.75">
      <c r="A4" s="150" t="s">
        <v>231</v>
      </c>
      <c r="B4" s="286"/>
      <c r="C4" s="288"/>
      <c r="D4" s="325"/>
      <c r="E4" s="288"/>
      <c r="F4" s="325"/>
      <c r="G4" s="286"/>
      <c r="H4" s="286"/>
      <c r="I4" s="286"/>
      <c r="J4" s="286"/>
      <c r="K4" s="286"/>
      <c r="L4" s="286"/>
      <c r="M4" s="286"/>
      <c r="R4" s="65"/>
    </row>
    <row r="5" spans="1:18" s="64" customFormat="1" ht="15.75">
      <c r="A5" s="246" t="s">
        <v>582</v>
      </c>
      <c r="B5" s="286"/>
      <c r="C5" s="288"/>
      <c r="D5" s="325"/>
      <c r="E5" s="288"/>
      <c r="F5" s="325"/>
      <c r="G5" s="286"/>
      <c r="H5" s="286"/>
      <c r="I5" s="286"/>
      <c r="J5" s="286"/>
      <c r="K5" s="286"/>
      <c r="L5" s="286"/>
      <c r="M5" s="286"/>
      <c r="R5" s="65"/>
    </row>
    <row r="6" spans="1:18" ht="15">
      <c r="A6" s="314" t="s">
        <v>616</v>
      </c>
    </row>
    <row r="7" spans="1:18" s="64" customFormat="1" ht="16.5" thickBot="1">
      <c r="B7" s="286"/>
      <c r="C7" s="288"/>
      <c r="D7" s="325"/>
      <c r="E7" s="288"/>
      <c r="F7" s="325"/>
      <c r="G7" s="286"/>
      <c r="H7" s="286"/>
      <c r="I7" s="286"/>
      <c r="J7" s="286"/>
      <c r="K7" s="286"/>
      <c r="L7" s="286"/>
      <c r="M7" s="286"/>
      <c r="R7" s="65"/>
    </row>
    <row r="8" spans="1:18" s="119" customFormat="1" ht="15">
      <c r="A8" s="344" t="s">
        <v>578</v>
      </c>
      <c r="B8" s="345" t="s">
        <v>579</v>
      </c>
      <c r="C8" s="436" t="s">
        <v>580</v>
      </c>
      <c r="D8" s="437"/>
      <c r="E8" s="436" t="s">
        <v>581</v>
      </c>
      <c r="F8" s="437"/>
      <c r="G8" s="346" t="s">
        <v>61</v>
      </c>
      <c r="H8" s="290"/>
      <c r="I8" s="290"/>
      <c r="J8" s="290"/>
      <c r="K8" s="290"/>
      <c r="L8" s="290"/>
      <c r="M8" s="290"/>
    </row>
    <row r="9" spans="1:18" s="64" customFormat="1" ht="18.75">
      <c r="A9" s="291" t="s">
        <v>547</v>
      </c>
      <c r="B9" s="301" t="s">
        <v>639</v>
      </c>
      <c r="C9" s="318" t="s">
        <v>600</v>
      </c>
      <c r="D9" s="328" t="s">
        <v>583</v>
      </c>
      <c r="E9" s="444"/>
      <c r="F9" s="445"/>
      <c r="G9" s="293"/>
      <c r="H9" s="290"/>
    </row>
    <row r="10" spans="1:18" s="64" customFormat="1" ht="18.75">
      <c r="A10" s="294" t="s">
        <v>548</v>
      </c>
      <c r="B10" s="295" t="s">
        <v>631</v>
      </c>
      <c r="C10" s="442"/>
      <c r="D10" s="443"/>
      <c r="E10" s="319" t="s">
        <v>600</v>
      </c>
      <c r="F10" s="327" t="s">
        <v>583</v>
      </c>
      <c r="G10" s="296"/>
      <c r="H10" s="290"/>
    </row>
    <row r="11" spans="1:18" ht="18.75">
      <c r="A11" s="291" t="s">
        <v>549</v>
      </c>
      <c r="B11" s="301" t="s">
        <v>244</v>
      </c>
      <c r="C11" s="318" t="s">
        <v>600</v>
      </c>
      <c r="D11" s="328" t="s">
        <v>583</v>
      </c>
      <c r="E11" s="318" t="s">
        <v>600</v>
      </c>
      <c r="F11" s="328" t="s">
        <v>583</v>
      </c>
      <c r="G11" s="293"/>
      <c r="H11" s="290"/>
    </row>
    <row r="12" spans="1:18" ht="18.75">
      <c r="A12" s="291" t="s">
        <v>550</v>
      </c>
      <c r="B12" s="292" t="s">
        <v>479</v>
      </c>
      <c r="C12" s="320" t="s">
        <v>429</v>
      </c>
      <c r="D12" s="328"/>
      <c r="E12" s="320" t="s">
        <v>429</v>
      </c>
      <c r="F12" s="328"/>
      <c r="G12" s="293" t="s">
        <v>585</v>
      </c>
      <c r="H12" s="290"/>
    </row>
    <row r="13" spans="1:18" ht="18.75">
      <c r="A13" s="294" t="s">
        <v>551</v>
      </c>
      <c r="B13" s="295" t="s">
        <v>299</v>
      </c>
      <c r="C13" s="442"/>
      <c r="D13" s="443"/>
      <c r="E13" s="319" t="s">
        <v>600</v>
      </c>
      <c r="F13" s="327" t="s">
        <v>583</v>
      </c>
      <c r="G13" s="296"/>
      <c r="H13" s="290"/>
    </row>
    <row r="14" spans="1:18" ht="18.75">
      <c r="A14" s="357" t="s">
        <v>552</v>
      </c>
      <c r="B14" s="297" t="s">
        <v>603</v>
      </c>
      <c r="C14" s="442"/>
      <c r="D14" s="443"/>
      <c r="E14" s="319" t="s">
        <v>600</v>
      </c>
      <c r="F14" s="327" t="s">
        <v>583</v>
      </c>
      <c r="G14" s="298" t="s">
        <v>730</v>
      </c>
      <c r="H14" s="290"/>
    </row>
    <row r="15" spans="1:18" ht="18.75">
      <c r="A15" s="291" t="s">
        <v>554</v>
      </c>
      <c r="B15" s="292" t="s">
        <v>553</v>
      </c>
      <c r="C15" s="320" t="s">
        <v>429</v>
      </c>
      <c r="D15" s="328"/>
      <c r="E15" s="320" t="s">
        <v>429</v>
      </c>
      <c r="F15" s="328"/>
      <c r="G15" s="293" t="s">
        <v>586</v>
      </c>
      <c r="H15" s="290"/>
    </row>
    <row r="16" spans="1:18" ht="18.75" customHeight="1">
      <c r="A16" s="291" t="s">
        <v>555</v>
      </c>
      <c r="B16" s="292" t="s">
        <v>556</v>
      </c>
      <c r="C16" s="318" t="s">
        <v>600</v>
      </c>
      <c r="D16" s="328" t="s">
        <v>583</v>
      </c>
      <c r="E16" s="446" t="s">
        <v>600</v>
      </c>
      <c r="F16" s="448" t="s">
        <v>598</v>
      </c>
      <c r="G16" s="293" t="s">
        <v>587</v>
      </c>
      <c r="H16" s="290"/>
    </row>
    <row r="17" spans="1:8" ht="18.75">
      <c r="A17" s="294" t="s">
        <v>557</v>
      </c>
      <c r="B17" s="297" t="s">
        <v>558</v>
      </c>
      <c r="C17" s="442"/>
      <c r="D17" s="443"/>
      <c r="E17" s="447"/>
      <c r="F17" s="449"/>
      <c r="G17" s="298" t="s">
        <v>588</v>
      </c>
      <c r="H17" s="290"/>
    </row>
    <row r="18" spans="1:8" ht="18.75">
      <c r="A18" s="291" t="s">
        <v>559</v>
      </c>
      <c r="B18" s="292" t="s">
        <v>562</v>
      </c>
      <c r="C18" s="320" t="s">
        <v>429</v>
      </c>
      <c r="D18" s="328"/>
      <c r="E18" s="320" t="s">
        <v>429</v>
      </c>
      <c r="F18" s="328"/>
      <c r="G18" s="293" t="s">
        <v>589</v>
      </c>
      <c r="H18" s="290"/>
    </row>
    <row r="19" spans="1:8" ht="18.75">
      <c r="A19" s="300" t="s">
        <v>560</v>
      </c>
      <c r="B19" s="297" t="s">
        <v>561</v>
      </c>
      <c r="C19" s="442"/>
      <c r="D19" s="443"/>
      <c r="E19" s="321" t="s">
        <v>429</v>
      </c>
      <c r="F19" s="327"/>
      <c r="G19" s="298" t="s">
        <v>590</v>
      </c>
      <c r="H19" s="290"/>
    </row>
    <row r="20" spans="1:8" ht="18.75">
      <c r="A20" s="300" t="s">
        <v>563</v>
      </c>
      <c r="B20" s="297" t="s">
        <v>247</v>
      </c>
      <c r="C20" s="442"/>
      <c r="D20" s="443"/>
      <c r="E20" s="321" t="s">
        <v>429</v>
      </c>
      <c r="F20" s="327" t="s">
        <v>599</v>
      </c>
      <c r="G20" s="298" t="s">
        <v>591</v>
      </c>
      <c r="H20" s="290"/>
    </row>
    <row r="21" spans="1:8" ht="18.75">
      <c r="A21" s="299" t="s">
        <v>564</v>
      </c>
      <c r="B21" s="292" t="s">
        <v>393</v>
      </c>
      <c r="C21" s="320" t="s">
        <v>429</v>
      </c>
      <c r="D21" s="328"/>
      <c r="E21" s="320" t="s">
        <v>429</v>
      </c>
      <c r="F21" s="328"/>
      <c r="G21" s="293" t="s">
        <v>592</v>
      </c>
      <c r="H21" s="290"/>
    </row>
    <row r="22" spans="1:8" ht="18.75">
      <c r="A22" s="300" t="s">
        <v>565</v>
      </c>
      <c r="B22" s="295" t="s">
        <v>394</v>
      </c>
      <c r="C22" s="442"/>
      <c r="D22" s="443"/>
      <c r="E22" s="321" t="s">
        <v>429</v>
      </c>
      <c r="F22" s="327"/>
      <c r="G22" s="296" t="s">
        <v>593</v>
      </c>
      <c r="H22" s="290"/>
    </row>
    <row r="23" spans="1:8" ht="18.75">
      <c r="A23" s="299" t="s">
        <v>566</v>
      </c>
      <c r="B23" s="301" t="s">
        <v>395</v>
      </c>
      <c r="C23" s="320" t="s">
        <v>429</v>
      </c>
      <c r="D23" s="328"/>
      <c r="E23" s="320" t="s">
        <v>429</v>
      </c>
      <c r="F23" s="328"/>
      <c r="G23" s="302" t="s">
        <v>594</v>
      </c>
      <c r="H23" s="290"/>
    </row>
    <row r="24" spans="1:8" ht="18.75">
      <c r="A24" s="300" t="s">
        <v>567</v>
      </c>
      <c r="B24" s="295" t="s">
        <v>396</v>
      </c>
      <c r="C24" s="442"/>
      <c r="D24" s="443"/>
      <c r="E24" s="321" t="s">
        <v>429</v>
      </c>
      <c r="F24" s="327"/>
      <c r="G24" s="296" t="s">
        <v>595</v>
      </c>
    </row>
    <row r="25" spans="1:8" ht="18.75">
      <c r="A25" s="300" t="s">
        <v>568</v>
      </c>
      <c r="B25" s="303" t="s">
        <v>301</v>
      </c>
      <c r="C25" s="442"/>
      <c r="D25" s="443"/>
      <c r="E25" s="321" t="s">
        <v>429</v>
      </c>
      <c r="F25" s="327" t="s">
        <v>619</v>
      </c>
      <c r="G25" s="304" t="s">
        <v>596</v>
      </c>
    </row>
    <row r="26" spans="1:8" ht="18.75">
      <c r="A26" s="305" t="s">
        <v>569</v>
      </c>
      <c r="B26" s="303" t="s">
        <v>570</v>
      </c>
      <c r="C26" s="442"/>
      <c r="D26" s="443"/>
      <c r="E26" s="321" t="s">
        <v>429</v>
      </c>
      <c r="F26" s="327" t="s">
        <v>618</v>
      </c>
      <c r="G26" s="304" t="s">
        <v>584</v>
      </c>
    </row>
    <row r="27" spans="1:8" ht="18.75">
      <c r="A27" s="334" t="s">
        <v>552</v>
      </c>
      <c r="B27" s="292" t="s">
        <v>602</v>
      </c>
      <c r="C27" s="320" t="s">
        <v>429</v>
      </c>
      <c r="D27" s="328" t="s">
        <v>601</v>
      </c>
      <c r="E27" s="320" t="s">
        <v>429</v>
      </c>
      <c r="F27" s="328" t="s">
        <v>601</v>
      </c>
      <c r="G27" s="358" t="s">
        <v>729</v>
      </c>
      <c r="H27" s="290"/>
    </row>
    <row r="28" spans="1:8" ht="18.75">
      <c r="A28" s="299" t="s">
        <v>298</v>
      </c>
      <c r="B28" s="292" t="s">
        <v>248</v>
      </c>
      <c r="C28" s="320" t="s">
        <v>429</v>
      </c>
      <c r="D28" s="328"/>
      <c r="E28" s="320" t="s">
        <v>429</v>
      </c>
      <c r="F28" s="328"/>
      <c r="G28" s="438" t="s">
        <v>597</v>
      </c>
    </row>
    <row r="29" spans="1:8" ht="18.75">
      <c r="A29" s="299" t="s">
        <v>72</v>
      </c>
      <c r="B29" s="292" t="s">
        <v>246</v>
      </c>
      <c r="C29" s="320" t="s">
        <v>429</v>
      </c>
      <c r="D29" s="328" t="s">
        <v>601</v>
      </c>
      <c r="E29" s="320" t="s">
        <v>429</v>
      </c>
      <c r="F29" s="328" t="s">
        <v>601</v>
      </c>
      <c r="G29" s="439"/>
    </row>
    <row r="30" spans="1:8" ht="18.75">
      <c r="A30" s="299" t="s">
        <v>571</v>
      </c>
      <c r="B30" s="292" t="s">
        <v>249</v>
      </c>
      <c r="C30" s="320" t="s">
        <v>429</v>
      </c>
      <c r="D30" s="328"/>
      <c r="E30" s="320" t="s">
        <v>429</v>
      </c>
      <c r="F30" s="328"/>
      <c r="G30" s="440" t="s">
        <v>604</v>
      </c>
    </row>
    <row r="31" spans="1:8" ht="18.75">
      <c r="A31" s="299" t="s">
        <v>572</v>
      </c>
      <c r="B31" s="292" t="s">
        <v>246</v>
      </c>
      <c r="C31" s="320" t="s">
        <v>429</v>
      </c>
      <c r="D31" s="328" t="s">
        <v>605</v>
      </c>
      <c r="E31" s="320" t="s">
        <v>429</v>
      </c>
      <c r="F31" s="328" t="s">
        <v>605</v>
      </c>
      <c r="G31" s="441"/>
    </row>
    <row r="32" spans="1:8" ht="18.75">
      <c r="A32" s="299" t="s">
        <v>573</v>
      </c>
      <c r="B32" s="292" t="s">
        <v>250</v>
      </c>
      <c r="C32" s="331" t="s">
        <v>617</v>
      </c>
      <c r="D32" s="328"/>
      <c r="E32" s="331" t="s">
        <v>617</v>
      </c>
      <c r="F32" s="328"/>
      <c r="G32" s="293" t="s">
        <v>606</v>
      </c>
    </row>
    <row r="33" spans="1:7" ht="18.75">
      <c r="A33" s="299" t="s">
        <v>574</v>
      </c>
      <c r="B33" s="292" t="s">
        <v>251</v>
      </c>
      <c r="C33" s="320" t="s">
        <v>429</v>
      </c>
      <c r="D33" s="328"/>
      <c r="E33" s="320" t="s">
        <v>429</v>
      </c>
      <c r="F33" s="328"/>
      <c r="G33" s="293" t="s">
        <v>607</v>
      </c>
    </row>
    <row r="34" spans="1:7" ht="18.75">
      <c r="A34" s="299" t="s">
        <v>575</v>
      </c>
      <c r="B34" s="292" t="s">
        <v>252</v>
      </c>
      <c r="C34" s="320" t="s">
        <v>429</v>
      </c>
      <c r="D34" s="328"/>
      <c r="E34" s="320" t="s">
        <v>429</v>
      </c>
      <c r="F34" s="328"/>
      <c r="G34" s="293" t="s">
        <v>608</v>
      </c>
    </row>
    <row r="35" spans="1:7" ht="18.75">
      <c r="A35" s="299" t="s">
        <v>576</v>
      </c>
      <c r="B35" s="292" t="s">
        <v>253</v>
      </c>
      <c r="C35" s="331" t="s">
        <v>617</v>
      </c>
      <c r="D35" s="328"/>
      <c r="E35" s="331" t="s">
        <v>617</v>
      </c>
      <c r="F35" s="328"/>
      <c r="G35" s="293" t="s">
        <v>609</v>
      </c>
    </row>
    <row r="36" spans="1:7" ht="18.75">
      <c r="A36" s="299" t="s">
        <v>300</v>
      </c>
      <c r="B36" s="292" t="s">
        <v>302</v>
      </c>
      <c r="C36" s="331" t="s">
        <v>617</v>
      </c>
      <c r="D36" s="328"/>
      <c r="E36" s="331" t="s">
        <v>617</v>
      </c>
      <c r="F36" s="328"/>
      <c r="G36" s="293" t="s">
        <v>610</v>
      </c>
    </row>
    <row r="37" spans="1:7" ht="18.75">
      <c r="A37" s="299" t="s">
        <v>73</v>
      </c>
      <c r="B37" s="292" t="s">
        <v>664</v>
      </c>
      <c r="C37" s="320" t="s">
        <v>429</v>
      </c>
      <c r="D37" s="328"/>
      <c r="E37" s="320" t="s">
        <v>429</v>
      </c>
      <c r="F37" s="328"/>
      <c r="G37" s="440" t="s">
        <v>731</v>
      </c>
    </row>
    <row r="38" spans="1:7" ht="18.75">
      <c r="A38" s="299" t="s">
        <v>74</v>
      </c>
      <c r="B38" s="292" t="s">
        <v>669</v>
      </c>
      <c r="C38" s="320" t="s">
        <v>429</v>
      </c>
      <c r="D38" s="328"/>
      <c r="E38" s="320" t="s">
        <v>429</v>
      </c>
      <c r="F38" s="328"/>
      <c r="G38" s="441"/>
    </row>
    <row r="39" spans="1:7" ht="18.75">
      <c r="A39" s="299" t="s">
        <v>732</v>
      </c>
      <c r="B39" s="292" t="s">
        <v>735</v>
      </c>
      <c r="C39" s="320" t="s">
        <v>429</v>
      </c>
      <c r="D39" s="328"/>
      <c r="E39" s="320" t="s">
        <v>429</v>
      </c>
      <c r="F39" s="328"/>
      <c r="G39" s="355" t="s">
        <v>736</v>
      </c>
    </row>
    <row r="40" spans="1:7" ht="18.75">
      <c r="A40" s="299" t="s">
        <v>733</v>
      </c>
      <c r="B40" s="292" t="s">
        <v>737</v>
      </c>
      <c r="C40" s="320" t="s">
        <v>429</v>
      </c>
      <c r="D40" s="328"/>
      <c r="E40" s="320" t="s">
        <v>429</v>
      </c>
      <c r="F40" s="328"/>
      <c r="G40" s="355" t="s">
        <v>738</v>
      </c>
    </row>
    <row r="41" spans="1:7" ht="18.75">
      <c r="A41" s="299" t="s">
        <v>734</v>
      </c>
      <c r="B41" s="292" t="s">
        <v>739</v>
      </c>
      <c r="C41" s="320" t="s">
        <v>429</v>
      </c>
      <c r="D41" s="328"/>
      <c r="E41" s="320" t="s">
        <v>429</v>
      </c>
      <c r="F41" s="328"/>
      <c r="G41" s="355" t="s">
        <v>740</v>
      </c>
    </row>
    <row r="42" spans="1:7" ht="18.75">
      <c r="A42" s="306" t="s">
        <v>254</v>
      </c>
      <c r="B42" s="307" t="s">
        <v>635</v>
      </c>
      <c r="C42" s="322" t="s">
        <v>429</v>
      </c>
      <c r="D42" s="329"/>
      <c r="E42" s="322" t="s">
        <v>429</v>
      </c>
      <c r="F42" s="329"/>
      <c r="G42" s="308" t="s">
        <v>611</v>
      </c>
    </row>
    <row r="43" spans="1:7" ht="18.75">
      <c r="A43" s="306" t="s">
        <v>255</v>
      </c>
      <c r="B43" s="307" t="s">
        <v>422</v>
      </c>
      <c r="C43" s="322" t="s">
        <v>429</v>
      </c>
      <c r="D43" s="329"/>
      <c r="E43" s="322" t="s">
        <v>429</v>
      </c>
      <c r="F43" s="329"/>
      <c r="G43" s="308" t="s">
        <v>612</v>
      </c>
    </row>
    <row r="44" spans="1:7" ht="18.75">
      <c r="A44" s="306" t="s">
        <v>256</v>
      </c>
      <c r="B44" s="307" t="s">
        <v>423</v>
      </c>
      <c r="C44" s="322" t="s">
        <v>429</v>
      </c>
      <c r="D44" s="329"/>
      <c r="E44" s="322" t="s">
        <v>429</v>
      </c>
      <c r="F44" s="329"/>
      <c r="G44" s="308" t="s">
        <v>613</v>
      </c>
    </row>
    <row r="45" spans="1:7" ht="18.75">
      <c r="A45" s="306" t="s">
        <v>421</v>
      </c>
      <c r="B45" s="307" t="s">
        <v>257</v>
      </c>
      <c r="C45" s="322" t="s">
        <v>429</v>
      </c>
      <c r="D45" s="329"/>
      <c r="E45" s="322" t="s">
        <v>429</v>
      </c>
      <c r="F45" s="329"/>
      <c r="G45" s="308" t="s">
        <v>614</v>
      </c>
    </row>
    <row r="46" spans="1:7" ht="19.5" thickBot="1">
      <c r="A46" s="309" t="s">
        <v>577</v>
      </c>
      <c r="B46" s="310" t="s">
        <v>424</v>
      </c>
      <c r="C46" s="323" t="s">
        <v>429</v>
      </c>
      <c r="D46" s="330"/>
      <c r="E46" s="323" t="s">
        <v>429</v>
      </c>
      <c r="F46" s="330"/>
      <c r="G46" s="311" t="s">
        <v>615</v>
      </c>
    </row>
  </sheetData>
  <mergeCells count="19">
    <mergeCell ref="G37:G38"/>
    <mergeCell ref="C10:D10"/>
    <mergeCell ref="E9:F9"/>
    <mergeCell ref="C13:D13"/>
    <mergeCell ref="C14:D14"/>
    <mergeCell ref="C17:D17"/>
    <mergeCell ref="C19:D19"/>
    <mergeCell ref="C24:D24"/>
    <mergeCell ref="C25:D25"/>
    <mergeCell ref="C26:D26"/>
    <mergeCell ref="C20:D20"/>
    <mergeCell ref="C22:D22"/>
    <mergeCell ref="E16:E17"/>
    <mergeCell ref="F16:F17"/>
    <mergeCell ref="A2:G2"/>
    <mergeCell ref="C8:D8"/>
    <mergeCell ref="E8:F8"/>
    <mergeCell ref="G28:G29"/>
    <mergeCell ref="G30:G31"/>
  </mergeCells>
  <phoneticPr fontId="1"/>
  <hyperlinks>
    <hyperlink ref="A9" location="様式1!A1" display="様式1"/>
    <hyperlink ref="A10" location="様式２!A1" display="様式2"/>
    <hyperlink ref="A11" location="様式3!A1" display="様式3"/>
    <hyperlink ref="A12" location="様式4!A1" display="様式4"/>
    <hyperlink ref="A13" location="様式5!A1" display="様式5"/>
    <hyperlink ref="A27" location="様式6!A1" display="様式6"/>
    <hyperlink ref="A15" location="様式7!A1" display="様式7"/>
    <hyperlink ref="A16" location="'様式8（候）'!A1" display="様式8（候）"/>
    <hyperlink ref="A17" location="'様式8（推）'!A1" display="様式8（推）"/>
    <hyperlink ref="A18" location="'様式9 (候）'!A1" display="様式9（候）"/>
    <hyperlink ref="A19" location="'様式9（推）'!A1" display="様式9（推）"/>
    <hyperlink ref="A20" location="様式10!A1" display="様式10"/>
    <hyperlink ref="A25" location="様式13!A1" display="様式13"/>
    <hyperlink ref="A28" location="様式15!A1" display="様式15"/>
    <hyperlink ref="A29" location="様式16!A1" display="様式16"/>
    <hyperlink ref="A30" location="様式17!A1" display="様式17"/>
    <hyperlink ref="A31" location="様式18!A1" display="様式18"/>
    <hyperlink ref="A21" location="'様式11（候）'!A1" display="様式11（候）"/>
    <hyperlink ref="A22" location="'様式11（推）'!A1" display="様式11（推）"/>
    <hyperlink ref="A23" location="'様式12（候）'!A1" display="様式12（候）"/>
    <hyperlink ref="A24" location="'様式12（推）'!A1" display="様式12（推）"/>
    <hyperlink ref="A26" location="様式14!A1" display="様式14"/>
    <hyperlink ref="A32" location="様式19!A1" display="様式19"/>
    <hyperlink ref="A33" location="様式20!A1" display="様式20"/>
    <hyperlink ref="A34" location="様式21!A1" display="様式21"/>
    <hyperlink ref="A35" location="様式22!A1" display="様式22"/>
    <hyperlink ref="A36" location="様式23!A1" display="様式23"/>
    <hyperlink ref="A37" location="様式24!A1" display="様式24"/>
    <hyperlink ref="A38" location="様式25!A1" display="様式25"/>
    <hyperlink ref="A42" location="参考様式1!A1" display="参考様式1"/>
    <hyperlink ref="A43" location="参考様式2!A1" display="参考様式2"/>
    <hyperlink ref="A44" location="参考様式3!A1" display="参考様式3"/>
    <hyperlink ref="A45" location="参考様式4!A1" display="参考様式4"/>
    <hyperlink ref="A46" location="参考様式5!A1" display="参考様式5"/>
    <hyperlink ref="A14" location="様式6!A1" display="様式6"/>
    <hyperlink ref="A39" location="様式26!A1" display="様式26"/>
    <hyperlink ref="A40" location="様式27!A1" display="様式27"/>
    <hyperlink ref="A41" location="様式28!A1" display="様式28"/>
  </hyperlinks>
  <pageMargins left="0.51181102362204722" right="0.51181102362204722"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520</v>
      </c>
      <c r="P1" s="245" t="s">
        <v>364</v>
      </c>
    </row>
    <row r="2" spans="1:16" ht="22.5" customHeight="1"/>
    <row r="3" spans="1:16" ht="24">
      <c r="A3" s="473" t="s">
        <v>629</v>
      </c>
      <c r="B3" s="473"/>
      <c r="C3" s="473"/>
      <c r="D3" s="473"/>
      <c r="E3" s="473"/>
      <c r="F3" s="473"/>
      <c r="G3" s="473"/>
      <c r="H3" s="473"/>
      <c r="I3" s="473"/>
      <c r="J3" s="473"/>
      <c r="K3" s="473"/>
      <c r="L3" s="473"/>
      <c r="M3" s="473"/>
      <c r="N3" s="473"/>
      <c r="O3" s="473"/>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50" t="s">
        <v>2</v>
      </c>
      <c r="B6" s="451"/>
      <c r="C6" s="475">
        <f>入力シート①!C11</f>
        <v>0</v>
      </c>
      <c r="D6" s="476"/>
      <c r="E6" s="476"/>
      <c r="F6" s="476"/>
      <c r="G6" s="476"/>
      <c r="H6" s="476"/>
      <c r="I6" s="476"/>
      <c r="J6" s="476"/>
      <c r="K6" s="477"/>
      <c r="L6" s="478" t="s">
        <v>15</v>
      </c>
      <c r="M6" s="480">
        <f>入力シート①!C13</f>
        <v>0</v>
      </c>
      <c r="N6" s="481"/>
      <c r="O6" s="482"/>
    </row>
    <row r="7" spans="1:16" ht="33.75" customHeight="1" thickBot="1">
      <c r="A7" s="489" t="s">
        <v>86</v>
      </c>
      <c r="B7" s="490"/>
      <c r="C7" s="486">
        <f>入力シート①!C12</f>
        <v>0</v>
      </c>
      <c r="D7" s="487"/>
      <c r="E7" s="487"/>
      <c r="F7" s="487"/>
      <c r="G7" s="487"/>
      <c r="H7" s="487"/>
      <c r="I7" s="487"/>
      <c r="J7" s="487"/>
      <c r="K7" s="488"/>
      <c r="L7" s="479"/>
      <c r="M7" s="483"/>
      <c r="N7" s="484"/>
      <c r="O7" s="485"/>
    </row>
    <row r="8" spans="1:16" ht="33.75" customHeight="1" thickBot="1">
      <c r="A8" s="474" t="s">
        <v>12</v>
      </c>
      <c r="B8" s="474"/>
      <c r="C8" s="491">
        <f>入力シート①!C15</f>
        <v>0</v>
      </c>
      <c r="D8" s="491"/>
      <c r="E8" s="491"/>
      <c r="F8" s="491"/>
      <c r="G8" s="491"/>
      <c r="H8" s="491"/>
      <c r="I8" s="491"/>
      <c r="J8" s="491"/>
      <c r="K8" s="491"/>
      <c r="L8" s="491"/>
      <c r="M8" s="491"/>
      <c r="N8" s="491"/>
      <c r="O8" s="491"/>
    </row>
    <row r="9" spans="1:16" ht="33.75" customHeight="1" thickBot="1">
      <c r="A9" s="474" t="s">
        <v>13</v>
      </c>
      <c r="B9" s="474"/>
      <c r="C9" s="491">
        <f>入力シート①!C16</f>
        <v>0</v>
      </c>
      <c r="D9" s="491"/>
      <c r="E9" s="491"/>
      <c r="F9" s="491"/>
      <c r="G9" s="491"/>
      <c r="H9" s="491"/>
      <c r="I9" s="491"/>
      <c r="J9" s="491"/>
      <c r="K9" s="491"/>
      <c r="L9" s="491"/>
      <c r="M9" s="491"/>
      <c r="N9" s="491"/>
      <c r="O9" s="491"/>
    </row>
    <row r="10" spans="1:16" ht="33.75" customHeight="1" thickBot="1">
      <c r="A10" s="450" t="s">
        <v>10</v>
      </c>
      <c r="B10" s="451"/>
      <c r="C10" s="496">
        <f>入力シート①!C14</f>
        <v>0</v>
      </c>
      <c r="D10" s="497"/>
      <c r="E10" s="497"/>
      <c r="F10" s="497"/>
      <c r="G10" s="497"/>
      <c r="H10" s="497"/>
      <c r="I10" s="497"/>
      <c r="J10" s="497"/>
      <c r="K10" s="497"/>
      <c r="L10" s="55" t="s">
        <v>18</v>
      </c>
      <c r="M10" s="158">
        <f>入力シート①!G16</f>
        <v>125</v>
      </c>
      <c r="N10" s="56" t="s">
        <v>19</v>
      </c>
      <c r="O10" s="51"/>
    </row>
    <row r="11" spans="1:16" s="256" customFormat="1" ht="33.75" customHeight="1" thickBot="1">
      <c r="A11" s="454" t="s">
        <v>459</v>
      </c>
      <c r="B11" s="455"/>
      <c r="C11" s="456" t="str">
        <f>IF(入力シート①!C8="","無所属",入力シート①!C8)</f>
        <v>無所属</v>
      </c>
      <c r="D11" s="457"/>
      <c r="E11" s="457"/>
      <c r="F11" s="457"/>
      <c r="G11" s="457"/>
      <c r="H11" s="457"/>
      <c r="I11" s="457"/>
      <c r="J11" s="457"/>
      <c r="K11" s="457"/>
      <c r="L11" s="457"/>
      <c r="M11" s="457"/>
      <c r="N11" s="457"/>
      <c r="O11" s="458"/>
    </row>
    <row r="12" spans="1:16" ht="33.75" customHeight="1" thickBot="1">
      <c r="A12" s="454" t="s">
        <v>64</v>
      </c>
      <c r="B12" s="455"/>
      <c r="C12" s="456">
        <f>入力シート①!C18</f>
        <v>0</v>
      </c>
      <c r="D12" s="457"/>
      <c r="E12" s="457"/>
      <c r="F12" s="457"/>
      <c r="G12" s="457"/>
      <c r="H12" s="457"/>
      <c r="I12" s="457"/>
      <c r="J12" s="457"/>
      <c r="K12" s="457"/>
      <c r="L12" s="457"/>
      <c r="M12" s="457"/>
      <c r="N12" s="457"/>
      <c r="O12" s="458"/>
    </row>
    <row r="13" spans="1:16" ht="33.75" customHeight="1" thickBot="1">
      <c r="A13" s="492" t="s">
        <v>87</v>
      </c>
      <c r="B13" s="493"/>
      <c r="C13" s="500">
        <f>入力シート①!C20</f>
        <v>0</v>
      </c>
      <c r="D13" s="476"/>
      <c r="E13" s="476"/>
      <c r="F13" s="476"/>
      <c r="G13" s="476"/>
      <c r="H13" s="476"/>
      <c r="I13" s="476"/>
      <c r="J13" s="476"/>
      <c r="K13" s="476"/>
      <c r="L13" s="476"/>
      <c r="M13" s="476"/>
      <c r="N13" s="476"/>
      <c r="O13" s="477"/>
    </row>
    <row r="14" spans="1:16" ht="33.75" customHeight="1" thickBot="1">
      <c r="A14" s="494" t="s">
        <v>14</v>
      </c>
      <c r="B14" s="495"/>
      <c r="C14" s="498" t="str">
        <f>入力シート①!C3</f>
        <v>令和7年10月26日執行　宮城県知事選挙</v>
      </c>
      <c r="D14" s="499"/>
      <c r="E14" s="499"/>
      <c r="F14" s="499"/>
      <c r="G14" s="499"/>
      <c r="H14" s="499"/>
      <c r="I14" s="499"/>
      <c r="J14" s="499"/>
      <c r="K14" s="499"/>
      <c r="L14" s="499"/>
      <c r="M14" s="461"/>
      <c r="N14" s="461"/>
      <c r="O14" s="462"/>
    </row>
    <row r="15" spans="1:16" s="270" customFormat="1" ht="33.75" customHeight="1" thickBot="1">
      <c r="A15" s="463" t="s">
        <v>621</v>
      </c>
      <c r="B15" s="464"/>
      <c r="C15" s="464"/>
      <c r="D15" s="464"/>
      <c r="E15" s="464"/>
      <c r="F15" s="464"/>
      <c r="G15" s="465" t="str">
        <f>IF(入力シート①!C19="","",入力シート①!C19)</f>
        <v/>
      </c>
      <c r="H15" s="466"/>
      <c r="I15" s="466"/>
      <c r="J15" s="466"/>
      <c r="K15" s="466"/>
      <c r="L15" s="466"/>
      <c r="M15" s="466"/>
      <c r="N15" s="466"/>
      <c r="O15" s="467"/>
    </row>
    <row r="16" spans="1:16">
      <c r="A16" s="450" t="s">
        <v>11</v>
      </c>
      <c r="B16" s="451"/>
      <c r="C16" s="259" t="s">
        <v>460</v>
      </c>
      <c r="D16" s="58"/>
      <c r="E16" s="58"/>
      <c r="F16" s="58"/>
      <c r="G16" s="58"/>
      <c r="H16" s="58"/>
      <c r="I16" s="58"/>
      <c r="J16" s="58"/>
      <c r="K16" s="58"/>
      <c r="L16" s="58"/>
      <c r="M16" s="58"/>
      <c r="N16" s="58"/>
      <c r="O16" s="59"/>
    </row>
    <row r="17" spans="1:15">
      <c r="A17" s="450"/>
      <c r="B17" s="451"/>
      <c r="C17" s="259" t="s">
        <v>461</v>
      </c>
      <c r="D17" s="58"/>
      <c r="E17" s="58"/>
      <c r="F17" s="58"/>
      <c r="G17" s="58"/>
      <c r="H17" s="58"/>
      <c r="I17" s="58"/>
      <c r="J17" s="58"/>
      <c r="K17" s="58"/>
      <c r="L17" s="58"/>
      <c r="M17" s="58"/>
      <c r="N17" s="58"/>
      <c r="O17" s="59"/>
    </row>
    <row r="18" spans="1:15">
      <c r="A18" s="450"/>
      <c r="B18" s="451"/>
      <c r="C18" s="259" t="s">
        <v>462</v>
      </c>
      <c r="D18" s="58"/>
      <c r="E18" s="58"/>
      <c r="F18" s="58"/>
      <c r="G18" s="58"/>
      <c r="H18" s="58"/>
      <c r="I18" s="58"/>
      <c r="J18" s="58"/>
      <c r="K18" s="58"/>
      <c r="L18" s="58"/>
      <c r="M18" s="58"/>
      <c r="N18" s="58"/>
      <c r="O18" s="59"/>
    </row>
    <row r="19" spans="1:15" ht="16.5" thickBot="1">
      <c r="A19" s="452"/>
      <c r="B19" s="453"/>
      <c r="C19" s="260" t="s">
        <v>544</v>
      </c>
      <c r="D19" s="209"/>
      <c r="E19" s="209"/>
      <c r="F19" s="209"/>
      <c r="G19" s="209"/>
      <c r="H19" s="209"/>
      <c r="I19" s="209"/>
      <c r="J19" s="209"/>
      <c r="K19" s="209"/>
      <c r="L19" s="209"/>
      <c r="M19" s="209"/>
      <c r="N19" s="209"/>
      <c r="O19" s="210"/>
    </row>
    <row r="21" spans="1:15">
      <c r="A21" s="46" t="s">
        <v>375</v>
      </c>
      <c r="B21" s="46"/>
      <c r="C21" s="46"/>
      <c r="D21" s="46"/>
      <c r="E21" s="46"/>
      <c r="F21" s="46"/>
      <c r="G21" s="46"/>
      <c r="H21" s="46"/>
      <c r="I21" s="46"/>
      <c r="J21" s="46"/>
      <c r="K21" s="46"/>
      <c r="L21" s="46"/>
      <c r="M21" s="46"/>
      <c r="N21" s="46"/>
      <c r="O21" s="46"/>
    </row>
    <row r="22" spans="1:15">
      <c r="A22" s="46"/>
      <c r="B22" s="46"/>
      <c r="C22" s="46"/>
      <c r="D22" s="46"/>
      <c r="E22" s="46"/>
      <c r="F22" s="46"/>
      <c r="G22" s="46"/>
      <c r="H22" s="46"/>
      <c r="I22" s="46"/>
      <c r="J22" s="46"/>
      <c r="K22" s="46"/>
      <c r="L22" s="46"/>
      <c r="M22" s="46"/>
      <c r="N22" s="46"/>
      <c r="O22" s="46"/>
    </row>
    <row r="23" spans="1:15">
      <c r="A23" s="470">
        <f>設定シート!D6</f>
        <v>45939</v>
      </c>
      <c r="B23" s="470"/>
      <c r="C23" s="470"/>
      <c r="D23" s="470"/>
      <c r="F23" s="60"/>
      <c r="G23" s="60"/>
      <c r="H23" s="60"/>
      <c r="I23" s="46"/>
      <c r="J23" s="46"/>
      <c r="K23" s="46"/>
      <c r="L23" s="46"/>
    </row>
    <row r="24" spans="1:15">
      <c r="A24" s="46"/>
      <c r="B24" s="46"/>
      <c r="C24" s="46"/>
      <c r="D24" s="60"/>
      <c r="E24" s="60"/>
      <c r="F24" s="60"/>
      <c r="G24" s="60"/>
      <c r="H24" s="60"/>
      <c r="I24" s="46"/>
      <c r="J24" s="46"/>
      <c r="K24" s="46"/>
      <c r="L24" s="46"/>
      <c r="M24" s="46"/>
      <c r="N24" s="46"/>
      <c r="O24" s="46"/>
    </row>
    <row r="25" spans="1:15">
      <c r="A25" s="46"/>
      <c r="B25" s="46"/>
      <c r="C25" s="46"/>
      <c r="D25" s="46"/>
      <c r="E25" s="61"/>
      <c r="F25" s="60"/>
      <c r="G25" s="460"/>
      <c r="H25" s="460"/>
      <c r="I25" s="460"/>
      <c r="J25" s="460"/>
      <c r="K25" s="460"/>
      <c r="L25" s="460"/>
      <c r="M25" s="460"/>
      <c r="N25" s="460"/>
      <c r="O25" s="46"/>
    </row>
    <row r="26" spans="1:15">
      <c r="A26" s="46"/>
      <c r="B26" s="46"/>
      <c r="C26" s="46"/>
      <c r="D26" s="60"/>
      <c r="E26" s="60"/>
      <c r="F26" s="60"/>
      <c r="G26" s="60"/>
      <c r="H26" s="60"/>
      <c r="I26" s="46"/>
      <c r="J26" s="46"/>
      <c r="K26" s="46"/>
      <c r="L26" s="46"/>
      <c r="M26" s="46"/>
      <c r="N26" s="46"/>
      <c r="O26" s="46"/>
    </row>
    <row r="27" spans="1:15" ht="21">
      <c r="A27" s="46"/>
      <c r="B27" s="46"/>
      <c r="C27" s="46"/>
      <c r="D27" s="60"/>
      <c r="E27" s="61" t="s">
        <v>181</v>
      </c>
      <c r="F27" s="61"/>
      <c r="G27" s="459">
        <f>入力シート①!C12</f>
        <v>0</v>
      </c>
      <c r="H27" s="459"/>
      <c r="I27" s="459"/>
      <c r="J27" s="459"/>
      <c r="K27" s="459"/>
      <c r="L27" s="459"/>
      <c r="M27" s="459"/>
      <c r="N27" s="459"/>
      <c r="O27" s="459"/>
    </row>
    <row r="28" spans="1:15">
      <c r="A28" s="46"/>
      <c r="B28" s="46"/>
      <c r="C28" s="46"/>
      <c r="D28" s="60"/>
      <c r="E28" s="61"/>
      <c r="F28" s="61"/>
      <c r="G28" s="60"/>
      <c r="H28" s="60"/>
      <c r="I28" s="46"/>
      <c r="J28" s="46"/>
      <c r="K28" s="46"/>
      <c r="L28" s="62"/>
      <c r="M28" s="62"/>
      <c r="N28" s="46"/>
      <c r="O28" s="46"/>
    </row>
    <row r="29" spans="1:15">
      <c r="A29" s="46"/>
      <c r="B29" s="46"/>
      <c r="C29" s="46"/>
      <c r="D29" s="60"/>
      <c r="E29" s="61"/>
      <c r="F29" s="46"/>
      <c r="G29" s="472"/>
      <c r="H29" s="472"/>
      <c r="I29" s="472"/>
      <c r="J29" s="472"/>
      <c r="K29" s="472"/>
      <c r="L29" s="472"/>
      <c r="M29" s="472"/>
      <c r="N29" s="472"/>
      <c r="O29" s="472"/>
    </row>
    <row r="30" spans="1:15">
      <c r="A30" s="63"/>
      <c r="B30" s="46"/>
      <c r="C30" s="46"/>
      <c r="D30" s="46"/>
      <c r="E30" s="46"/>
      <c r="F30" s="46"/>
      <c r="G30" s="46"/>
      <c r="H30" s="46"/>
      <c r="I30" s="46"/>
      <c r="J30" s="46"/>
      <c r="K30" s="46"/>
      <c r="L30" s="46"/>
      <c r="M30" s="46"/>
      <c r="N30" s="46"/>
      <c r="O30" s="46"/>
    </row>
    <row r="31" spans="1:15">
      <c r="A31" s="46" t="s">
        <v>630</v>
      </c>
      <c r="B31" s="46"/>
      <c r="C31" s="46"/>
      <c r="D31" s="46"/>
      <c r="E31" s="46"/>
      <c r="F31" s="46"/>
      <c r="G31" s="46"/>
      <c r="H31" s="46"/>
      <c r="I31" s="46"/>
      <c r="J31" s="46"/>
      <c r="K31" s="46"/>
      <c r="L31" s="471"/>
      <c r="M31" s="471"/>
      <c r="N31" s="47"/>
      <c r="O31" s="46"/>
    </row>
    <row r="32" spans="1:15">
      <c r="A32" s="46"/>
      <c r="B32" s="468"/>
      <c r="C32" s="468"/>
      <c r="D32" s="46" t="s">
        <v>8</v>
      </c>
      <c r="E32" s="46"/>
      <c r="F32" s="469" t="str">
        <f>入力シート①!G6</f>
        <v>櫻井　正人</v>
      </c>
      <c r="G32" s="469"/>
      <c r="H32" s="469"/>
      <c r="I32" s="469"/>
      <c r="J32" s="46" t="s">
        <v>20</v>
      </c>
      <c r="K32" s="46"/>
      <c r="L32" s="46"/>
      <c r="M32" s="46"/>
      <c r="N32" s="46"/>
      <c r="O32" s="46"/>
    </row>
    <row r="33" spans="1:18">
      <c r="A33" s="48" t="s">
        <v>69</v>
      </c>
    </row>
    <row r="35" spans="1:18">
      <c r="A35" s="501" t="s">
        <v>179</v>
      </c>
      <c r="B35" s="501"/>
      <c r="C35" s="501"/>
      <c r="D35" s="501"/>
      <c r="E35" s="501"/>
      <c r="F35" s="501"/>
      <c r="G35" s="501"/>
      <c r="H35" s="501"/>
      <c r="I35" s="501"/>
      <c r="J35" s="501"/>
      <c r="K35" s="501"/>
      <c r="L35" s="501"/>
      <c r="M35" s="501"/>
      <c r="N35" s="501"/>
      <c r="O35" s="501"/>
    </row>
    <row r="36" spans="1:18">
      <c r="A36" s="501"/>
      <c r="B36" s="501"/>
      <c r="C36" s="501"/>
      <c r="D36" s="501"/>
      <c r="E36" s="501"/>
      <c r="F36" s="501"/>
      <c r="G36" s="501"/>
      <c r="H36" s="501"/>
      <c r="I36" s="501"/>
      <c r="J36" s="501"/>
      <c r="K36" s="501"/>
      <c r="L36" s="501"/>
      <c r="M36" s="501"/>
      <c r="N36" s="501"/>
      <c r="O36" s="501"/>
      <c r="Q36" s="46"/>
      <c r="R36" s="46"/>
    </row>
    <row r="37" spans="1:18">
      <c r="A37" s="501" t="s">
        <v>463</v>
      </c>
      <c r="B37" s="501"/>
      <c r="C37" s="501"/>
      <c r="D37" s="501"/>
      <c r="E37" s="501"/>
      <c r="F37" s="501"/>
      <c r="G37" s="501"/>
      <c r="H37" s="501"/>
      <c r="I37" s="501"/>
      <c r="J37" s="501"/>
      <c r="K37" s="501"/>
      <c r="L37" s="501"/>
      <c r="M37" s="501"/>
      <c r="N37" s="501"/>
      <c r="O37" s="501"/>
      <c r="Q37" s="46"/>
      <c r="R37" s="46"/>
    </row>
    <row r="38" spans="1:18">
      <c r="A38" s="501" t="s">
        <v>464</v>
      </c>
      <c r="B38" s="501"/>
      <c r="C38" s="501"/>
      <c r="D38" s="501"/>
      <c r="E38" s="501"/>
      <c r="F38" s="501"/>
      <c r="G38" s="501"/>
      <c r="H38" s="501"/>
      <c r="I38" s="501"/>
      <c r="J38" s="501"/>
      <c r="K38" s="501"/>
      <c r="L38" s="501"/>
      <c r="M38" s="501"/>
      <c r="N38" s="501"/>
      <c r="O38" s="501"/>
      <c r="Q38" s="46"/>
      <c r="R38" s="46"/>
    </row>
    <row r="39" spans="1:18">
      <c r="A39" s="501"/>
      <c r="B39" s="501"/>
      <c r="C39" s="501"/>
      <c r="D39" s="501"/>
      <c r="E39" s="501"/>
      <c r="F39" s="501"/>
      <c r="G39" s="501"/>
      <c r="H39" s="501"/>
      <c r="I39" s="501"/>
      <c r="J39" s="501"/>
      <c r="K39" s="501"/>
      <c r="L39" s="501"/>
      <c r="M39" s="501"/>
      <c r="N39" s="501"/>
      <c r="O39" s="501"/>
      <c r="Q39" s="46"/>
      <c r="R39" s="46"/>
    </row>
    <row r="40" spans="1:18">
      <c r="A40" s="502" t="s">
        <v>465</v>
      </c>
      <c r="B40" s="502"/>
      <c r="C40" s="502"/>
      <c r="D40" s="502"/>
      <c r="E40" s="502"/>
      <c r="F40" s="502"/>
      <c r="G40" s="502"/>
      <c r="H40" s="502"/>
      <c r="I40" s="502"/>
      <c r="J40" s="502"/>
      <c r="K40" s="502"/>
      <c r="L40" s="502"/>
      <c r="M40" s="502"/>
      <c r="N40" s="502"/>
      <c r="O40" s="502"/>
      <c r="Q40" s="46"/>
      <c r="R40" s="46"/>
    </row>
    <row r="41" spans="1:18">
      <c r="A41" s="501" t="s">
        <v>466</v>
      </c>
      <c r="B41" s="501"/>
      <c r="C41" s="501"/>
      <c r="D41" s="501"/>
      <c r="E41" s="501"/>
      <c r="F41" s="501"/>
      <c r="G41" s="501"/>
      <c r="H41" s="501"/>
      <c r="I41" s="501"/>
      <c r="J41" s="501"/>
      <c r="K41" s="501"/>
      <c r="L41" s="501"/>
      <c r="M41" s="501"/>
      <c r="N41" s="501"/>
      <c r="O41" s="501"/>
      <c r="Q41" s="46"/>
      <c r="R41" s="46"/>
    </row>
    <row r="42" spans="1:18">
      <c r="A42" s="501"/>
      <c r="B42" s="501"/>
      <c r="C42" s="501"/>
      <c r="D42" s="501"/>
      <c r="E42" s="501"/>
      <c r="F42" s="501"/>
      <c r="G42" s="501"/>
      <c r="H42" s="501"/>
      <c r="I42" s="501"/>
      <c r="J42" s="501"/>
      <c r="K42" s="501"/>
      <c r="L42" s="501"/>
      <c r="M42" s="501"/>
      <c r="N42" s="501"/>
      <c r="O42" s="501"/>
      <c r="Q42" s="46"/>
      <c r="R42" s="46"/>
    </row>
    <row r="43" spans="1:18">
      <c r="A43" s="501" t="s">
        <v>537</v>
      </c>
      <c r="B43" s="501"/>
      <c r="C43" s="501"/>
      <c r="D43" s="501"/>
      <c r="E43" s="501"/>
      <c r="F43" s="501"/>
      <c r="G43" s="501"/>
      <c r="H43" s="501"/>
      <c r="I43" s="501"/>
      <c r="J43" s="501"/>
      <c r="K43" s="501"/>
      <c r="L43" s="501"/>
      <c r="M43" s="501"/>
      <c r="N43" s="501"/>
      <c r="O43" s="501"/>
      <c r="Q43" s="46"/>
      <c r="R43" s="46"/>
    </row>
    <row r="44" spans="1:18">
      <c r="A44" s="501" t="s">
        <v>538</v>
      </c>
      <c r="B44" s="501"/>
      <c r="C44" s="501"/>
      <c r="D44" s="501"/>
      <c r="E44" s="501"/>
      <c r="F44" s="501"/>
      <c r="G44" s="501"/>
      <c r="H44" s="501"/>
      <c r="I44" s="501"/>
      <c r="J44" s="501"/>
      <c r="K44" s="501"/>
      <c r="L44" s="501"/>
      <c r="M44" s="501"/>
      <c r="N44" s="501"/>
      <c r="O44" s="501"/>
      <c r="Q44" s="46"/>
      <c r="R44" s="46"/>
    </row>
    <row r="45" spans="1:18">
      <c r="A45" s="501"/>
      <c r="B45" s="501"/>
      <c r="C45" s="501"/>
      <c r="D45" s="501"/>
      <c r="E45" s="501"/>
      <c r="F45" s="501"/>
      <c r="G45" s="501"/>
      <c r="H45" s="501"/>
      <c r="I45" s="501"/>
      <c r="J45" s="501"/>
      <c r="K45" s="501"/>
      <c r="L45" s="501"/>
      <c r="M45" s="501"/>
      <c r="N45" s="501"/>
      <c r="O45" s="501"/>
    </row>
    <row r="46" spans="1:18">
      <c r="A46" s="501" t="s">
        <v>467</v>
      </c>
      <c r="B46" s="501"/>
      <c r="C46" s="501"/>
      <c r="D46" s="501"/>
      <c r="E46" s="501"/>
      <c r="F46" s="501"/>
      <c r="G46" s="501"/>
      <c r="H46" s="501"/>
      <c r="I46" s="501"/>
      <c r="J46" s="501"/>
      <c r="K46" s="501"/>
      <c r="L46" s="501"/>
      <c r="M46" s="501"/>
      <c r="N46" s="501"/>
      <c r="O46" s="501"/>
    </row>
    <row r="47" spans="1:18">
      <c r="A47" s="501" t="s">
        <v>180</v>
      </c>
      <c r="B47" s="501"/>
      <c r="C47" s="501"/>
      <c r="D47" s="501"/>
      <c r="E47" s="501"/>
      <c r="F47" s="501"/>
      <c r="G47" s="501"/>
      <c r="H47" s="501"/>
      <c r="I47" s="501"/>
      <c r="J47" s="501"/>
      <c r="K47" s="501"/>
      <c r="L47" s="501"/>
      <c r="M47" s="501"/>
      <c r="N47" s="501"/>
      <c r="O47" s="501"/>
    </row>
    <row r="48" spans="1:18">
      <c r="A48" s="501"/>
      <c r="B48" s="501"/>
      <c r="C48" s="501"/>
      <c r="D48" s="501"/>
      <c r="E48" s="501"/>
      <c r="F48" s="501"/>
      <c r="G48" s="501"/>
      <c r="H48" s="501"/>
      <c r="I48" s="501"/>
      <c r="J48" s="501"/>
      <c r="K48" s="501"/>
      <c r="L48" s="501"/>
      <c r="M48" s="501"/>
      <c r="N48" s="501"/>
      <c r="O48" s="501"/>
    </row>
    <row r="49" spans="1:15">
      <c r="A49" s="501" t="s">
        <v>468</v>
      </c>
      <c r="B49" s="501"/>
      <c r="C49" s="501"/>
      <c r="D49" s="501"/>
      <c r="E49" s="501"/>
      <c r="F49" s="501"/>
      <c r="G49" s="501"/>
      <c r="H49" s="501"/>
      <c r="I49" s="501"/>
      <c r="J49" s="501"/>
      <c r="K49" s="501"/>
      <c r="L49" s="501"/>
      <c r="M49" s="501"/>
      <c r="N49" s="501"/>
      <c r="O49" s="501"/>
    </row>
    <row r="50" spans="1:15">
      <c r="A50" s="501" t="s">
        <v>374</v>
      </c>
      <c r="B50" s="501"/>
      <c r="C50" s="501"/>
      <c r="D50" s="501"/>
      <c r="E50" s="501"/>
      <c r="F50" s="501"/>
      <c r="G50" s="501"/>
      <c r="H50" s="501"/>
      <c r="I50" s="501"/>
      <c r="J50" s="501"/>
      <c r="K50" s="501"/>
      <c r="L50" s="501"/>
      <c r="M50" s="501"/>
      <c r="N50" s="501"/>
      <c r="O50" s="501"/>
    </row>
    <row r="51" spans="1:15">
      <c r="A51" s="501" t="s">
        <v>373</v>
      </c>
      <c r="B51" s="501"/>
      <c r="C51" s="501"/>
      <c r="D51" s="501"/>
      <c r="E51" s="501"/>
      <c r="F51" s="501"/>
      <c r="G51" s="501"/>
      <c r="H51" s="501"/>
      <c r="I51" s="501"/>
      <c r="J51" s="501"/>
      <c r="K51" s="501"/>
      <c r="L51" s="501"/>
      <c r="M51" s="501"/>
      <c r="N51" s="501"/>
      <c r="O51" s="501"/>
    </row>
    <row r="52" spans="1:15">
      <c r="A52" s="501" t="s">
        <v>193</v>
      </c>
      <c r="B52" s="501"/>
      <c r="C52" s="501"/>
      <c r="D52" s="501"/>
      <c r="E52" s="501"/>
      <c r="F52" s="501"/>
      <c r="G52" s="501"/>
      <c r="H52" s="501"/>
      <c r="I52" s="501"/>
      <c r="J52" s="501"/>
      <c r="K52" s="501"/>
      <c r="L52" s="501"/>
      <c r="M52" s="501"/>
      <c r="N52" s="501"/>
      <c r="O52" s="501"/>
    </row>
    <row r="53" spans="1:15">
      <c r="A53" s="46"/>
      <c r="B53" s="46"/>
      <c r="C53" s="46"/>
      <c r="D53" s="46"/>
      <c r="E53" s="46"/>
      <c r="F53" s="46"/>
      <c r="G53" s="46"/>
      <c r="H53" s="46"/>
      <c r="I53" s="46"/>
      <c r="J53" s="46"/>
      <c r="K53" s="46"/>
      <c r="L53" s="46"/>
      <c r="M53" s="46"/>
    </row>
    <row r="54" spans="1:15">
      <c r="A54" s="46"/>
      <c r="B54" s="46"/>
      <c r="C54" s="46"/>
      <c r="D54" s="46"/>
      <c r="E54" s="46"/>
      <c r="F54" s="46"/>
      <c r="G54" s="46"/>
      <c r="H54" s="46"/>
      <c r="I54" s="46"/>
      <c r="J54" s="46"/>
      <c r="K54" s="46"/>
      <c r="L54" s="46"/>
      <c r="M54" s="46"/>
    </row>
  </sheetData>
  <mergeCells count="50">
    <mergeCell ref="A50:O50"/>
    <mergeCell ref="A51:O51"/>
    <mergeCell ref="A52:O52"/>
    <mergeCell ref="A45:O45"/>
    <mergeCell ref="A46:O46"/>
    <mergeCell ref="A47:O47"/>
    <mergeCell ref="A48:O48"/>
    <mergeCell ref="A49:O49"/>
    <mergeCell ref="A40:O40"/>
    <mergeCell ref="A41:O41"/>
    <mergeCell ref="A42:O42"/>
    <mergeCell ref="A43:O43"/>
    <mergeCell ref="A44:O44"/>
    <mergeCell ref="A35:O35"/>
    <mergeCell ref="A36:O36"/>
    <mergeCell ref="A37:O37"/>
    <mergeCell ref="A38:O38"/>
    <mergeCell ref="A39:O39"/>
    <mergeCell ref="A10:B10"/>
    <mergeCell ref="A13:B13"/>
    <mergeCell ref="A14:B14"/>
    <mergeCell ref="C10:K10"/>
    <mergeCell ref="C14:L14"/>
    <mergeCell ref="C13:O13"/>
    <mergeCell ref="A11:B11"/>
    <mergeCell ref="C11:O11"/>
    <mergeCell ref="A3:O3"/>
    <mergeCell ref="A9:B9"/>
    <mergeCell ref="A6:B6"/>
    <mergeCell ref="A8:B8"/>
    <mergeCell ref="C6:K6"/>
    <mergeCell ref="L6:L7"/>
    <mergeCell ref="M6:O7"/>
    <mergeCell ref="C7:K7"/>
    <mergeCell ref="A7:B7"/>
    <mergeCell ref="C8:O8"/>
    <mergeCell ref="C9:O9"/>
    <mergeCell ref="B32:C32"/>
    <mergeCell ref="F32:I32"/>
    <mergeCell ref="A23:D23"/>
    <mergeCell ref="L31:M31"/>
    <mergeCell ref="G29:O29"/>
    <mergeCell ref="A16:B19"/>
    <mergeCell ref="A12:B12"/>
    <mergeCell ref="C12:O12"/>
    <mergeCell ref="G27:O27"/>
    <mergeCell ref="G25:N25"/>
    <mergeCell ref="M14:O14"/>
    <mergeCell ref="A15:F15"/>
    <mergeCell ref="G15:O15"/>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59"/>
  <sheetViews>
    <sheetView view="pageBreakPreview" zoomScaleNormal="100" zoomScaleSheetLayoutView="100" workbookViewId="0"/>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521</v>
      </c>
      <c r="P1" s="245" t="s">
        <v>364</v>
      </c>
    </row>
    <row r="2" spans="1:16" ht="22.5" customHeight="1"/>
    <row r="3" spans="1:16" ht="24">
      <c r="A3" s="473" t="s">
        <v>641</v>
      </c>
      <c r="B3" s="473"/>
      <c r="C3" s="473"/>
      <c r="D3" s="473"/>
      <c r="E3" s="473"/>
      <c r="F3" s="473"/>
      <c r="G3" s="473"/>
      <c r="H3" s="473"/>
      <c r="I3" s="473"/>
      <c r="J3" s="473"/>
      <c r="K3" s="473"/>
      <c r="L3" s="473"/>
      <c r="M3" s="473"/>
      <c r="N3" s="473"/>
      <c r="O3" s="473"/>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50" t="s">
        <v>2</v>
      </c>
      <c r="B6" s="451"/>
      <c r="C6" s="475">
        <f>入力シート①!C11</f>
        <v>0</v>
      </c>
      <c r="D6" s="476"/>
      <c r="E6" s="476"/>
      <c r="F6" s="476"/>
      <c r="G6" s="476"/>
      <c r="H6" s="476"/>
      <c r="I6" s="476"/>
      <c r="J6" s="476"/>
      <c r="K6" s="477"/>
      <c r="L6" s="478" t="s">
        <v>15</v>
      </c>
      <c r="M6" s="480">
        <f>入力シート①!C13</f>
        <v>0</v>
      </c>
      <c r="N6" s="481"/>
      <c r="O6" s="482"/>
    </row>
    <row r="7" spans="1:16" ht="33.75" customHeight="1" thickBot="1">
      <c r="A7" s="489" t="s">
        <v>86</v>
      </c>
      <c r="B7" s="490"/>
      <c r="C7" s="486">
        <f>入力シート①!C12</f>
        <v>0</v>
      </c>
      <c r="D7" s="487"/>
      <c r="E7" s="487"/>
      <c r="F7" s="487"/>
      <c r="G7" s="487"/>
      <c r="H7" s="487"/>
      <c r="I7" s="487"/>
      <c r="J7" s="487"/>
      <c r="K7" s="488"/>
      <c r="L7" s="479"/>
      <c r="M7" s="483"/>
      <c r="N7" s="484"/>
      <c r="O7" s="485"/>
    </row>
    <row r="8" spans="1:16" ht="33.75" customHeight="1" thickBot="1">
      <c r="A8" s="474" t="s">
        <v>12</v>
      </c>
      <c r="B8" s="474"/>
      <c r="C8" s="491">
        <f>入力シート①!C15</f>
        <v>0</v>
      </c>
      <c r="D8" s="491"/>
      <c r="E8" s="491"/>
      <c r="F8" s="491"/>
      <c r="G8" s="491"/>
      <c r="H8" s="491"/>
      <c r="I8" s="491"/>
      <c r="J8" s="491"/>
      <c r="K8" s="491"/>
      <c r="L8" s="491"/>
      <c r="M8" s="491"/>
      <c r="N8" s="491"/>
      <c r="O8" s="491"/>
    </row>
    <row r="9" spans="1:16" ht="33.75" customHeight="1" thickBot="1">
      <c r="A9" s="474" t="s">
        <v>13</v>
      </c>
      <c r="B9" s="474"/>
      <c r="C9" s="491">
        <f>入力シート①!C16</f>
        <v>0</v>
      </c>
      <c r="D9" s="491"/>
      <c r="E9" s="491"/>
      <c r="F9" s="491"/>
      <c r="G9" s="491"/>
      <c r="H9" s="491"/>
      <c r="I9" s="491"/>
      <c r="J9" s="491"/>
      <c r="K9" s="491"/>
      <c r="L9" s="491"/>
      <c r="M9" s="491"/>
      <c r="N9" s="491"/>
      <c r="O9" s="491"/>
    </row>
    <row r="10" spans="1:16" ht="33.75" customHeight="1" thickBot="1">
      <c r="A10" s="450" t="s">
        <v>10</v>
      </c>
      <c r="B10" s="451"/>
      <c r="C10" s="496">
        <f>入力シート①!C14</f>
        <v>0</v>
      </c>
      <c r="D10" s="497"/>
      <c r="E10" s="497"/>
      <c r="F10" s="497"/>
      <c r="G10" s="497"/>
      <c r="H10" s="497"/>
      <c r="I10" s="497"/>
      <c r="J10" s="497"/>
      <c r="K10" s="497"/>
      <c r="L10" s="55" t="s">
        <v>18</v>
      </c>
      <c r="M10" s="158">
        <f>入力シート①!G16</f>
        <v>125</v>
      </c>
      <c r="N10" s="56" t="s">
        <v>19</v>
      </c>
      <c r="O10" s="51"/>
    </row>
    <row r="11" spans="1:16" s="256" customFormat="1" ht="33.75" customHeight="1" thickBot="1">
      <c r="A11" s="454" t="s">
        <v>459</v>
      </c>
      <c r="B11" s="455"/>
      <c r="C11" s="456">
        <f>入力シート①!C8</f>
        <v>0</v>
      </c>
      <c r="D11" s="457"/>
      <c r="E11" s="457"/>
      <c r="F11" s="457"/>
      <c r="G11" s="457"/>
      <c r="H11" s="457"/>
      <c r="I11" s="457"/>
      <c r="J11" s="457"/>
      <c r="K11" s="457"/>
      <c r="L11" s="457"/>
      <c r="M11" s="457"/>
      <c r="N11" s="457"/>
      <c r="O11" s="458"/>
    </row>
    <row r="12" spans="1:16" ht="33.75" customHeight="1" thickBot="1">
      <c r="A12" s="454" t="s">
        <v>64</v>
      </c>
      <c r="B12" s="455"/>
      <c r="C12" s="456">
        <f>入力シート①!C18</f>
        <v>0</v>
      </c>
      <c r="D12" s="457"/>
      <c r="E12" s="457"/>
      <c r="F12" s="457"/>
      <c r="G12" s="457"/>
      <c r="H12" s="457"/>
      <c r="I12" s="457"/>
      <c r="J12" s="457"/>
      <c r="K12" s="457"/>
      <c r="L12" s="457"/>
      <c r="M12" s="457"/>
      <c r="N12" s="457"/>
      <c r="O12" s="458"/>
    </row>
    <row r="13" spans="1:16" ht="33.75" customHeight="1" thickBot="1">
      <c r="A13" s="492" t="s">
        <v>87</v>
      </c>
      <c r="B13" s="493"/>
      <c r="C13" s="500">
        <f>入力シート①!C20</f>
        <v>0</v>
      </c>
      <c r="D13" s="476"/>
      <c r="E13" s="476"/>
      <c r="F13" s="476"/>
      <c r="G13" s="476"/>
      <c r="H13" s="476"/>
      <c r="I13" s="476"/>
      <c r="J13" s="476"/>
      <c r="K13" s="476"/>
      <c r="L13" s="476"/>
      <c r="M13" s="476"/>
      <c r="N13" s="476"/>
      <c r="O13" s="477"/>
    </row>
    <row r="14" spans="1:16" ht="33.75" customHeight="1" thickBot="1">
      <c r="A14" s="494" t="s">
        <v>14</v>
      </c>
      <c r="B14" s="495"/>
      <c r="C14" s="498" t="str">
        <f>入力シート①!C3</f>
        <v>令和7年10月26日執行　宮城県知事選挙</v>
      </c>
      <c r="D14" s="499"/>
      <c r="E14" s="499"/>
      <c r="F14" s="499"/>
      <c r="G14" s="499"/>
      <c r="H14" s="499"/>
      <c r="I14" s="499"/>
      <c r="J14" s="499"/>
      <c r="K14" s="499"/>
      <c r="L14" s="499"/>
      <c r="M14" s="461"/>
      <c r="N14" s="461"/>
      <c r="O14" s="462"/>
    </row>
    <row r="15" spans="1:16" s="270" customFormat="1" ht="33.75" customHeight="1" thickBot="1">
      <c r="A15" s="463" t="s">
        <v>536</v>
      </c>
      <c r="B15" s="464"/>
      <c r="C15" s="464"/>
      <c r="D15" s="464"/>
      <c r="E15" s="464"/>
      <c r="F15" s="464"/>
      <c r="G15" s="465" t="str">
        <f>IF(入力シート①!C19="","",入力シート①!C19)</f>
        <v/>
      </c>
      <c r="H15" s="466"/>
      <c r="I15" s="466"/>
      <c r="J15" s="466"/>
      <c r="K15" s="466"/>
      <c r="L15" s="466"/>
      <c r="M15" s="466"/>
      <c r="N15" s="466"/>
      <c r="O15" s="467"/>
    </row>
    <row r="16" spans="1:16">
      <c r="A16" s="450" t="s">
        <v>11</v>
      </c>
      <c r="B16" s="451"/>
      <c r="C16" s="57" t="s">
        <v>469</v>
      </c>
      <c r="D16" s="58"/>
      <c r="E16" s="58"/>
      <c r="F16" s="58"/>
      <c r="G16" s="58"/>
      <c r="H16" s="58"/>
      <c r="I16" s="58"/>
      <c r="J16" s="58"/>
      <c r="K16" s="58"/>
      <c r="L16" s="58"/>
      <c r="M16" s="58"/>
      <c r="N16" s="58"/>
      <c r="O16" s="59"/>
    </row>
    <row r="17" spans="1:15">
      <c r="A17" s="450"/>
      <c r="B17" s="451"/>
      <c r="C17" s="57" t="s">
        <v>470</v>
      </c>
      <c r="D17" s="58"/>
      <c r="E17" s="58"/>
      <c r="F17" s="58"/>
      <c r="G17" s="58"/>
      <c r="H17" s="58"/>
      <c r="I17" s="58"/>
      <c r="J17" s="58"/>
      <c r="K17" s="58"/>
      <c r="L17" s="58"/>
      <c r="M17" s="58"/>
      <c r="N17" s="58"/>
      <c r="O17" s="59"/>
    </row>
    <row r="18" spans="1:15">
      <c r="A18" s="450"/>
      <c r="B18" s="451"/>
      <c r="C18" s="57" t="s">
        <v>471</v>
      </c>
      <c r="D18" s="58"/>
      <c r="E18" s="58"/>
      <c r="F18" s="58"/>
      <c r="G18" s="58"/>
      <c r="H18" s="58"/>
      <c r="I18" s="58"/>
      <c r="J18" s="58"/>
      <c r="K18" s="58"/>
      <c r="L18" s="58"/>
      <c r="M18" s="58"/>
      <c r="N18" s="58"/>
      <c r="O18" s="59"/>
    </row>
    <row r="19" spans="1:15">
      <c r="A19" s="450"/>
      <c r="B19" s="451"/>
      <c r="C19" s="57" t="s">
        <v>472</v>
      </c>
      <c r="D19" s="58"/>
      <c r="E19" s="58"/>
      <c r="F19" s="58"/>
      <c r="G19" s="58"/>
      <c r="H19" s="58"/>
      <c r="I19" s="58"/>
      <c r="J19" s="58"/>
      <c r="K19" s="58"/>
      <c r="L19" s="58"/>
      <c r="M19" s="58"/>
      <c r="N19" s="58"/>
      <c r="O19" s="59"/>
    </row>
    <row r="20" spans="1:15">
      <c r="A20" s="450"/>
      <c r="B20" s="451"/>
      <c r="C20" s="57" t="s">
        <v>473</v>
      </c>
      <c r="D20" s="58"/>
      <c r="E20" s="58"/>
      <c r="F20" s="58"/>
      <c r="G20" s="58"/>
      <c r="H20" s="58"/>
      <c r="I20" s="58"/>
      <c r="J20" s="58"/>
      <c r="K20" s="58"/>
      <c r="L20" s="58"/>
      <c r="M20" s="58"/>
      <c r="N20" s="58"/>
      <c r="O20" s="59"/>
    </row>
    <row r="21" spans="1:15" ht="16.5" thickBot="1">
      <c r="A21" s="452"/>
      <c r="B21" s="453"/>
      <c r="C21" s="208" t="s">
        <v>474</v>
      </c>
      <c r="D21" s="209"/>
      <c r="E21" s="209"/>
      <c r="F21" s="209"/>
      <c r="G21" s="209"/>
      <c r="H21" s="209"/>
      <c r="I21" s="209"/>
      <c r="J21" s="209"/>
      <c r="K21" s="209"/>
      <c r="L21" s="209"/>
      <c r="M21" s="209"/>
      <c r="N21" s="209"/>
      <c r="O21" s="210"/>
    </row>
    <row r="23" spans="1:15">
      <c r="A23" s="46" t="s">
        <v>277</v>
      </c>
      <c r="B23" s="46"/>
      <c r="C23" s="46"/>
      <c r="D23" s="46"/>
      <c r="E23" s="46"/>
      <c r="F23" s="46"/>
      <c r="G23" s="46"/>
      <c r="H23" s="46"/>
      <c r="I23" s="46"/>
      <c r="J23" s="46"/>
      <c r="K23" s="46"/>
      <c r="L23" s="46"/>
      <c r="M23" s="46"/>
      <c r="N23" s="46"/>
      <c r="O23" s="46"/>
    </row>
    <row r="24" spans="1:15">
      <c r="A24" s="46"/>
      <c r="B24" s="46"/>
      <c r="C24" s="46"/>
      <c r="D24" s="46"/>
      <c r="E24" s="46"/>
      <c r="F24" s="46"/>
      <c r="G24" s="46"/>
      <c r="H24" s="46"/>
      <c r="I24" s="46"/>
      <c r="J24" s="46"/>
      <c r="K24" s="46"/>
      <c r="L24" s="46"/>
      <c r="M24" s="46"/>
      <c r="N24" s="46"/>
      <c r="O24" s="46"/>
    </row>
    <row r="25" spans="1:15">
      <c r="A25" s="470">
        <f>設定シート!D6</f>
        <v>45939</v>
      </c>
      <c r="B25" s="470"/>
      <c r="C25" s="470"/>
      <c r="D25" s="470"/>
      <c r="F25" s="60"/>
      <c r="G25" s="60"/>
      <c r="H25" s="60"/>
      <c r="I25" s="46"/>
      <c r="J25" s="46"/>
      <c r="K25" s="46"/>
      <c r="L25" s="46"/>
    </row>
    <row r="26" spans="1:15">
      <c r="A26" s="46"/>
      <c r="B26" s="46"/>
      <c r="C26" s="46"/>
      <c r="D26" s="60"/>
      <c r="E26" s="60"/>
      <c r="F26" s="60"/>
      <c r="G26" s="60"/>
      <c r="H26" s="60"/>
      <c r="I26" s="46"/>
      <c r="J26" s="46"/>
      <c r="K26" s="46"/>
      <c r="L26" s="46"/>
      <c r="M26" s="46"/>
      <c r="N26" s="46"/>
      <c r="O26" s="46"/>
    </row>
    <row r="27" spans="1:15">
      <c r="A27" s="46"/>
      <c r="B27" s="46"/>
      <c r="C27" s="46"/>
      <c r="D27" s="46" t="s">
        <v>274</v>
      </c>
      <c r="E27" s="61"/>
      <c r="F27" s="60"/>
      <c r="G27" s="460"/>
      <c r="H27" s="460"/>
      <c r="I27" s="460"/>
      <c r="J27" s="460"/>
      <c r="K27" s="460"/>
      <c r="L27" s="460"/>
      <c r="M27" s="460"/>
      <c r="N27" s="460"/>
      <c r="O27" s="46"/>
    </row>
    <row r="28" spans="1:15">
      <c r="A28" s="46"/>
      <c r="B28" s="46"/>
      <c r="C28" s="46"/>
      <c r="D28" s="60"/>
      <c r="E28" s="60"/>
      <c r="F28" s="60"/>
      <c r="G28" s="60"/>
      <c r="H28" s="60"/>
      <c r="I28" s="46"/>
      <c r="J28" s="46"/>
      <c r="K28" s="46"/>
      <c r="L28" s="46"/>
      <c r="M28" s="46"/>
      <c r="N28" s="46"/>
      <c r="O28" s="46"/>
    </row>
    <row r="29" spans="1:15">
      <c r="A29" s="46"/>
      <c r="B29" s="46"/>
      <c r="C29" s="46"/>
      <c r="D29" s="60"/>
      <c r="E29" s="61" t="s">
        <v>278</v>
      </c>
      <c r="F29" s="61"/>
      <c r="G29" s="503">
        <f>入力シート①!C25</f>
        <v>0</v>
      </c>
      <c r="H29" s="503"/>
      <c r="I29" s="503"/>
      <c r="J29" s="503"/>
      <c r="K29" s="503"/>
      <c r="L29" s="503"/>
      <c r="M29" s="503"/>
      <c r="N29" s="503"/>
      <c r="O29" s="503"/>
    </row>
    <row r="30" spans="1:15">
      <c r="A30" s="46"/>
      <c r="B30" s="46"/>
      <c r="C30" s="46"/>
      <c r="D30" s="60"/>
      <c r="E30" s="61"/>
      <c r="F30" s="61"/>
      <c r="G30" s="60"/>
      <c r="H30" s="60"/>
      <c r="I30" s="46"/>
      <c r="J30" s="46"/>
      <c r="K30" s="46"/>
      <c r="L30" s="62"/>
      <c r="M30" s="62"/>
      <c r="N30" s="46"/>
      <c r="O30" s="46"/>
    </row>
    <row r="31" spans="1:15">
      <c r="A31" s="46"/>
      <c r="B31" s="46"/>
      <c r="C31" s="46"/>
      <c r="D31" s="60"/>
      <c r="E31" s="60"/>
      <c r="F31" s="60"/>
      <c r="G31" s="60"/>
      <c r="H31" s="60"/>
      <c r="I31" s="46"/>
      <c r="J31" s="46"/>
      <c r="K31" s="46"/>
      <c r="L31" s="46"/>
      <c r="M31" s="46"/>
      <c r="N31" s="46"/>
      <c r="O31" s="46"/>
    </row>
    <row r="32" spans="1:15" ht="21">
      <c r="A32" s="46"/>
      <c r="B32" s="46"/>
      <c r="C32" s="46"/>
      <c r="D32" s="60"/>
      <c r="E32" s="61" t="s">
        <v>181</v>
      </c>
      <c r="F32" s="61"/>
      <c r="G32" s="459">
        <f>入力シート①!C22</f>
        <v>0</v>
      </c>
      <c r="H32" s="459"/>
      <c r="I32" s="459"/>
      <c r="J32" s="459"/>
      <c r="K32" s="459"/>
      <c r="L32" s="459"/>
      <c r="M32" s="459"/>
      <c r="N32" s="459"/>
      <c r="O32" s="459"/>
    </row>
    <row r="33" spans="1:18">
      <c r="A33" s="46"/>
      <c r="B33" s="46"/>
      <c r="C33" s="46"/>
      <c r="D33" s="60"/>
      <c r="E33" s="61"/>
      <c r="F33" s="61"/>
      <c r="G33" s="60"/>
      <c r="H33" s="60"/>
      <c r="I33" s="46"/>
      <c r="J33" s="46"/>
      <c r="K33" s="46"/>
      <c r="L33" s="62"/>
      <c r="M33" s="62"/>
      <c r="N33" s="46"/>
      <c r="O33" s="46"/>
    </row>
    <row r="34" spans="1:18">
      <c r="A34" s="46"/>
      <c r="B34" s="46"/>
      <c r="C34" s="46"/>
      <c r="D34" s="60"/>
      <c r="E34" s="61"/>
      <c r="F34" s="46"/>
      <c r="G34" s="504">
        <f>入力シート①!C23</f>
        <v>0</v>
      </c>
      <c r="H34" s="504"/>
      <c r="I34" s="504"/>
      <c r="J34" s="504"/>
      <c r="K34" s="212" t="s">
        <v>279</v>
      </c>
      <c r="L34" s="157"/>
      <c r="M34" s="157"/>
      <c r="N34" s="157"/>
      <c r="O34" s="157"/>
    </row>
    <row r="35" spans="1:18">
      <c r="A35" s="63"/>
      <c r="B35" s="46"/>
      <c r="C35" s="46"/>
      <c r="D35" s="46"/>
      <c r="E35" s="46"/>
      <c r="F35" s="46"/>
      <c r="G35" s="46"/>
      <c r="H35" s="46"/>
      <c r="I35" s="46"/>
      <c r="J35" s="46"/>
      <c r="K35" s="46"/>
      <c r="L35" s="46"/>
      <c r="M35" s="46"/>
      <c r="N35" s="46"/>
      <c r="O35" s="46"/>
    </row>
    <row r="36" spans="1:18">
      <c r="A36" s="46" t="s">
        <v>630</v>
      </c>
      <c r="B36" s="46"/>
      <c r="C36" s="46"/>
      <c r="D36" s="46"/>
      <c r="E36" s="46"/>
      <c r="F36" s="46"/>
      <c r="G36" s="46"/>
      <c r="H36" s="46"/>
      <c r="I36" s="46"/>
      <c r="J36" s="46"/>
      <c r="K36" s="46"/>
      <c r="L36" s="471"/>
      <c r="M36" s="471"/>
      <c r="N36" s="47"/>
      <c r="O36" s="46"/>
    </row>
    <row r="37" spans="1:18">
      <c r="A37" s="46"/>
      <c r="B37" s="468"/>
      <c r="C37" s="468"/>
      <c r="D37" s="46" t="s">
        <v>8</v>
      </c>
      <c r="E37" s="46"/>
      <c r="F37" s="469" t="str">
        <f>入力シート①!G6</f>
        <v>櫻井　正人</v>
      </c>
      <c r="G37" s="469"/>
      <c r="H37" s="469"/>
      <c r="I37" s="469"/>
      <c r="J37" s="46" t="s">
        <v>20</v>
      </c>
      <c r="K37" s="46"/>
      <c r="L37" s="46"/>
      <c r="M37" s="46"/>
      <c r="N37" s="46"/>
      <c r="O37" s="46"/>
    </row>
    <row r="38" spans="1:18">
      <c r="A38" s="48" t="s">
        <v>69</v>
      </c>
    </row>
    <row r="40" spans="1:18">
      <c r="A40" s="501" t="s">
        <v>179</v>
      </c>
      <c r="B40" s="501"/>
      <c r="C40" s="501"/>
      <c r="D40" s="501"/>
      <c r="E40" s="501"/>
      <c r="F40" s="501"/>
      <c r="G40" s="501"/>
      <c r="H40" s="501"/>
      <c r="I40" s="501"/>
      <c r="J40" s="501"/>
      <c r="K40" s="501"/>
      <c r="L40" s="501"/>
      <c r="M40" s="501"/>
      <c r="N40" s="501"/>
      <c r="O40" s="501"/>
    </row>
    <row r="41" spans="1:18">
      <c r="A41" s="501"/>
      <c r="B41" s="501"/>
      <c r="C41" s="501"/>
      <c r="D41" s="501"/>
      <c r="E41" s="501"/>
      <c r="F41" s="501"/>
      <c r="G41" s="501"/>
      <c r="H41" s="501"/>
      <c r="I41" s="501"/>
      <c r="J41" s="501"/>
      <c r="K41" s="501"/>
      <c r="L41" s="501"/>
      <c r="M41" s="501"/>
      <c r="N41" s="501"/>
      <c r="O41" s="501"/>
    </row>
    <row r="42" spans="1:18">
      <c r="A42" s="501" t="s">
        <v>463</v>
      </c>
      <c r="B42" s="501"/>
      <c r="C42" s="501"/>
      <c r="D42" s="501"/>
      <c r="E42" s="501"/>
      <c r="F42" s="501"/>
      <c r="G42" s="501"/>
      <c r="H42" s="501"/>
      <c r="I42" s="501"/>
      <c r="J42" s="501"/>
      <c r="K42" s="501"/>
      <c r="L42" s="501"/>
      <c r="M42" s="501"/>
      <c r="N42" s="501"/>
      <c r="O42" s="501"/>
    </row>
    <row r="43" spans="1:18">
      <c r="A43" s="501" t="s">
        <v>464</v>
      </c>
      <c r="B43" s="501"/>
      <c r="C43" s="501"/>
      <c r="D43" s="501"/>
      <c r="E43" s="501"/>
      <c r="F43" s="501"/>
      <c r="G43" s="501"/>
      <c r="H43" s="501"/>
      <c r="I43" s="501"/>
      <c r="J43" s="501"/>
      <c r="K43" s="501"/>
      <c r="L43" s="501"/>
      <c r="M43" s="501"/>
      <c r="N43" s="501"/>
      <c r="O43" s="501"/>
    </row>
    <row r="44" spans="1:18">
      <c r="A44" s="501"/>
      <c r="B44" s="501"/>
      <c r="C44" s="501"/>
      <c r="D44" s="501"/>
      <c r="E44" s="501"/>
      <c r="F44" s="501"/>
      <c r="G44" s="501"/>
      <c r="H44" s="501"/>
      <c r="I44" s="501"/>
      <c r="J44" s="501"/>
      <c r="K44" s="501"/>
      <c r="L44" s="501"/>
      <c r="M44" s="501"/>
      <c r="N44" s="501"/>
      <c r="O44" s="501"/>
    </row>
    <row r="45" spans="1:18">
      <c r="A45" s="502" t="s">
        <v>465</v>
      </c>
      <c r="B45" s="502"/>
      <c r="C45" s="502"/>
      <c r="D45" s="502"/>
      <c r="E45" s="502"/>
      <c r="F45" s="502"/>
      <c r="G45" s="502"/>
      <c r="H45" s="502"/>
      <c r="I45" s="502"/>
      <c r="J45" s="502"/>
      <c r="K45" s="502"/>
      <c r="L45" s="502"/>
      <c r="M45" s="502"/>
      <c r="N45" s="502"/>
      <c r="O45" s="502"/>
    </row>
    <row r="46" spans="1:18">
      <c r="A46" s="501" t="s">
        <v>466</v>
      </c>
      <c r="B46" s="501"/>
      <c r="C46" s="501"/>
      <c r="D46" s="501"/>
      <c r="E46" s="501"/>
      <c r="F46" s="501"/>
      <c r="G46" s="501"/>
      <c r="H46" s="501"/>
      <c r="I46" s="501"/>
      <c r="J46" s="501"/>
      <c r="K46" s="501"/>
      <c r="L46" s="501"/>
      <c r="M46" s="501"/>
      <c r="N46" s="501"/>
      <c r="O46" s="501"/>
    </row>
    <row r="47" spans="1:18">
      <c r="A47" s="501"/>
      <c r="B47" s="501"/>
      <c r="C47" s="501"/>
      <c r="D47" s="501"/>
      <c r="E47" s="501"/>
      <c r="F47" s="501"/>
      <c r="G47" s="501"/>
      <c r="H47" s="501"/>
      <c r="I47" s="501"/>
      <c r="J47" s="501"/>
      <c r="K47" s="501"/>
      <c r="L47" s="501"/>
      <c r="M47" s="501"/>
      <c r="N47" s="501"/>
      <c r="O47" s="501"/>
    </row>
    <row r="48" spans="1:18" s="270" customFormat="1">
      <c r="A48" s="501" t="s">
        <v>537</v>
      </c>
      <c r="B48" s="501"/>
      <c r="C48" s="501"/>
      <c r="D48" s="501"/>
      <c r="E48" s="501"/>
      <c r="F48" s="501"/>
      <c r="G48" s="501"/>
      <c r="H48" s="501"/>
      <c r="I48" s="501"/>
      <c r="J48" s="501"/>
      <c r="K48" s="501"/>
      <c r="L48" s="501"/>
      <c r="M48" s="501"/>
      <c r="N48" s="501"/>
      <c r="O48" s="501"/>
      <c r="Q48" s="46"/>
      <c r="R48" s="46"/>
    </row>
    <row r="49" spans="1:18" s="270" customFormat="1">
      <c r="A49" s="501" t="s">
        <v>538</v>
      </c>
      <c r="B49" s="501"/>
      <c r="C49" s="501"/>
      <c r="D49" s="501"/>
      <c r="E49" s="501"/>
      <c r="F49" s="501"/>
      <c r="G49" s="501"/>
      <c r="H49" s="501"/>
      <c r="I49" s="501"/>
      <c r="J49" s="501"/>
      <c r="K49" s="501"/>
      <c r="L49" s="501"/>
      <c r="M49" s="501"/>
      <c r="N49" s="501"/>
      <c r="O49" s="501"/>
      <c r="Q49" s="46"/>
      <c r="R49" s="46"/>
    </row>
    <row r="50" spans="1:18">
      <c r="A50" s="501"/>
      <c r="B50" s="501"/>
      <c r="C50" s="501"/>
      <c r="D50" s="501"/>
      <c r="E50" s="501"/>
      <c r="F50" s="501"/>
      <c r="G50" s="501"/>
      <c r="H50" s="501"/>
      <c r="I50" s="501"/>
      <c r="J50" s="501"/>
      <c r="K50" s="501"/>
      <c r="L50" s="501"/>
      <c r="M50" s="501"/>
      <c r="N50" s="501"/>
      <c r="O50" s="501"/>
    </row>
    <row r="51" spans="1:18">
      <c r="A51" s="501" t="s">
        <v>467</v>
      </c>
      <c r="B51" s="501"/>
      <c r="C51" s="501"/>
      <c r="D51" s="501"/>
      <c r="E51" s="501"/>
      <c r="F51" s="501"/>
      <c r="G51" s="501"/>
      <c r="H51" s="501"/>
      <c r="I51" s="501"/>
      <c r="J51" s="501"/>
      <c r="K51" s="501"/>
      <c r="L51" s="501"/>
      <c r="M51" s="501"/>
      <c r="N51" s="501"/>
      <c r="O51" s="501"/>
    </row>
    <row r="52" spans="1:18">
      <c r="A52" s="501" t="s">
        <v>180</v>
      </c>
      <c r="B52" s="501"/>
      <c r="C52" s="501"/>
      <c r="D52" s="501"/>
      <c r="E52" s="501"/>
      <c r="F52" s="501"/>
      <c r="G52" s="501"/>
      <c r="H52" s="501"/>
      <c r="I52" s="501"/>
      <c r="J52" s="501"/>
      <c r="K52" s="501"/>
      <c r="L52" s="501"/>
      <c r="M52" s="501"/>
      <c r="N52" s="501"/>
      <c r="O52" s="501"/>
    </row>
    <row r="53" spans="1:18">
      <c r="A53" s="501"/>
      <c r="B53" s="501"/>
      <c r="C53" s="501"/>
      <c r="D53" s="501"/>
      <c r="E53" s="501"/>
      <c r="F53" s="501"/>
      <c r="G53" s="501"/>
      <c r="H53" s="501"/>
      <c r="I53" s="501"/>
      <c r="J53" s="501"/>
      <c r="K53" s="501"/>
      <c r="L53" s="501"/>
      <c r="M53" s="501"/>
      <c r="N53" s="501"/>
      <c r="O53" s="501"/>
    </row>
    <row r="54" spans="1:18">
      <c r="A54" s="501" t="s">
        <v>475</v>
      </c>
      <c r="B54" s="501"/>
      <c r="C54" s="501"/>
      <c r="D54" s="501"/>
      <c r="E54" s="501"/>
      <c r="F54" s="501"/>
      <c r="G54" s="501"/>
      <c r="H54" s="501"/>
      <c r="I54" s="501"/>
      <c r="J54" s="501"/>
      <c r="K54" s="501"/>
      <c r="L54" s="501"/>
      <c r="M54" s="501"/>
      <c r="N54" s="501"/>
      <c r="O54" s="501"/>
    </row>
    <row r="55" spans="1:18">
      <c r="A55" s="501" t="s">
        <v>371</v>
      </c>
      <c r="B55" s="501"/>
      <c r="C55" s="501"/>
      <c r="D55" s="501"/>
      <c r="E55" s="501"/>
      <c r="F55" s="501"/>
      <c r="G55" s="501"/>
      <c r="H55" s="501"/>
      <c r="I55" s="501"/>
      <c r="J55" s="501"/>
      <c r="K55" s="501"/>
      <c r="L55" s="501"/>
      <c r="M55" s="501"/>
      <c r="N55" s="501"/>
      <c r="O55" s="501"/>
    </row>
    <row r="56" spans="1:18">
      <c r="A56" s="501" t="s">
        <v>476</v>
      </c>
      <c r="B56" s="501"/>
      <c r="C56" s="501"/>
      <c r="D56" s="501"/>
      <c r="E56" s="501"/>
      <c r="F56" s="501"/>
      <c r="G56" s="501"/>
      <c r="H56" s="501"/>
      <c r="I56" s="501"/>
      <c r="J56" s="501"/>
      <c r="K56" s="501"/>
      <c r="L56" s="501"/>
      <c r="M56" s="501"/>
      <c r="N56" s="501"/>
      <c r="O56" s="501"/>
    </row>
    <row r="57" spans="1:18">
      <c r="A57" s="501" t="s">
        <v>372</v>
      </c>
      <c r="B57" s="501"/>
      <c r="C57" s="501"/>
      <c r="D57" s="501"/>
      <c r="E57" s="501"/>
      <c r="F57" s="501"/>
      <c r="G57" s="501"/>
      <c r="H57" s="501"/>
      <c r="I57" s="501"/>
      <c r="J57" s="501"/>
      <c r="K57" s="501"/>
      <c r="L57" s="501"/>
      <c r="M57" s="501"/>
      <c r="N57" s="501"/>
      <c r="O57" s="501"/>
    </row>
    <row r="58" spans="1:18">
      <c r="A58" s="46"/>
      <c r="B58" s="46"/>
      <c r="C58" s="46"/>
      <c r="D58" s="46"/>
      <c r="E58" s="46"/>
      <c r="F58" s="46"/>
      <c r="G58" s="46"/>
      <c r="H58" s="46"/>
      <c r="I58" s="46"/>
      <c r="J58" s="46"/>
      <c r="K58" s="46"/>
      <c r="L58" s="46"/>
      <c r="M58" s="46"/>
    </row>
    <row r="59" spans="1:18">
      <c r="A59" s="46"/>
      <c r="B59" s="46"/>
      <c r="C59" s="46"/>
      <c r="D59" s="46"/>
      <c r="E59" s="46"/>
      <c r="F59" s="46"/>
      <c r="G59" s="46"/>
      <c r="H59" s="46"/>
      <c r="I59" s="46"/>
      <c r="J59" s="46"/>
      <c r="K59" s="46"/>
      <c r="L59" s="46"/>
      <c r="M59" s="46"/>
    </row>
  </sheetData>
  <mergeCells count="51">
    <mergeCell ref="A55:O55"/>
    <mergeCell ref="A56:O56"/>
    <mergeCell ref="A57:O57"/>
    <mergeCell ref="A50:O50"/>
    <mergeCell ref="A51:O51"/>
    <mergeCell ref="A52:O52"/>
    <mergeCell ref="A53:O53"/>
    <mergeCell ref="A54:O54"/>
    <mergeCell ref="A45:O45"/>
    <mergeCell ref="A46:O46"/>
    <mergeCell ref="A47:O47"/>
    <mergeCell ref="A48:O48"/>
    <mergeCell ref="A49:O49"/>
    <mergeCell ref="A40:O40"/>
    <mergeCell ref="A41:O41"/>
    <mergeCell ref="A42:O42"/>
    <mergeCell ref="A43:O43"/>
    <mergeCell ref="A44:O44"/>
    <mergeCell ref="A15:F15"/>
    <mergeCell ref="G15:O15"/>
    <mergeCell ref="B37:C37"/>
    <mergeCell ref="F37:I37"/>
    <mergeCell ref="G29:O29"/>
    <mergeCell ref="G34:J34"/>
    <mergeCell ref="A16:B21"/>
    <mergeCell ref="A25:D25"/>
    <mergeCell ref="G27:N27"/>
    <mergeCell ref="G32:O32"/>
    <mergeCell ref="L36:M36"/>
    <mergeCell ref="A12:B12"/>
    <mergeCell ref="C12:O12"/>
    <mergeCell ref="A13:B13"/>
    <mergeCell ref="C13:O13"/>
    <mergeCell ref="A14:B14"/>
    <mergeCell ref="C14:L14"/>
    <mergeCell ref="M14:O14"/>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view="pageBreakPreview"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11">
      <c r="J1" s="66" t="s">
        <v>477</v>
      </c>
      <c r="K1" s="245" t="s">
        <v>364</v>
      </c>
    </row>
    <row r="6" spans="1:11" ht="31.5">
      <c r="A6" s="505" t="s">
        <v>21</v>
      </c>
      <c r="B6" s="505"/>
      <c r="C6" s="505"/>
      <c r="D6" s="505"/>
      <c r="E6" s="505"/>
      <c r="F6" s="505"/>
      <c r="G6" s="505"/>
      <c r="H6" s="505"/>
      <c r="I6" s="505"/>
      <c r="J6" s="505"/>
    </row>
    <row r="7" spans="1:11" ht="14.25" customHeight="1">
      <c r="A7" s="67"/>
      <c r="B7" s="67"/>
      <c r="C7" s="67"/>
      <c r="D7" s="67"/>
      <c r="E7" s="67"/>
      <c r="F7" s="67"/>
      <c r="G7" s="67"/>
      <c r="H7" s="67"/>
      <c r="I7" s="67"/>
    </row>
    <row r="8" spans="1:11" ht="14.25" customHeight="1">
      <c r="A8" s="67"/>
      <c r="B8" s="67"/>
      <c r="C8" s="67"/>
      <c r="D8" s="67"/>
      <c r="E8" s="67"/>
      <c r="F8" s="67"/>
      <c r="G8" s="67"/>
      <c r="H8" s="67"/>
      <c r="I8" s="67"/>
    </row>
    <row r="12" spans="1:11" ht="21" customHeight="1">
      <c r="A12" s="508" t="s">
        <v>269</v>
      </c>
      <c r="B12" s="508"/>
      <c r="C12" s="508"/>
      <c r="D12" s="508"/>
      <c r="E12" s="508"/>
      <c r="F12" s="508"/>
      <c r="G12" s="508"/>
      <c r="H12" s="508"/>
      <c r="I12" s="508"/>
      <c r="J12" s="508"/>
    </row>
    <row r="13" spans="1:11" ht="21" customHeight="1">
      <c r="A13" s="508" t="s">
        <v>642</v>
      </c>
      <c r="B13" s="508"/>
      <c r="C13" s="508"/>
      <c r="D13" s="508"/>
      <c r="E13" s="508"/>
      <c r="F13" s="508"/>
      <c r="G13" s="508"/>
      <c r="H13" s="508"/>
      <c r="I13" s="508"/>
      <c r="J13" s="508"/>
    </row>
    <row r="14" spans="1:11" ht="21" customHeight="1">
      <c r="A14" s="508" t="s">
        <v>643</v>
      </c>
      <c r="B14" s="508"/>
      <c r="C14" s="508"/>
      <c r="D14" s="508"/>
      <c r="E14" s="508"/>
      <c r="F14" s="508"/>
      <c r="G14" s="508"/>
      <c r="H14" s="508"/>
      <c r="I14" s="508"/>
      <c r="J14" s="508"/>
    </row>
    <row r="15" spans="1:11" ht="21" customHeight="1">
      <c r="A15" s="508" t="s">
        <v>644</v>
      </c>
      <c r="B15" s="508"/>
      <c r="C15" s="508"/>
      <c r="D15" s="508"/>
      <c r="E15" s="508"/>
      <c r="F15" s="508"/>
      <c r="G15" s="508"/>
      <c r="H15" s="508"/>
      <c r="I15" s="508"/>
      <c r="J15" s="508"/>
    </row>
    <row r="16" spans="1:11" ht="21" customHeight="1">
      <c r="A16" s="508" t="s">
        <v>645</v>
      </c>
      <c r="B16" s="508"/>
      <c r="C16" s="508"/>
      <c r="D16" s="508"/>
      <c r="E16" s="508"/>
      <c r="F16" s="508"/>
      <c r="G16" s="508"/>
      <c r="H16" s="508"/>
      <c r="I16" s="508"/>
      <c r="J16" s="508"/>
    </row>
    <row r="17" spans="1:19" ht="21" customHeight="1">
      <c r="A17" s="510" t="str">
        <f>設定シート!$F$5&amp;"執行の宮城県知事選挙"</f>
        <v>令和7年10月26日執行の宮城県知事選挙</v>
      </c>
      <c r="B17" s="510"/>
      <c r="C17" s="510"/>
      <c r="D17" s="510"/>
      <c r="E17" s="510"/>
      <c r="F17" s="510"/>
      <c r="G17" s="508" t="s">
        <v>646</v>
      </c>
      <c r="H17" s="508"/>
      <c r="I17" s="508"/>
      <c r="J17" s="508"/>
      <c r="Q17" s="507"/>
      <c r="R17" s="507"/>
      <c r="S17" s="507"/>
    </row>
    <row r="18" spans="1:19" ht="21" customHeight="1">
      <c r="A18" s="508" t="s">
        <v>647</v>
      </c>
      <c r="B18" s="508"/>
      <c r="C18" s="508"/>
      <c r="D18" s="508"/>
      <c r="E18" s="508"/>
    </row>
    <row r="22" spans="1:19">
      <c r="A22" s="509">
        <f>設定シート!D6</f>
        <v>45939</v>
      </c>
      <c r="B22" s="509"/>
      <c r="C22" s="509"/>
    </row>
    <row r="23" spans="1:19">
      <c r="B23" s="71"/>
      <c r="C23" s="75"/>
    </row>
    <row r="24" spans="1:19">
      <c r="A24" s="46"/>
      <c r="B24" s="81"/>
      <c r="F24" s="60"/>
      <c r="H24" s="61"/>
      <c r="I24" s="46"/>
      <c r="J24" s="46"/>
      <c r="K24" s="46"/>
      <c r="L24" s="46"/>
      <c r="M24" s="46"/>
      <c r="N24" s="46"/>
      <c r="O24" s="46"/>
    </row>
    <row r="25" spans="1:19">
      <c r="A25" s="46"/>
      <c r="B25" s="46"/>
      <c r="C25" s="46"/>
      <c r="D25" s="60"/>
      <c r="E25" s="60"/>
      <c r="F25" s="60"/>
      <c r="G25" s="60"/>
      <c r="H25" s="60"/>
      <c r="I25" s="46"/>
      <c r="J25" s="46"/>
      <c r="K25" s="46"/>
      <c r="L25" s="46"/>
      <c r="M25" s="46"/>
      <c r="N25" s="46"/>
      <c r="O25" s="46"/>
    </row>
    <row r="26" spans="1:19">
      <c r="A26" s="46"/>
      <c r="B26" s="46"/>
      <c r="C26" s="76" t="s">
        <v>55</v>
      </c>
      <c r="E26" s="506">
        <f>入力シート①!C16</f>
        <v>0</v>
      </c>
      <c r="F26" s="506"/>
      <c r="G26" s="506"/>
      <c r="H26" s="506"/>
      <c r="I26" s="506"/>
      <c r="J26" s="46"/>
      <c r="K26" s="46"/>
      <c r="L26" s="46"/>
      <c r="M26" s="46"/>
      <c r="N26" s="46"/>
      <c r="O26" s="46"/>
    </row>
    <row r="27" spans="1:19">
      <c r="A27" s="46"/>
      <c r="B27" s="46"/>
      <c r="C27" s="61"/>
      <c r="D27" s="76"/>
      <c r="F27" s="61"/>
      <c r="G27" s="46"/>
      <c r="H27" s="46"/>
      <c r="I27" s="46"/>
      <c r="J27" s="46"/>
      <c r="K27" s="46"/>
      <c r="L27" s="46"/>
      <c r="M27" s="46"/>
      <c r="N27" s="46"/>
      <c r="O27" s="46"/>
    </row>
    <row r="28" spans="1:19">
      <c r="A28" s="46"/>
      <c r="B28" s="46"/>
      <c r="C28" s="46"/>
      <c r="D28" s="76"/>
      <c r="E28" s="60"/>
      <c r="F28" s="61"/>
      <c r="G28" s="60"/>
      <c r="H28" s="60"/>
      <c r="I28" s="46"/>
      <c r="J28" s="46"/>
      <c r="K28" s="46"/>
      <c r="L28" s="62"/>
      <c r="M28" s="62"/>
      <c r="N28" s="46"/>
      <c r="O28" s="46"/>
    </row>
    <row r="29" spans="1:19">
      <c r="A29" s="46"/>
      <c r="B29" s="46"/>
      <c r="C29" s="76" t="s">
        <v>66</v>
      </c>
      <c r="E29" s="506">
        <f>入力シート①!C12</f>
        <v>0</v>
      </c>
      <c r="F29" s="506"/>
      <c r="G29" s="506"/>
      <c r="H29" s="506"/>
      <c r="I29" s="506"/>
      <c r="J29" s="46"/>
      <c r="K29" s="46"/>
      <c r="L29" s="62"/>
      <c r="M29" s="62"/>
      <c r="N29" s="47"/>
    </row>
    <row r="30" spans="1:19">
      <c r="F30" s="68"/>
      <c r="G30" s="68"/>
    </row>
    <row r="32" spans="1:19">
      <c r="A32" s="46" t="s">
        <v>69</v>
      </c>
    </row>
    <row r="33" spans="1:10">
      <c r="A33" s="501" t="s">
        <v>360</v>
      </c>
      <c r="B33" s="501"/>
      <c r="C33" s="501"/>
      <c r="D33" s="501"/>
      <c r="E33" s="501"/>
      <c r="F33" s="501"/>
      <c r="G33" s="501"/>
      <c r="H33" s="501"/>
      <c r="I33" s="501"/>
      <c r="J33" s="501"/>
    </row>
  </sheetData>
  <mergeCells count="14">
    <mergeCell ref="A33:J33"/>
    <mergeCell ref="A22:C22"/>
    <mergeCell ref="A17:F17"/>
    <mergeCell ref="G17:J17"/>
    <mergeCell ref="A18:E18"/>
    <mergeCell ref="A6:J6"/>
    <mergeCell ref="E29:I29"/>
    <mergeCell ref="Q17:S17"/>
    <mergeCell ref="E26:I26"/>
    <mergeCell ref="A12:J12"/>
    <mergeCell ref="A13:J13"/>
    <mergeCell ref="A14:J14"/>
    <mergeCell ref="A15:J15"/>
    <mergeCell ref="A16:J16"/>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view="pageBreakPreview"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15">
      <c r="J1" s="66" t="s">
        <v>478</v>
      </c>
      <c r="K1" s="245" t="s">
        <v>364</v>
      </c>
    </row>
    <row r="6" spans="1:15" ht="31.5">
      <c r="A6" s="505" t="s">
        <v>479</v>
      </c>
      <c r="B6" s="505"/>
      <c r="C6" s="505"/>
      <c r="D6" s="505"/>
      <c r="E6" s="505"/>
      <c r="F6" s="505"/>
      <c r="G6" s="505"/>
      <c r="H6" s="505"/>
      <c r="I6" s="505"/>
      <c r="J6" s="505"/>
    </row>
    <row r="7" spans="1:15" ht="14.25" customHeight="1">
      <c r="A7" s="67"/>
      <c r="B7" s="67"/>
      <c r="C7" s="67"/>
      <c r="D7" s="67"/>
      <c r="E7" s="67"/>
      <c r="F7" s="67"/>
      <c r="G7" s="67"/>
      <c r="H7" s="67"/>
      <c r="I7" s="67"/>
    </row>
    <row r="8" spans="1:15" ht="14.25" customHeight="1">
      <c r="A8" s="67"/>
      <c r="B8" s="67"/>
      <c r="C8" s="67"/>
      <c r="D8" s="67"/>
      <c r="E8" s="67"/>
      <c r="F8" s="67"/>
      <c r="G8" s="67"/>
      <c r="H8" s="67"/>
      <c r="I8" s="67"/>
    </row>
    <row r="9" spans="1:15">
      <c r="A9" s="46"/>
      <c r="B9" s="46"/>
      <c r="C9" s="46"/>
      <c r="D9" s="60"/>
      <c r="E9" s="60"/>
      <c r="F9" s="60"/>
      <c r="G9" s="60"/>
      <c r="H9" s="60"/>
      <c r="I9" s="46"/>
      <c r="J9" s="46"/>
      <c r="K9" s="46"/>
      <c r="L9" s="46"/>
      <c r="M9" s="46"/>
      <c r="N9" s="46"/>
      <c r="O9" s="46"/>
    </row>
    <row r="10" spans="1:15">
      <c r="A10" s="46"/>
      <c r="B10" s="46"/>
      <c r="C10" s="76" t="s">
        <v>66</v>
      </c>
      <c r="E10" s="506">
        <f>入力シート①!C12</f>
        <v>0</v>
      </c>
      <c r="F10" s="506"/>
      <c r="G10" s="506"/>
      <c r="H10" s="506"/>
      <c r="I10" s="506"/>
      <c r="J10" s="46"/>
      <c r="K10" s="46"/>
      <c r="L10" s="46"/>
      <c r="M10" s="46"/>
      <c r="N10" s="46"/>
      <c r="O10" s="46"/>
    </row>
    <row r="11" spans="1:15">
      <c r="A11" s="46"/>
      <c r="B11" s="46"/>
      <c r="C11" s="61"/>
      <c r="D11" s="76"/>
      <c r="F11" s="61"/>
      <c r="G11" s="46"/>
      <c r="H11" s="46"/>
      <c r="I11" s="46"/>
      <c r="J11" s="46"/>
      <c r="K11" s="46"/>
      <c r="L11" s="46"/>
      <c r="M11" s="46"/>
      <c r="N11" s="46"/>
      <c r="O11" s="46"/>
    </row>
    <row r="12" spans="1:15">
      <c r="A12" s="46"/>
      <c r="B12" s="46"/>
      <c r="C12" s="46"/>
      <c r="D12" s="76"/>
      <c r="E12" s="60"/>
      <c r="F12" s="61"/>
      <c r="G12" s="60"/>
      <c r="H12" s="60"/>
      <c r="I12" s="46"/>
      <c r="J12" s="46"/>
      <c r="K12" s="46"/>
      <c r="L12" s="62"/>
      <c r="M12" s="62"/>
      <c r="N12" s="46"/>
      <c r="O12" s="46"/>
    </row>
    <row r="13" spans="1:15">
      <c r="A13" s="46"/>
      <c r="B13" s="46"/>
      <c r="C13" s="76" t="s">
        <v>55</v>
      </c>
      <c r="E13" s="506">
        <f>入力シート①!C16</f>
        <v>0</v>
      </c>
      <c r="F13" s="506"/>
      <c r="G13" s="506"/>
      <c r="H13" s="506"/>
      <c r="I13" s="506"/>
      <c r="J13" s="46"/>
      <c r="K13" s="46"/>
    </row>
    <row r="14" spans="1:15">
      <c r="F14" s="68"/>
      <c r="G14" s="68"/>
    </row>
    <row r="18" spans="1:15" ht="21" customHeight="1">
      <c r="A18" s="75" t="s">
        <v>273</v>
      </c>
      <c r="B18" s="116"/>
      <c r="C18" s="116"/>
      <c r="D18" s="116"/>
    </row>
    <row r="19" spans="1:15" ht="21" customHeight="1"/>
    <row r="20" spans="1:15" ht="21" customHeight="1">
      <c r="A20" s="509">
        <f>設定シート!D6</f>
        <v>45939</v>
      </c>
      <c r="B20" s="509"/>
      <c r="C20" s="509"/>
    </row>
    <row r="21" spans="1:15" ht="21" customHeight="1"/>
    <row r="22" spans="1:15">
      <c r="D22" s="66" t="s">
        <v>545</v>
      </c>
      <c r="F22" s="506">
        <f>入力シート①!C8</f>
        <v>0</v>
      </c>
      <c r="G22" s="506"/>
      <c r="H22" s="506"/>
      <c r="I22" s="506"/>
    </row>
    <row r="23" spans="1:15">
      <c r="F23" s="336"/>
      <c r="G23" s="336"/>
      <c r="H23" s="336"/>
      <c r="I23" s="336"/>
    </row>
    <row r="24" spans="1:15">
      <c r="F24" s="336"/>
      <c r="G24" s="336"/>
      <c r="H24" s="336"/>
      <c r="I24" s="336"/>
    </row>
    <row r="25" spans="1:15">
      <c r="C25" s="48" t="s">
        <v>546</v>
      </c>
      <c r="D25" s="66"/>
      <c r="F25" s="506">
        <f>入力シート①!C10</f>
        <v>0</v>
      </c>
      <c r="G25" s="506"/>
      <c r="H25" s="506"/>
      <c r="I25" s="506"/>
    </row>
    <row r="27" spans="1:15">
      <c r="B27" s="71"/>
      <c r="C27" s="75"/>
    </row>
    <row r="28" spans="1:15">
      <c r="A28" s="46"/>
      <c r="B28" s="81"/>
      <c r="F28" s="60"/>
      <c r="H28" s="61"/>
      <c r="I28" s="46"/>
      <c r="J28" s="46"/>
      <c r="K28" s="46"/>
      <c r="L28" s="46"/>
      <c r="M28" s="46"/>
      <c r="N28" s="46"/>
      <c r="O28" s="46"/>
    </row>
    <row r="29" spans="1:15">
      <c r="A29" s="46" t="s">
        <v>69</v>
      </c>
    </row>
    <row r="30" spans="1:15">
      <c r="A30" s="501" t="s">
        <v>360</v>
      </c>
      <c r="B30" s="501"/>
      <c r="C30" s="501"/>
      <c r="D30" s="501"/>
      <c r="E30" s="501"/>
      <c r="F30" s="501"/>
      <c r="G30" s="501"/>
      <c r="H30" s="501"/>
      <c r="I30" s="501"/>
      <c r="J30" s="501"/>
    </row>
  </sheetData>
  <mergeCells count="7">
    <mergeCell ref="A30:J30"/>
    <mergeCell ref="A6:J6"/>
    <mergeCell ref="E13:I13"/>
    <mergeCell ref="E10:I10"/>
    <mergeCell ref="A20:C20"/>
    <mergeCell ref="F25:I25"/>
    <mergeCell ref="F22:I22"/>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40</vt:i4>
      </vt:variant>
    </vt:vector>
  </HeadingPairs>
  <TitlesOfParts>
    <vt:vector size="82" baseType="lpstr">
      <vt:lpstr>設定シート</vt:lpstr>
      <vt:lpstr>目次</vt:lpstr>
      <vt:lpstr>入力シート①</vt:lpstr>
      <vt:lpstr>入力シート②</vt:lpstr>
      <vt:lpstr>チェックリスト</vt:lpstr>
      <vt:lpstr>様式1</vt:lpstr>
      <vt:lpstr>様式2</vt:lpstr>
      <vt:lpstr>様式3</vt:lpstr>
      <vt:lpstr>様式4</vt:lpstr>
      <vt:lpstr>様式5</vt:lpstr>
      <vt:lpstr>様式6</vt:lpstr>
      <vt:lpstr>様式7</vt:lpstr>
      <vt:lpstr>様式8（候）</vt:lpstr>
      <vt:lpstr>様式8（推）</vt:lpstr>
      <vt:lpstr>様式9（候）</vt:lpstr>
      <vt:lpstr>様式9（推）</vt:lpstr>
      <vt:lpstr>様式10</vt:lpstr>
      <vt:lpstr>様式11（候）</vt:lpstr>
      <vt:lpstr>様式11（推）</vt:lpstr>
      <vt:lpstr>様式12（候）</vt:lpstr>
      <vt:lpstr>様式12（推）</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様式28</vt:lpstr>
      <vt:lpstr>参考様式1</vt:lpstr>
      <vt:lpstr>参考様式2</vt:lpstr>
      <vt:lpstr>参考様式3</vt:lpstr>
      <vt:lpstr>参考様式4</vt:lpstr>
      <vt:lpstr>参考様式5</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'様式11（候）'!Print_Area</vt:lpstr>
      <vt:lpstr>'様式11（推）'!Print_Area</vt:lpstr>
      <vt:lpstr>'様式12（候）'!Print_Area</vt:lpstr>
      <vt:lpstr>'様式12（推）'!Print_Area</vt:lpstr>
      <vt:lpstr>様式13!Print_Area</vt:lpstr>
      <vt:lpstr>様式14!Print_Area</vt:lpstr>
      <vt:lpstr>様式15!Print_Area</vt:lpstr>
      <vt:lpstr>様式16!Print_Area</vt:lpstr>
      <vt:lpstr>様式17!Print_Area</vt:lpstr>
      <vt:lpstr>様式18!Print_Area</vt:lpstr>
      <vt:lpstr>様式19!Print_Area</vt:lpstr>
      <vt:lpstr>様式2!Print_Area</vt:lpstr>
      <vt:lpstr>様式20!Print_Area</vt:lpstr>
      <vt:lpstr>様式21!Print_Area</vt:lpstr>
      <vt:lpstr>様式22!Print_Area</vt:lpstr>
      <vt:lpstr>様式23!Print_Area</vt:lpstr>
      <vt:lpstr>様式24!Print_Area</vt:lpstr>
      <vt:lpstr>様式25!Print_Area</vt:lpstr>
      <vt:lpstr>様式26!Print_Area</vt:lpstr>
      <vt:lpstr>様式27!Print_Area</vt:lpstr>
      <vt:lpstr>様式28!Print_Area</vt:lpstr>
      <vt:lpstr>様式3!Print_Area</vt:lpstr>
      <vt:lpstr>様式4!Print_Area</vt:lpstr>
      <vt:lpstr>様式5!Print_Area</vt:lpstr>
      <vt:lpstr>様式6!Print_Area</vt:lpstr>
      <vt:lpstr>様式7!Print_Area</vt:lpstr>
      <vt:lpstr>'様式8（候）'!Print_Area</vt:lpstr>
      <vt:lpstr>'様式8（推）'!Print_Area</vt:lpstr>
      <vt:lpstr>'様式9（候）'!Print_Area</vt:lpstr>
      <vt:lpstr>'様式9（推）'!Print_Area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宮城県</cp:lastModifiedBy>
  <cp:lastPrinted>2025-09-12T04:37:36Z</cp:lastPrinted>
  <dcterms:created xsi:type="dcterms:W3CDTF">2011-01-28T08:46:24Z</dcterms:created>
  <dcterms:modified xsi:type="dcterms:W3CDTF">2025-09-12T08:15:40Z</dcterms:modified>
</cp:coreProperties>
</file>