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0_登米市★\99_確定\"/>
    </mc:Choice>
  </mc:AlternateContent>
  <workbookProtection workbookAlgorithmName="SHA-512" workbookHashValue="FN0tHGvbfzVSQPqebKo3VcFwni3kRMgUbCErJiH4Jmlb9Uu2cwMgjQ48mB65qw3dHgT4d4aPy2wscLTGwlye0g==" workbookSaltValue="641ckorPDlSjLaEFBeH/J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<sst xmlns="http://schemas.openxmlformats.org/spreadsheetml/2006/main" count="271" uniqueCount="116">
  <si>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</si>
  <si>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</si>
  <si>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</si>
  <si>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</si>
  <si>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</si>
  <si>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</si>
  <si>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</si>
  <si>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</si>
  <si>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</si>
  <si>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</si>
  <si>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</si>
  <si>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</si>
  <si>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</si>
  <si>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</si>
  <si>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</si>
  <si>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</si>
  <si>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</si>
  <si>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</si>
  <si>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</si>
  <si>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</si>
  <si>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</si>
  <si>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</si>
  <si>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</si>
  <si>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</si>
  <si>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</si>
  <si>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</si>
  <si>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</si>
  <si>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</si>
  <si>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</si>
  <si>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</si>
  <si>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</si>
  <si>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</si>
  <si>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</si>
  <si>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</si>
  <si>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</si>
  <si>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</si>
  <si>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</si>
  <si>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</si>
  <si>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</si>
  <si>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</si>
  <si>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</si>
  <si>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</si>
  <si>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</si>
  <si>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</si>
  <si>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</si>
  <si>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</si>
  <si>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</si>
  <si>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</si>
  <si>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</si>
  <si>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</si>
  <si>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</si>
  <si>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</si>
  <si>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</si>
  <si>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</si>
  <si>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</si>
  <si>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</si>
  <si>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</si>
  <si>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</si>
  <si>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</si>
  <si>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</si>
  <si>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</si>
  <si>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</si>
  <si>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</si>
  <si>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</si>
  <si>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</si>
  <si>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</si>
  <si>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</si>
  <si>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</si>
  <si>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</si>
  <si>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</si>
  <si>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</si>
  <si>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</si>
  <si>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</si>
  <si>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</si>
  <si>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</si>
  <si>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</si>
  <si>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</si>
  <si>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</si>
  <si>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</si>
  <si>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</si>
  <si>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</si>
  <si>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</si>
  <si>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</si>
  <si>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</si>
  <si>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</si>
  <si>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</si>
  <si>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</si>
  <si>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</si>
  <si>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</si>
  <si>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</si>
  <si>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</si>
  <si>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</si>
  <si>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</si>
  <si>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</si>
  <si>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</si>
  <si>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</si>
  <si>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登米市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</si>
  <si>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</si>
  <si>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</si>
  <si>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</si>
  <si>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</si>
  <si>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</si>
  <si>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</si>
  <si>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</si>
  <si>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</si>
  <si>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</si>
  <si>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</si>
  <si>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</si>
  <si>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</si>
  <si>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</si>
  <si>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</si>
  <si>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</si>
  <si>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</si>
  <si>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「①有形固定資産減価償却率」は、地方公営企業法適用前の減価償却累計額を控除した額を開始時点の資産として計上しているため、減価償却累計額が小さく、平均値を大きく下回っている。</t>
    <phoneticPr fontId="4"/>
  </si>
  <si>
    <t>　平成10年度より個別排水処理施設整備に着手し、132基を管理している。浄化槽は維持管理コストが嵩み「汚水処理原価」が高く、「経費回収率」が低い状況にある。特定地域生活排水事業と同様、既存浄化槽を土地所有者等へ無償譲渡することを検討している。
　今後は、施設更新費用の増加や人口減少に伴う使用料の減少等が予測される。的確な経営分析を行い、使用料改定による収益の確保や、維持管理費の削減など、持続可能な経営に努める必要がある。</t>
    <rPh sb="9" eb="11">
      <t>コベツ</t>
    </rPh>
    <rPh sb="29" eb="31">
      <t>カンリ</t>
    </rPh>
    <rPh sb="78" eb="88">
      <t>トクテイチイキセイカツハイスイジギョウ</t>
    </rPh>
    <rPh sb="89" eb="91">
      <t>ドウヨウ</t>
    </rPh>
    <phoneticPr fontId="4"/>
  </si>
  <si>
    <t>　令和２年度より地方公営企業法を適用したため、令和２年度からの数値となっている。
「①経常収支比率」は、令和５年９月に下水道使用料の改定を行ったことから、使用料収入が前年度より増加したものの、依然として基準外繰入に依存している状況にあるため、適正な料金体系の検討による収入の確保、浄化槽整備・管理手法の見直しによる経費の削減を図っていく。
「②累積欠損金比率」は、純利益の発生により減少したものである。
「③流動比率」は、純利益の発生による現金の増加などにより、前年度を上回った。企業債の償還による負債の縮減を図り、適正な流動比率の維持を図る。
「④企業債残高対事業規模比率」は、建設投資において、自己資金が少ないため借入金に依存してきたが、新規整備はなく企業債残高が減少しており、平均値を下回った。
「⑥汚水処理原価」は、委託料等の増加により前年度より増加した。使用料単価は使用料改定により増加し、「⑤経費回収率」は前年度から改善したものの、依然100％に達していない。汚水処理費の削減等により、回収率の改善を図っていく。
「⑦施設利用率」は、１基あたりの処理水量の減少により、前年度を下回った。
「⑧水洗化率」は、本市では、排水設備工事申請と浄化槽設置申請を同時に提出することにより浄化槽工事を実施しているため、100％となっている。</t>
    <rPh sb="220" eb="222">
      <t>ゲンキン</t>
    </rPh>
    <rPh sb="223" eb="225">
      <t>ゾウカ</t>
    </rPh>
    <rPh sb="231" eb="234">
      <t>ゼンネンド</t>
    </rPh>
    <rPh sb="235" eb="237">
      <t>ウワマワ</t>
    </rPh>
    <rPh sb="240" eb="243">
      <t>キギョウサイ</t>
    </rPh>
    <rPh sb="244" eb="246">
      <t>ショウカン</t>
    </rPh>
    <rPh sb="249" eb="251">
      <t>フサイ</t>
    </rPh>
    <rPh sb="252" eb="254">
      <t>シュクゲン</t>
    </rPh>
    <rPh sb="255" eb="256">
      <t>ハカ</t>
    </rPh>
    <rPh sb="258" eb="260">
      <t>テキセイ</t>
    </rPh>
    <rPh sb="261" eb="265">
      <t>リュウドウヒリツ</t>
    </rPh>
    <rPh sb="266" eb="268">
      <t>イジ</t>
    </rPh>
    <rPh sb="269" eb="270">
      <t>ハカ</t>
    </rPh>
    <rPh sb="321" eb="323">
      <t>シンキ</t>
    </rPh>
    <rPh sb="323" eb="325">
      <t>セイビ</t>
    </rPh>
    <rPh sb="345" eb="347">
      <t>シタマワ</t>
    </rPh>
    <rPh sb="365" eb="366">
      <t>トウ</t>
    </rPh>
    <rPh sb="367" eb="369">
      <t>ゾウカ</t>
    </rPh>
    <rPh sb="377" eb="379">
      <t>ゾウカ</t>
    </rPh>
    <rPh sb="474" eb="475">
      <t>キ</t>
    </rPh>
    <rPh sb="479" eb="481">
      <t>ショリ</t>
    </rPh>
    <rPh sb="481" eb="483">
      <t>スイリョウ</t>
    </rPh>
    <rPh sb="484" eb="486">
      <t>ゲンショウ</t>
    </rPh>
    <rPh sb="490" eb="493">
      <t>ゼンネンド</t>
    </rPh>
    <rPh sb="494" eb="495">
      <t>シタ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</si>
</sst>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56-400D-B171-A95794073E0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956-400D-B171-A95794073E0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47.16</c:v>
                </c:pt>
                <c:pt idx="2">
                  <c:v>45.45</c:v>
                </c:pt>
                <c:pt idx="3">
                  <c:v>46.51</c:v>
                </c:pt>
                <c:pt idx="4">
                  <c:v>44.19</c:v>
                </c:pt>
              </c:numCache>
            </c:numRef>
          </c:val>
          <c:extLst>
            <c:ext xmlns:c16="http://schemas.microsoft.com/office/drawing/2014/chart" uri="{C3380CC4-5D6E-409C-BE32-E72D297353CC}">
              <c16:uniqueId val="{00000000-FFC1-4154-BC95-DDF7C064294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46.36</c:v>
                </c:pt>
                <c:pt idx="2">
                  <c:v>46.45</c:v>
                </c:pt>
                <c:pt idx="3">
                  <c:v>45.36</c:v>
                </c:pt>
                <c:pt idx="4">
                  <c:v>45.93</c:v>
                </c:pt>
              </c:numCache>
            </c:numRef>
          </c:val>
          <c:smooth val="0"/>
          <c:extLst>
            <c:ext xmlns:c16="http://schemas.microsoft.com/office/drawing/2014/chart" uri="{C3380CC4-5D6E-409C-BE32-E72D297353CC}">
              <c16:uniqueId val="{00000001-FFC1-4154-BC95-DDF7C064294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0FEF-42F1-BA9D-54F18D51748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83.08</c:v>
                </c:pt>
                <c:pt idx="2">
                  <c:v>82.61</c:v>
                </c:pt>
                <c:pt idx="3">
                  <c:v>82.21</c:v>
                </c:pt>
                <c:pt idx="4">
                  <c:v>82.98</c:v>
                </c:pt>
              </c:numCache>
            </c:numRef>
          </c:val>
          <c:smooth val="0"/>
          <c:extLst>
            <c:ext xmlns:c16="http://schemas.microsoft.com/office/drawing/2014/chart" uri="{C3380CC4-5D6E-409C-BE32-E72D297353CC}">
              <c16:uniqueId val="{00000001-0FEF-42F1-BA9D-54F18D51748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102.72</c:v>
                </c:pt>
                <c:pt idx="2">
                  <c:v>116.95</c:v>
                </c:pt>
                <c:pt idx="3">
                  <c:v>108.74</c:v>
                </c:pt>
                <c:pt idx="4">
                  <c:v>102.95</c:v>
                </c:pt>
              </c:numCache>
            </c:numRef>
          </c:val>
          <c:extLst>
            <c:ext xmlns:c16="http://schemas.microsoft.com/office/drawing/2014/chart" uri="{C3380CC4-5D6E-409C-BE32-E72D297353CC}">
              <c16:uniqueId val="{00000000-703F-4115-BCE9-040BE872426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96.14</c:v>
                </c:pt>
                <c:pt idx="2">
                  <c:v>95.6</c:v>
                </c:pt>
                <c:pt idx="3">
                  <c:v>93.57</c:v>
                </c:pt>
                <c:pt idx="4">
                  <c:v>96.48</c:v>
                </c:pt>
              </c:numCache>
            </c:numRef>
          </c:val>
          <c:smooth val="0"/>
          <c:extLst>
            <c:ext xmlns:c16="http://schemas.microsoft.com/office/drawing/2014/chart" uri="{C3380CC4-5D6E-409C-BE32-E72D297353CC}">
              <c16:uniqueId val="{00000001-703F-4115-BCE9-040BE872426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8.64</c:v>
                </c:pt>
                <c:pt idx="2">
                  <c:v>17.28</c:v>
                </c:pt>
                <c:pt idx="3">
                  <c:v>26.04</c:v>
                </c:pt>
                <c:pt idx="4">
                  <c:v>34.72</c:v>
                </c:pt>
              </c:numCache>
            </c:numRef>
          </c:val>
          <c:extLst>
            <c:ext xmlns:c16="http://schemas.microsoft.com/office/drawing/2014/chart" uri="{C3380CC4-5D6E-409C-BE32-E72D297353CC}">
              <c16:uniqueId val="{00000000-7F49-41B2-901A-258F5FC54CF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33.75</c:v>
                </c:pt>
                <c:pt idx="2">
                  <c:v>36.21</c:v>
                </c:pt>
                <c:pt idx="3">
                  <c:v>39.69</c:v>
                </c:pt>
                <c:pt idx="4">
                  <c:v>39.700000000000003</c:v>
                </c:pt>
              </c:numCache>
            </c:numRef>
          </c:val>
          <c:smooth val="0"/>
          <c:extLst>
            <c:ext xmlns:c16="http://schemas.microsoft.com/office/drawing/2014/chart" uri="{C3380CC4-5D6E-409C-BE32-E72D297353CC}">
              <c16:uniqueId val="{00000001-7F49-41B2-901A-258F5FC54CF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09-4926-B28D-CD7788EC7E9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E09-4926-B28D-CD7788EC7E9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212.62</c:v>
                </c:pt>
                <c:pt idx="2">
                  <c:v>145.82</c:v>
                </c:pt>
                <c:pt idx="3">
                  <c:v>103.44</c:v>
                </c:pt>
                <c:pt idx="4">
                  <c:v>86.17</c:v>
                </c:pt>
              </c:numCache>
            </c:numRef>
          </c:val>
          <c:extLst>
            <c:ext xmlns:c16="http://schemas.microsoft.com/office/drawing/2014/chart" uri="{C3380CC4-5D6E-409C-BE32-E72D297353CC}">
              <c16:uniqueId val="{00000000-F87C-469D-B731-314147030DD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237</c:v>
                </c:pt>
                <c:pt idx="2">
                  <c:v>257.23</c:v>
                </c:pt>
                <c:pt idx="3">
                  <c:v>293.54000000000002</c:v>
                </c:pt>
                <c:pt idx="4">
                  <c:v>224.6</c:v>
                </c:pt>
              </c:numCache>
            </c:numRef>
          </c:val>
          <c:smooth val="0"/>
          <c:extLst>
            <c:ext xmlns:c16="http://schemas.microsoft.com/office/drawing/2014/chart" uri="{C3380CC4-5D6E-409C-BE32-E72D297353CC}">
              <c16:uniqueId val="{00000001-F87C-469D-B731-314147030DD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171.15</c:v>
                </c:pt>
                <c:pt idx="2">
                  <c:v>232.29</c:v>
                </c:pt>
                <c:pt idx="3">
                  <c:v>325.62</c:v>
                </c:pt>
                <c:pt idx="4">
                  <c:v>360.25</c:v>
                </c:pt>
              </c:numCache>
            </c:numRef>
          </c:val>
          <c:extLst>
            <c:ext xmlns:c16="http://schemas.microsoft.com/office/drawing/2014/chart" uri="{C3380CC4-5D6E-409C-BE32-E72D297353CC}">
              <c16:uniqueId val="{00000000-D472-4295-B95D-F5F06A393F8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135.35</c:v>
                </c:pt>
                <c:pt idx="2">
                  <c:v>150.91999999999999</c:v>
                </c:pt>
                <c:pt idx="3">
                  <c:v>151.72</c:v>
                </c:pt>
                <c:pt idx="4">
                  <c:v>132.16</c:v>
                </c:pt>
              </c:numCache>
            </c:numRef>
          </c:val>
          <c:smooth val="0"/>
          <c:extLst>
            <c:ext xmlns:c16="http://schemas.microsoft.com/office/drawing/2014/chart" uri="{C3380CC4-5D6E-409C-BE32-E72D297353CC}">
              <c16:uniqueId val="{00000001-D472-4295-B95D-F5F06A393F8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867.88</c:v>
                </c:pt>
                <c:pt idx="2">
                  <c:v>829.69</c:v>
                </c:pt>
                <c:pt idx="3">
                  <c:v>764.33</c:v>
                </c:pt>
                <c:pt idx="4">
                  <c:v>666.12</c:v>
                </c:pt>
              </c:numCache>
            </c:numRef>
          </c:val>
          <c:extLst>
            <c:ext xmlns:c16="http://schemas.microsoft.com/office/drawing/2014/chart" uri="{C3380CC4-5D6E-409C-BE32-E72D297353CC}">
              <c16:uniqueId val="{00000000-4101-47C4-9D2D-CA0EF2898CD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782.91</c:v>
                </c:pt>
                <c:pt idx="2">
                  <c:v>783.21</c:v>
                </c:pt>
                <c:pt idx="3">
                  <c:v>902.04</c:v>
                </c:pt>
                <c:pt idx="4">
                  <c:v>992.16</c:v>
                </c:pt>
              </c:numCache>
            </c:numRef>
          </c:val>
          <c:smooth val="0"/>
          <c:extLst>
            <c:ext xmlns:c16="http://schemas.microsoft.com/office/drawing/2014/chart" uri="{C3380CC4-5D6E-409C-BE32-E72D297353CC}">
              <c16:uniqueId val="{00000001-4101-47C4-9D2D-CA0EF2898CD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25.42</c:v>
                </c:pt>
                <c:pt idx="2">
                  <c:v>33.32</c:v>
                </c:pt>
                <c:pt idx="3">
                  <c:v>30.44</c:v>
                </c:pt>
                <c:pt idx="4">
                  <c:v>30.95</c:v>
                </c:pt>
              </c:numCache>
            </c:numRef>
          </c:val>
          <c:extLst>
            <c:ext xmlns:c16="http://schemas.microsoft.com/office/drawing/2014/chart" uri="{C3380CC4-5D6E-409C-BE32-E72D297353CC}">
              <c16:uniqueId val="{00000000-288A-4464-A001-E994E26F281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49.38</c:v>
                </c:pt>
                <c:pt idx="2">
                  <c:v>48.53</c:v>
                </c:pt>
                <c:pt idx="3">
                  <c:v>46.11</c:v>
                </c:pt>
                <c:pt idx="4">
                  <c:v>45.55</c:v>
                </c:pt>
              </c:numCache>
            </c:numRef>
          </c:val>
          <c:smooth val="0"/>
          <c:extLst>
            <c:ext xmlns:c16="http://schemas.microsoft.com/office/drawing/2014/chart" uri="{C3380CC4-5D6E-409C-BE32-E72D297353CC}">
              <c16:uniqueId val="{00000001-288A-4464-A001-E994E26F281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597.76</c:v>
                </c:pt>
                <c:pt idx="2">
                  <c:v>458.96</c:v>
                </c:pt>
                <c:pt idx="3">
                  <c:v>503.26</c:v>
                </c:pt>
                <c:pt idx="4">
                  <c:v>537.6</c:v>
                </c:pt>
              </c:numCache>
            </c:numRef>
          </c:val>
          <c:extLst>
            <c:ext xmlns:c16="http://schemas.microsoft.com/office/drawing/2014/chart" uri="{C3380CC4-5D6E-409C-BE32-E72D297353CC}">
              <c16:uniqueId val="{00000000-CB6C-4ADD-A8BB-5717EB3E84F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316.97000000000003</c:v>
                </c:pt>
                <c:pt idx="2">
                  <c:v>326.17</c:v>
                </c:pt>
                <c:pt idx="3">
                  <c:v>336.93</c:v>
                </c:pt>
                <c:pt idx="4">
                  <c:v>331.17</c:v>
                </c:pt>
              </c:numCache>
            </c:numRef>
          </c:val>
          <c:smooth val="0"/>
          <c:extLst>
            <c:ext xmlns:c16="http://schemas.microsoft.com/office/drawing/2014/chart" uri="{C3380CC4-5D6E-409C-BE32-E72D297353CC}">
              <c16:uniqueId val="{00000001-CB6C-4ADD-A8BB-5717EB3E84F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38" zoomScale="85" zoomScaleNormal="85" workbookViewId="0">
      <selection activeCell="BL6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登米市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個別排水処理</v>
      </c>
      <c r="Q8" s="58"/>
      <c r="R8" s="58"/>
      <c r="S8" s="58"/>
      <c r="T8" s="58"/>
      <c r="U8" s="58"/>
      <c r="V8" s="58"/>
      <c r="W8" s="58" t="str">
        <f>データ!L6</f>
        <v>L2</v>
      </c>
      <c r="X8" s="58"/>
      <c r="Y8" s="58"/>
      <c r="Z8" s="58"/>
      <c r="AA8" s="58"/>
      <c r="AB8" s="58"/>
      <c r="AC8" s="58"/>
      <c r="AD8" s="59" t="str">
        <f>データ!$M$6</f>
        <v>非設置</v>
      </c>
      <c r="AE8" s="59"/>
      <c r="AF8" s="59"/>
      <c r="AG8" s="59"/>
      <c r="AH8" s="59"/>
      <c r="AI8" s="59"/>
      <c r="AJ8" s="59"/>
      <c r="AK8" s="3"/>
      <c r="AL8" s="38">
        <f>データ!S6</f>
        <v>73338</v>
      </c>
      <c r="AM8" s="38"/>
      <c r="AN8" s="38"/>
      <c r="AO8" s="38"/>
      <c r="AP8" s="38"/>
      <c r="AQ8" s="38"/>
      <c r="AR8" s="38"/>
      <c r="AS8" s="38"/>
      <c r="AT8" s="39">
        <f>データ!T6</f>
        <v>536.09</v>
      </c>
      <c r="AU8" s="39"/>
      <c r="AV8" s="39"/>
      <c r="AW8" s="39"/>
      <c r="AX8" s="39"/>
      <c r="AY8" s="39"/>
      <c r="AZ8" s="39"/>
      <c r="BA8" s="39"/>
      <c r="BB8" s="39">
        <f>データ!U6</f>
        <v>136.80000000000001</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23.38</v>
      </c>
      <c r="J10" s="39"/>
      <c r="K10" s="39"/>
      <c r="L10" s="39"/>
      <c r="M10" s="39"/>
      <c r="N10" s="39"/>
      <c r="O10" s="39"/>
      <c r="P10" s="39">
        <f>データ!P6</f>
        <v>0.53</v>
      </c>
      <c r="Q10" s="39"/>
      <c r="R10" s="39"/>
      <c r="S10" s="39"/>
      <c r="T10" s="39"/>
      <c r="U10" s="39"/>
      <c r="V10" s="39"/>
      <c r="W10" s="39">
        <f>データ!Q6</f>
        <v>100</v>
      </c>
      <c r="X10" s="39"/>
      <c r="Y10" s="39"/>
      <c r="Z10" s="39"/>
      <c r="AA10" s="39"/>
      <c r="AB10" s="39"/>
      <c r="AC10" s="39"/>
      <c r="AD10" s="38">
        <f>データ!R6</f>
        <v>3743</v>
      </c>
      <c r="AE10" s="38"/>
      <c r="AF10" s="38"/>
      <c r="AG10" s="38"/>
      <c r="AH10" s="38"/>
      <c r="AI10" s="38"/>
      <c r="AJ10" s="38"/>
      <c r="AK10" s="2"/>
      <c r="AL10" s="38">
        <f>データ!V6</f>
        <v>385</v>
      </c>
      <c r="AM10" s="38"/>
      <c r="AN10" s="38"/>
      <c r="AO10" s="38"/>
      <c r="AP10" s="38"/>
      <c r="AQ10" s="38"/>
      <c r="AR10" s="38"/>
      <c r="AS10" s="38"/>
      <c r="AT10" s="39">
        <f>データ!W6</f>
        <v>0.33</v>
      </c>
      <c r="AU10" s="39"/>
      <c r="AV10" s="39"/>
      <c r="AW10" s="39"/>
      <c r="AX10" s="39"/>
      <c r="AY10" s="39"/>
      <c r="AZ10" s="39"/>
      <c r="BA10" s="39"/>
      <c r="BB10" s="39">
        <f>データ!X6</f>
        <v>1166.67</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115</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zvFZTq489x6v//2JwU5uv1bZ2YEpc+rFbLdLpB8n0PxPHxi3XYQvLuVlt4N8u6gj0jniEmtGDTnYZF3M6mkueg==" saltValue="UnoWsXzhcOKDeGAhaJZdj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42129</v>
      </c>
      <c r="D6" s="19">
        <f t="shared" si="3"/>
        <v>46</v>
      </c>
      <c r="E6" s="19">
        <f t="shared" si="3"/>
        <v>18</v>
      </c>
      <c r="F6" s="19">
        <f t="shared" si="3"/>
        <v>1</v>
      </c>
      <c r="G6" s="19">
        <f t="shared" si="3"/>
        <v>0</v>
      </c>
      <c r="H6" s="19" t="str">
        <f t="shared" si="3"/>
        <v>宮城県　登米市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23.38</v>
      </c>
      <c r="P6" s="20">
        <f t="shared" si="3"/>
        <v>0.53</v>
      </c>
      <c r="Q6" s="20">
        <f t="shared" si="3"/>
        <v>100</v>
      </c>
      <c r="R6" s="20">
        <f t="shared" si="3"/>
        <v>3743</v>
      </c>
      <c r="S6" s="20">
        <f t="shared" si="3"/>
        <v>73338</v>
      </c>
      <c r="T6" s="20">
        <f t="shared" si="3"/>
        <v>536.09</v>
      </c>
      <c r="U6" s="20">
        <f t="shared" si="3"/>
        <v>136.80000000000001</v>
      </c>
      <c r="V6" s="20">
        <f t="shared" si="3"/>
        <v>385</v>
      </c>
      <c r="W6" s="20">
        <f t="shared" si="3"/>
        <v>0.33</v>
      </c>
      <c r="X6" s="20">
        <f t="shared" si="3"/>
        <v>1166.67</v>
      </c>
      <c r="Y6" s="21" t="str">
        <f>IF(Y7="",NA(),Y7)</f>
        <v>-</v>
      </c>
      <c r="Z6" s="21">
        <f t="shared" ref="Z6:AH6" si="4">IF(Z7="",NA(),Z7)</f>
        <v>102.72</v>
      </c>
      <c r="AA6" s="21">
        <f t="shared" si="4"/>
        <v>116.95</v>
      </c>
      <c r="AB6" s="21">
        <f t="shared" si="4"/>
        <v>108.74</v>
      </c>
      <c r="AC6" s="21">
        <f t="shared" si="4"/>
        <v>102.95</v>
      </c>
      <c r="AD6" s="21" t="str">
        <f t="shared" si="4"/>
        <v>-</v>
      </c>
      <c r="AE6" s="21">
        <f t="shared" si="4"/>
        <v>96.14</v>
      </c>
      <c r="AF6" s="21">
        <f t="shared" si="4"/>
        <v>95.6</v>
      </c>
      <c r="AG6" s="21">
        <f t="shared" si="4"/>
        <v>93.57</v>
      </c>
      <c r="AH6" s="21">
        <f t="shared" si="4"/>
        <v>96.48</v>
      </c>
      <c r="AI6" s="20" t="str">
        <f>IF(AI7="","",IF(AI7="-","【-】","【"&amp;SUBSTITUTE(TEXT(AI7,"#,##0.00"),"-","△")&amp;"】"))</f>
        <v>【96.59】</v>
      </c>
      <c r="AJ6" s="21" t="str">
        <f>IF(AJ7="",NA(),AJ7)</f>
        <v>-</v>
      </c>
      <c r="AK6" s="21">
        <f t="shared" ref="AK6:AS6" si="5">IF(AK7="",NA(),AK7)</f>
        <v>212.62</v>
      </c>
      <c r="AL6" s="21">
        <f t="shared" si="5"/>
        <v>145.82</v>
      </c>
      <c r="AM6" s="21">
        <f t="shared" si="5"/>
        <v>103.44</v>
      </c>
      <c r="AN6" s="21">
        <f t="shared" si="5"/>
        <v>86.17</v>
      </c>
      <c r="AO6" s="21" t="str">
        <f t="shared" si="5"/>
        <v>-</v>
      </c>
      <c r="AP6" s="21">
        <f t="shared" si="5"/>
        <v>237</v>
      </c>
      <c r="AQ6" s="21">
        <f t="shared" si="5"/>
        <v>257.23</v>
      </c>
      <c r="AR6" s="21">
        <f t="shared" si="5"/>
        <v>293.54000000000002</v>
      </c>
      <c r="AS6" s="21">
        <f t="shared" si="5"/>
        <v>224.6</v>
      </c>
      <c r="AT6" s="20" t="str">
        <f>IF(AT7="","",IF(AT7="-","【-】","【"&amp;SUBSTITUTE(TEXT(AT7,"#,##0.00"),"-","△")&amp;"】"))</f>
        <v>【208.93】</v>
      </c>
      <c r="AU6" s="21" t="str">
        <f>IF(AU7="",NA(),AU7)</f>
        <v>-</v>
      </c>
      <c r="AV6" s="21">
        <f t="shared" ref="AV6:BD6" si="6">IF(AV7="",NA(),AV7)</f>
        <v>171.15</v>
      </c>
      <c r="AW6" s="21">
        <f t="shared" si="6"/>
        <v>232.29</v>
      </c>
      <c r="AX6" s="21">
        <f t="shared" si="6"/>
        <v>325.62</v>
      </c>
      <c r="AY6" s="21">
        <f t="shared" si="6"/>
        <v>360.25</v>
      </c>
      <c r="AZ6" s="21" t="str">
        <f t="shared" si="6"/>
        <v>-</v>
      </c>
      <c r="BA6" s="21">
        <f t="shared" si="6"/>
        <v>135.35</v>
      </c>
      <c r="BB6" s="21">
        <f t="shared" si="6"/>
        <v>150.91999999999999</v>
      </c>
      <c r="BC6" s="21">
        <f t="shared" si="6"/>
        <v>151.72</v>
      </c>
      <c r="BD6" s="21">
        <f t="shared" si="6"/>
        <v>132.16</v>
      </c>
      <c r="BE6" s="20" t="str">
        <f>IF(BE7="","",IF(BE7="-","【-】","【"&amp;SUBSTITUTE(TEXT(BE7,"#,##0.00"),"-","△")&amp;"】"))</f>
        <v>【136.43】</v>
      </c>
      <c r="BF6" s="21" t="str">
        <f>IF(BF7="",NA(),BF7)</f>
        <v>-</v>
      </c>
      <c r="BG6" s="21">
        <f t="shared" ref="BG6:BO6" si="7">IF(BG7="",NA(),BG7)</f>
        <v>867.88</v>
      </c>
      <c r="BH6" s="21">
        <f t="shared" si="7"/>
        <v>829.69</v>
      </c>
      <c r="BI6" s="21">
        <f t="shared" si="7"/>
        <v>764.33</v>
      </c>
      <c r="BJ6" s="21">
        <f t="shared" si="7"/>
        <v>666.12</v>
      </c>
      <c r="BK6" s="21" t="str">
        <f t="shared" si="7"/>
        <v>-</v>
      </c>
      <c r="BL6" s="21">
        <f t="shared" si="7"/>
        <v>782.91</v>
      </c>
      <c r="BM6" s="21">
        <f t="shared" si="7"/>
        <v>783.21</v>
      </c>
      <c r="BN6" s="21">
        <f t="shared" si="7"/>
        <v>902.04</v>
      </c>
      <c r="BO6" s="21">
        <f t="shared" si="7"/>
        <v>992.16</v>
      </c>
      <c r="BP6" s="20" t="str">
        <f>IF(BP7="","",IF(BP7="-","【-】","【"&amp;SUBSTITUTE(TEXT(BP7,"#,##0.00"),"-","△")&amp;"】"))</f>
        <v>【967.97】</v>
      </c>
      <c r="BQ6" s="21" t="str">
        <f>IF(BQ7="",NA(),BQ7)</f>
        <v>-</v>
      </c>
      <c r="BR6" s="21">
        <f t="shared" ref="BR6:BZ6" si="8">IF(BR7="",NA(),BR7)</f>
        <v>25.42</v>
      </c>
      <c r="BS6" s="21">
        <f t="shared" si="8"/>
        <v>33.32</v>
      </c>
      <c r="BT6" s="21">
        <f t="shared" si="8"/>
        <v>30.44</v>
      </c>
      <c r="BU6" s="21">
        <f t="shared" si="8"/>
        <v>30.95</v>
      </c>
      <c r="BV6" s="21" t="str">
        <f t="shared" si="8"/>
        <v>-</v>
      </c>
      <c r="BW6" s="21">
        <f t="shared" si="8"/>
        <v>49.38</v>
      </c>
      <c r="BX6" s="21">
        <f t="shared" si="8"/>
        <v>48.53</v>
      </c>
      <c r="BY6" s="21">
        <f t="shared" si="8"/>
        <v>46.11</v>
      </c>
      <c r="BZ6" s="21">
        <f t="shared" si="8"/>
        <v>45.55</v>
      </c>
      <c r="CA6" s="20" t="str">
        <f>IF(CA7="","",IF(CA7="-","【-】","【"&amp;SUBSTITUTE(TEXT(CA7,"#,##0.00"),"-","△")&amp;"】"))</f>
        <v>【46.20】</v>
      </c>
      <c r="CB6" s="21" t="str">
        <f>IF(CB7="",NA(),CB7)</f>
        <v>-</v>
      </c>
      <c r="CC6" s="21">
        <f t="shared" ref="CC6:CK6" si="9">IF(CC7="",NA(),CC7)</f>
        <v>597.76</v>
      </c>
      <c r="CD6" s="21">
        <f t="shared" si="9"/>
        <v>458.96</v>
      </c>
      <c r="CE6" s="21">
        <f t="shared" si="9"/>
        <v>503.26</v>
      </c>
      <c r="CF6" s="21">
        <f t="shared" si="9"/>
        <v>537.6</v>
      </c>
      <c r="CG6" s="21" t="str">
        <f t="shared" si="9"/>
        <v>-</v>
      </c>
      <c r="CH6" s="21">
        <f t="shared" si="9"/>
        <v>316.97000000000003</v>
      </c>
      <c r="CI6" s="21">
        <f t="shared" si="9"/>
        <v>326.17</v>
      </c>
      <c r="CJ6" s="21">
        <f t="shared" si="9"/>
        <v>336.93</v>
      </c>
      <c r="CK6" s="21">
        <f t="shared" si="9"/>
        <v>331.17</v>
      </c>
      <c r="CL6" s="20" t="str">
        <f>IF(CL7="","",IF(CL7="-","【-】","【"&amp;SUBSTITUTE(TEXT(CL7,"#,##0.00"),"-","△")&amp;"】"))</f>
        <v>【332.82】</v>
      </c>
      <c r="CM6" s="21" t="str">
        <f>IF(CM7="",NA(),CM7)</f>
        <v>-</v>
      </c>
      <c r="CN6" s="21">
        <f t="shared" ref="CN6:CV6" si="10">IF(CN7="",NA(),CN7)</f>
        <v>47.16</v>
      </c>
      <c r="CO6" s="21">
        <f t="shared" si="10"/>
        <v>45.45</v>
      </c>
      <c r="CP6" s="21">
        <f t="shared" si="10"/>
        <v>46.51</v>
      </c>
      <c r="CQ6" s="21">
        <f t="shared" si="10"/>
        <v>44.19</v>
      </c>
      <c r="CR6" s="21" t="str">
        <f t="shared" si="10"/>
        <v>-</v>
      </c>
      <c r="CS6" s="21">
        <f t="shared" si="10"/>
        <v>46.36</v>
      </c>
      <c r="CT6" s="21">
        <f t="shared" si="10"/>
        <v>46.45</v>
      </c>
      <c r="CU6" s="21">
        <f t="shared" si="10"/>
        <v>45.36</v>
      </c>
      <c r="CV6" s="21">
        <f t="shared" si="10"/>
        <v>45.93</v>
      </c>
      <c r="CW6" s="20" t="str">
        <f>IF(CW7="","",IF(CW7="-","【-】","【"&amp;SUBSTITUTE(TEXT(CW7,"#,##0.00"),"-","△")&amp;"】"))</f>
        <v>【46.29】</v>
      </c>
      <c r="CX6" s="21" t="str">
        <f>IF(CX7="",NA(),CX7)</f>
        <v>-</v>
      </c>
      <c r="CY6" s="21">
        <f t="shared" ref="CY6:DG6" si="11">IF(CY7="",NA(),CY7)</f>
        <v>100</v>
      </c>
      <c r="CZ6" s="21">
        <f t="shared" si="11"/>
        <v>100</v>
      </c>
      <c r="DA6" s="21">
        <f t="shared" si="11"/>
        <v>100</v>
      </c>
      <c r="DB6" s="21">
        <f t="shared" si="11"/>
        <v>100</v>
      </c>
      <c r="DC6" s="21" t="str">
        <f t="shared" si="11"/>
        <v>-</v>
      </c>
      <c r="DD6" s="21">
        <f t="shared" si="11"/>
        <v>83.08</v>
      </c>
      <c r="DE6" s="21">
        <f t="shared" si="11"/>
        <v>82.61</v>
      </c>
      <c r="DF6" s="21">
        <f t="shared" si="11"/>
        <v>82.21</v>
      </c>
      <c r="DG6" s="21">
        <f t="shared" si="11"/>
        <v>82.98</v>
      </c>
      <c r="DH6" s="20" t="str">
        <f>IF(DH7="","",IF(DH7="-","【-】","【"&amp;SUBSTITUTE(TEXT(DH7,"#,##0.00"),"-","△")&amp;"】"))</f>
        <v>【82.56】</v>
      </c>
      <c r="DI6" s="21" t="str">
        <f>IF(DI7="",NA(),DI7)</f>
        <v>-</v>
      </c>
      <c r="DJ6" s="21">
        <f t="shared" ref="DJ6:DR6" si="12">IF(DJ7="",NA(),DJ7)</f>
        <v>8.64</v>
      </c>
      <c r="DK6" s="21">
        <f t="shared" si="12"/>
        <v>17.28</v>
      </c>
      <c r="DL6" s="21">
        <f t="shared" si="12"/>
        <v>26.04</v>
      </c>
      <c r="DM6" s="21">
        <f t="shared" si="12"/>
        <v>34.72</v>
      </c>
      <c r="DN6" s="21" t="str">
        <f t="shared" si="12"/>
        <v>-</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42129</v>
      </c>
      <c r="D7" s="23">
        <v>46</v>
      </c>
      <c r="E7" s="23">
        <v>18</v>
      </c>
      <c r="F7" s="23">
        <v>1</v>
      </c>
      <c r="G7" s="23">
        <v>0</v>
      </c>
      <c r="H7" s="23" t="s">
        <v>96</v>
      </c>
      <c r="I7" s="23" t="s">
        <v>97</v>
      </c>
      <c r="J7" s="23" t="s">
        <v>98</v>
      </c>
      <c r="K7" s="23" t="s">
        <v>99</v>
      </c>
      <c r="L7" s="23" t="s">
        <v>100</v>
      </c>
      <c r="M7" s="23" t="s">
        <v>101</v>
      </c>
      <c r="N7" s="24" t="s">
        <v>102</v>
      </c>
      <c r="O7" s="24">
        <v>23.38</v>
      </c>
      <c r="P7" s="24">
        <v>0.53</v>
      </c>
      <c r="Q7" s="24">
        <v>100</v>
      </c>
      <c r="R7" s="24">
        <v>3743</v>
      </c>
      <c r="S7" s="24">
        <v>73338</v>
      </c>
      <c r="T7" s="24">
        <v>536.09</v>
      </c>
      <c r="U7" s="24">
        <v>136.80000000000001</v>
      </c>
      <c r="V7" s="24">
        <v>385</v>
      </c>
      <c r="W7" s="24">
        <v>0.33</v>
      </c>
      <c r="X7" s="24">
        <v>1166.67</v>
      </c>
      <c r="Y7" s="24" t="s">
        <v>102</v>
      </c>
      <c r="Z7" s="24">
        <v>102.72</v>
      </c>
      <c r="AA7" s="24">
        <v>116.95</v>
      </c>
      <c r="AB7" s="24">
        <v>108.74</v>
      </c>
      <c r="AC7" s="24">
        <v>102.95</v>
      </c>
      <c r="AD7" s="24" t="s">
        <v>102</v>
      </c>
      <c r="AE7" s="24">
        <v>96.14</v>
      </c>
      <c r="AF7" s="24">
        <v>95.6</v>
      </c>
      <c r="AG7" s="24">
        <v>93.57</v>
      </c>
      <c r="AH7" s="24">
        <v>96.48</v>
      </c>
      <c r="AI7" s="24">
        <v>96.59</v>
      </c>
      <c r="AJ7" s="24" t="s">
        <v>102</v>
      </c>
      <c r="AK7" s="24">
        <v>212.62</v>
      </c>
      <c r="AL7" s="24">
        <v>145.82</v>
      </c>
      <c r="AM7" s="24">
        <v>103.44</v>
      </c>
      <c r="AN7" s="24">
        <v>86.17</v>
      </c>
      <c r="AO7" s="24" t="s">
        <v>102</v>
      </c>
      <c r="AP7" s="24">
        <v>237</v>
      </c>
      <c r="AQ7" s="24">
        <v>257.23</v>
      </c>
      <c r="AR7" s="24">
        <v>293.54000000000002</v>
      </c>
      <c r="AS7" s="24">
        <v>224.6</v>
      </c>
      <c r="AT7" s="24">
        <v>208.93</v>
      </c>
      <c r="AU7" s="24" t="s">
        <v>102</v>
      </c>
      <c r="AV7" s="24">
        <v>171.15</v>
      </c>
      <c r="AW7" s="24">
        <v>232.29</v>
      </c>
      <c r="AX7" s="24">
        <v>325.62</v>
      </c>
      <c r="AY7" s="24">
        <v>360.25</v>
      </c>
      <c r="AZ7" s="24" t="s">
        <v>102</v>
      </c>
      <c r="BA7" s="24">
        <v>135.35</v>
      </c>
      <c r="BB7" s="24">
        <v>150.91999999999999</v>
      </c>
      <c r="BC7" s="24">
        <v>151.72</v>
      </c>
      <c r="BD7" s="24">
        <v>132.16</v>
      </c>
      <c r="BE7" s="24">
        <v>136.43</v>
      </c>
      <c r="BF7" s="24" t="s">
        <v>102</v>
      </c>
      <c r="BG7" s="24">
        <v>867.88</v>
      </c>
      <c r="BH7" s="24">
        <v>829.69</v>
      </c>
      <c r="BI7" s="24">
        <v>764.33</v>
      </c>
      <c r="BJ7" s="24">
        <v>666.12</v>
      </c>
      <c r="BK7" s="24" t="s">
        <v>102</v>
      </c>
      <c r="BL7" s="24">
        <v>782.91</v>
      </c>
      <c r="BM7" s="24">
        <v>783.21</v>
      </c>
      <c r="BN7" s="24">
        <v>902.04</v>
      </c>
      <c r="BO7" s="24">
        <v>992.16</v>
      </c>
      <c r="BP7" s="24">
        <v>967.97</v>
      </c>
      <c r="BQ7" s="24" t="s">
        <v>102</v>
      </c>
      <c r="BR7" s="24">
        <v>25.42</v>
      </c>
      <c r="BS7" s="24">
        <v>33.32</v>
      </c>
      <c r="BT7" s="24">
        <v>30.44</v>
      </c>
      <c r="BU7" s="24">
        <v>30.95</v>
      </c>
      <c r="BV7" s="24" t="s">
        <v>102</v>
      </c>
      <c r="BW7" s="24">
        <v>49.38</v>
      </c>
      <c r="BX7" s="24">
        <v>48.53</v>
      </c>
      <c r="BY7" s="24">
        <v>46.11</v>
      </c>
      <c r="BZ7" s="24">
        <v>45.55</v>
      </c>
      <c r="CA7" s="24">
        <v>46.2</v>
      </c>
      <c r="CB7" s="24" t="s">
        <v>102</v>
      </c>
      <c r="CC7" s="24">
        <v>597.76</v>
      </c>
      <c r="CD7" s="24">
        <v>458.96</v>
      </c>
      <c r="CE7" s="24">
        <v>503.26</v>
      </c>
      <c r="CF7" s="24">
        <v>537.6</v>
      </c>
      <c r="CG7" s="24" t="s">
        <v>102</v>
      </c>
      <c r="CH7" s="24">
        <v>316.97000000000003</v>
      </c>
      <c r="CI7" s="24">
        <v>326.17</v>
      </c>
      <c r="CJ7" s="24">
        <v>336.93</v>
      </c>
      <c r="CK7" s="24">
        <v>331.17</v>
      </c>
      <c r="CL7" s="24">
        <v>332.82</v>
      </c>
      <c r="CM7" s="24" t="s">
        <v>102</v>
      </c>
      <c r="CN7" s="24">
        <v>47.16</v>
      </c>
      <c r="CO7" s="24">
        <v>45.45</v>
      </c>
      <c r="CP7" s="24">
        <v>46.51</v>
      </c>
      <c r="CQ7" s="24">
        <v>44.19</v>
      </c>
      <c r="CR7" s="24" t="s">
        <v>102</v>
      </c>
      <c r="CS7" s="24">
        <v>46.36</v>
      </c>
      <c r="CT7" s="24">
        <v>46.45</v>
      </c>
      <c r="CU7" s="24">
        <v>45.36</v>
      </c>
      <c r="CV7" s="24">
        <v>45.93</v>
      </c>
      <c r="CW7" s="24">
        <v>46.29</v>
      </c>
      <c r="CX7" s="24" t="s">
        <v>102</v>
      </c>
      <c r="CY7" s="24">
        <v>100</v>
      </c>
      <c r="CZ7" s="24">
        <v>100</v>
      </c>
      <c r="DA7" s="24">
        <v>100</v>
      </c>
      <c r="DB7" s="24">
        <v>100</v>
      </c>
      <c r="DC7" s="24" t="s">
        <v>102</v>
      </c>
      <c r="DD7" s="24">
        <v>83.08</v>
      </c>
      <c r="DE7" s="24">
        <v>82.61</v>
      </c>
      <c r="DF7" s="24">
        <v>82.21</v>
      </c>
      <c r="DG7" s="24">
        <v>82.98</v>
      </c>
      <c r="DH7" s="24">
        <v>82.56</v>
      </c>
      <c r="DI7" s="24" t="s">
        <v>102</v>
      </c>
      <c r="DJ7" s="24">
        <v>8.64</v>
      </c>
      <c r="DK7" s="24">
        <v>17.28</v>
      </c>
      <c r="DL7" s="24">
        <v>26.04</v>
      </c>
      <c r="DM7" s="24">
        <v>34.72</v>
      </c>
      <c r="DN7" s="24" t="s">
        <v>102</v>
      </c>
      <c r="DO7" s="24">
        <v>33.75</v>
      </c>
      <c r="DP7" s="24">
        <v>36.21</v>
      </c>
      <c r="DQ7" s="24">
        <v>39.69</v>
      </c>
      <c r="DR7" s="24">
        <v>39.700000000000003</v>
      </c>
      <c r="DS7" s="24">
        <v>39.619999999999997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2025-01-30T02:05:51Z</cp:lastPrinted>
  <dcterms:created xsi:type="dcterms:W3CDTF">2025-01-24T07:25:45Z</dcterms:created>
  <dcterms:modified xsi:type="dcterms:W3CDTF">2025-02-19T01:29:15Z</dcterms:modified>
  <cp:category/>
</cp:coreProperties>
</file>