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10_登米市★\99_確定\"/>
    </mc:Choice>
  </mc:AlternateContent>
  <workbookProtection workbookAlgorithmName="SHA-512" workbookHashValue="p4HxyWH3QigGuXtuksrYzGjwrpUBkrs93lh7U0IX1rhUJCMx3aYyh9tBARGXfefGFc47Xis2PyeGkxtWZgvtBw==" workbookSaltValue="szRytFf9aqiXRO4johivJQ=="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<sst xmlns="http://schemas.openxmlformats.org/spreadsheetml/2006/main" count="271" uniqueCount="118">
  <si>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</si>
  <si>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</si>
  <si>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</si>
  <si>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</si>
  <si>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</si>
  <si>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</si>
  <si>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</si>
  <si>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</si>
  <si>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</si>
  <si>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</si>
  <si>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</si>
  <si>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</si>
  <si>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</si>
  <si>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</si>
  <si>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</si>
  <si>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</si>
  <si>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</si>
  <si>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</si>
  <si>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</si>
  <si>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</si>
  <si>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</si>
  <si>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</si>
  <si>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</si>
  <si>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</si>
  <si>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</si>
  <si>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</si>
  <si>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</si>
  <si>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</si>
  <si>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</si>
  <si>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</si>
  <si>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</si>
  <si>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</si>
  <si>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</si>
  <si>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</si>
  <si>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</si>
  <si>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</si>
  <si>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</si>
  <si>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</si>
  <si>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</si>
  <si>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</si>
  <si>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</si>
  <si>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</si>
  <si>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</si>
  <si>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</si>
  <si>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</si>
  <si>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</si>
  <si>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</si>
  <si>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</si>
  <si>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</si>
  <si>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</si>
  <si>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</si>
  <si>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</si>
  <si>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</si>
  <si>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</si>
  <si>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</si>
  <si>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</si>
  <si>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</si>
  <si>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</si>
  <si>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</si>
  <si>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</si>
  <si>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</si>
  <si>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</si>
  <si>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</si>
  <si>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</si>
  <si>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</si>
  <si>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</si>
  <si>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</si>
  <si>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</si>
  <si>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</si>
  <si>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</si>
  <si>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</si>
  <si>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</si>
  <si>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</si>
  <si>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</si>
  <si>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</si>
  <si>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</si>
  <si>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</si>
  <si>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</si>
  <si>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</si>
  <si>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</si>
  <si>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</si>
  <si>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</si>
  <si>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</si>
  <si>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</si>
  <si>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</si>
  <si>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</si>
  <si>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</si>
  <si>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</si>
  <si>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</si>
  <si>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</si>
  <si>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</si>
  <si>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</si>
  <si>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</si>
  <si>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</si>
  <si>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</si>
  <si>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</si>
  <si>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登米市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</si>
  <si>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</si>
  <si>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</si>
  <si>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</si>
  <si>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</si>
  <si>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</si>
  <si>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</si>
  <si>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</si>
  <si>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</si>
  <si>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</si>
  <si>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</si>
  <si>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</si>
  <si>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</si>
  <si>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</si>
  <si>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</si>
  <si>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</si>
  <si>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</si>
  <si>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</si>
  <si>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</si>
  <si>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「①有形固定資産減価償却率」は、地方公営企業法適用前の減価償却累計額を控除した額を開始時点の資産として計上しているため、減価償却累計額が小さく、平均値を大きく下回っている。</t>
    <phoneticPr fontId="4"/>
  </si>
  <si>
    <t>　令和２年度より地方公営企業法を適用したため、令和２年度からの数値となっている。
「①経常収支比率」は、令和５年９月に下水道使用料の改定を行ったことから、使用料収入が前年度より増加したものの、依然として基準外繰入に依存している状況にあるため、適正な料金体系の検討による収入の確保、浄化槽整備・管理手法の見直しによる経費の削減を図っていく。
「②累積欠損金比率」は発生していない。
「③流動比率」は、企業債の翌年度償還額が増加したことなどにより前年度より減少した。企業債新規発行額の削減の余地について検討を図っていく。
「④企業債残高対事業規模比率」は、建設投資において、自己資金が少ないため借入金に依存してきたことにより企業債残高が多く、平均値を大きく上回っている。
「⑥汚水処理原価」は、委託料等の増加により前年度より増加した。使用料単価は使用料改定により増加し、「⑤経費回収率」は前年度から改善したものの、依然100％に達していない。浄化槽整備・維持管理手法の見直しによる汚水処理費の削減等により、回収率の改善を図っていく。
「⑦施設利用率」は前年度を下回っている。新規整備により浄化槽の基数は年々増加しているが、１基あたりの処理水量は減少傾向となっている。
「⑧水洗化率」は、本市では、排水設備工事申請と浄化槽設置申請を同時に提出することにより浄化槽工事を実施しているため、100％となっている。</t>
    <rPh sb="121" eb="123">
      <t>テキセイ</t>
    </rPh>
    <rPh sb="124" eb="128">
      <t>リョウキンタイケイ</t>
    </rPh>
    <rPh sb="129" eb="131">
      <t>ケントウ</t>
    </rPh>
    <rPh sb="134" eb="136">
      <t>シュウニュウ</t>
    </rPh>
    <rPh sb="137" eb="139">
      <t>カクホ</t>
    </rPh>
    <rPh sb="140" eb="143">
      <t>ジョウカソウ</t>
    </rPh>
    <rPh sb="143" eb="145">
      <t>セイビ</t>
    </rPh>
    <rPh sb="146" eb="150">
      <t>カンリシュホウ</t>
    </rPh>
    <rPh sb="151" eb="153">
      <t>ミナオ</t>
    </rPh>
    <rPh sb="157" eb="159">
      <t>ケイヒ</t>
    </rPh>
    <rPh sb="160" eb="162">
      <t>サクゲン</t>
    </rPh>
    <rPh sb="163" eb="164">
      <t>ハカ</t>
    </rPh>
    <rPh sb="199" eb="202">
      <t>キギョウサイ</t>
    </rPh>
    <rPh sb="203" eb="209">
      <t>ヨクネンドショウカンガク</t>
    </rPh>
    <rPh sb="210" eb="212">
      <t>ゾウカ</t>
    </rPh>
    <rPh sb="221" eb="224">
      <t>ゼンネンド</t>
    </rPh>
    <rPh sb="226" eb="228">
      <t>ゲンショウ</t>
    </rPh>
    <rPh sb="316" eb="317">
      <t>オオ</t>
    </rPh>
    <rPh sb="345" eb="348">
      <t>イタクリョウ</t>
    </rPh>
    <rPh sb="348" eb="349">
      <t>トウ</t>
    </rPh>
    <rPh sb="350" eb="352">
      <t>ゾウカ</t>
    </rPh>
    <rPh sb="360" eb="362">
      <t>ゾウカ</t>
    </rPh>
    <rPh sb="419" eb="422">
      <t>ジョウカソウ</t>
    </rPh>
    <rPh sb="422" eb="424">
      <t>セイビ</t>
    </rPh>
    <rPh sb="425" eb="431">
      <t>イジカンリシュホウ</t>
    </rPh>
    <rPh sb="432" eb="434">
      <t>ミナオ</t>
    </rPh>
    <rPh sb="474" eb="477">
      <t>ゼンネンド</t>
    </rPh>
    <rPh sb="520" eb="522">
      <t>ゲンショウ</t>
    </rPh>
    <phoneticPr fontId="4"/>
  </si>
  <si>
    <t>　平成14年度より特定地域生活排水処理施設整備に着手し、令和５年度においては64基を整備している。浄化槽の設置コストは低いものの、維持管理コストが嵩み「汚水処理原価」が類似団体より高く、「経費回収率」が低い状況にある。補助金型の個人設置浄化槽整備事業への移行等も踏まえて浄化槽整備・管理手法の見直し検討し、経費の削減を図っていく。
　今後は、施設更新費用の増加や人口減少に伴う使用料の減少等が予測される。的確な経営分析を行い、使用料改定による収益の確保や、維持管理費の削減など、持続可能な経営に努める必要がある。</t>
    <rPh sb="131" eb="132">
      <t>フ</t>
    </rPh>
    <rPh sb="213" eb="216">
      <t>シヨウリョウ</t>
    </rPh>
    <rPh sb="216" eb="218">
      <t>カイテイ</t>
    </rPh>
    <rPh sb="221" eb="223">
      <t>シュウエキ</t>
    </rPh>
    <rPh sb="224" eb="226">
      <t>カクホ</t>
    </rPh>
    <rPh sb="228" eb="233">
      <t>イジカンリヒ</t>
    </rPh>
    <rPh sb="234" eb="236">
      <t>サクゲン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</si>
</sst>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2"/>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0" xfId="0" applyFont="1" applyAlignment="1">
      <alignment horizontal="left" vertical="center"/>
    </xf>
    <xf numFmtId="0" fontId="15"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4AA-4F70-8692-10471CD23B6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4AA-4F70-8692-10471CD23B6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51.45</c:v>
                </c:pt>
                <c:pt idx="2">
                  <c:v>50.95</c:v>
                </c:pt>
                <c:pt idx="3">
                  <c:v>50.34</c:v>
                </c:pt>
                <c:pt idx="4">
                  <c:v>49.63</c:v>
                </c:pt>
              </c:numCache>
            </c:numRef>
          </c:val>
          <c:extLst>
            <c:ext xmlns:c16="http://schemas.microsoft.com/office/drawing/2014/chart" uri="{C3380CC4-5D6E-409C-BE32-E72D297353CC}">
              <c16:uniqueId val="{00000000-8E51-4AAA-9E32-5F6D8811BE9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58.19</c:v>
                </c:pt>
                <c:pt idx="2">
                  <c:v>56.52</c:v>
                </c:pt>
                <c:pt idx="3">
                  <c:v>88.45</c:v>
                </c:pt>
                <c:pt idx="4">
                  <c:v>54.08</c:v>
                </c:pt>
              </c:numCache>
            </c:numRef>
          </c:val>
          <c:smooth val="0"/>
          <c:extLst>
            <c:ext xmlns:c16="http://schemas.microsoft.com/office/drawing/2014/chart" uri="{C3380CC4-5D6E-409C-BE32-E72D297353CC}">
              <c16:uniqueId val="{00000001-8E51-4AAA-9E32-5F6D8811BE9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CDEC-4953-AB86-2A529C1F2BA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87.8</c:v>
                </c:pt>
                <c:pt idx="2">
                  <c:v>88.43</c:v>
                </c:pt>
                <c:pt idx="3">
                  <c:v>90.34</c:v>
                </c:pt>
                <c:pt idx="4">
                  <c:v>90.57</c:v>
                </c:pt>
              </c:numCache>
            </c:numRef>
          </c:val>
          <c:smooth val="0"/>
          <c:extLst>
            <c:ext xmlns:c16="http://schemas.microsoft.com/office/drawing/2014/chart" uri="{C3380CC4-5D6E-409C-BE32-E72D297353CC}">
              <c16:uniqueId val="{00000001-CDEC-4953-AB86-2A529C1F2BA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104.2</c:v>
                </c:pt>
                <c:pt idx="2">
                  <c:v>106.12</c:v>
                </c:pt>
                <c:pt idx="3">
                  <c:v>106.05</c:v>
                </c:pt>
                <c:pt idx="4">
                  <c:v>102.46</c:v>
                </c:pt>
              </c:numCache>
            </c:numRef>
          </c:val>
          <c:extLst>
            <c:ext xmlns:c16="http://schemas.microsoft.com/office/drawing/2014/chart" uri="{C3380CC4-5D6E-409C-BE32-E72D297353CC}">
              <c16:uniqueId val="{00000000-980C-4BFC-B4D4-E64881CF3D7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99.03</c:v>
                </c:pt>
                <c:pt idx="2">
                  <c:v>100.41</c:v>
                </c:pt>
                <c:pt idx="3">
                  <c:v>100.17</c:v>
                </c:pt>
                <c:pt idx="4">
                  <c:v>96.95</c:v>
                </c:pt>
              </c:numCache>
            </c:numRef>
          </c:val>
          <c:smooth val="0"/>
          <c:extLst>
            <c:ext xmlns:c16="http://schemas.microsoft.com/office/drawing/2014/chart" uri="{C3380CC4-5D6E-409C-BE32-E72D297353CC}">
              <c16:uniqueId val="{00000001-980C-4BFC-B4D4-E64881CF3D7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4.3</c:v>
                </c:pt>
                <c:pt idx="2">
                  <c:v>8.27</c:v>
                </c:pt>
                <c:pt idx="3">
                  <c:v>11.35</c:v>
                </c:pt>
                <c:pt idx="4">
                  <c:v>14.95</c:v>
                </c:pt>
              </c:numCache>
            </c:numRef>
          </c:val>
          <c:extLst>
            <c:ext xmlns:c16="http://schemas.microsoft.com/office/drawing/2014/chart" uri="{C3380CC4-5D6E-409C-BE32-E72D297353CC}">
              <c16:uniqueId val="{00000000-C5A8-4880-96DC-86A18F12126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15.74</c:v>
                </c:pt>
                <c:pt idx="2">
                  <c:v>21.02</c:v>
                </c:pt>
                <c:pt idx="3">
                  <c:v>24.31</c:v>
                </c:pt>
                <c:pt idx="4">
                  <c:v>26.92</c:v>
                </c:pt>
              </c:numCache>
            </c:numRef>
          </c:val>
          <c:smooth val="0"/>
          <c:extLst>
            <c:ext xmlns:c16="http://schemas.microsoft.com/office/drawing/2014/chart" uri="{C3380CC4-5D6E-409C-BE32-E72D297353CC}">
              <c16:uniqueId val="{00000001-C5A8-4880-96DC-86A18F12126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C70-4063-978E-677A0BFA32C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70-4063-978E-677A0BFA32C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785-4FFE-A71D-ED2B3E18B6D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74.239999999999995</c:v>
                </c:pt>
                <c:pt idx="2">
                  <c:v>83.92</c:v>
                </c:pt>
                <c:pt idx="3">
                  <c:v>89.31</c:v>
                </c:pt>
                <c:pt idx="4">
                  <c:v>91.33</c:v>
                </c:pt>
              </c:numCache>
            </c:numRef>
          </c:val>
          <c:smooth val="0"/>
          <c:extLst>
            <c:ext xmlns:c16="http://schemas.microsoft.com/office/drawing/2014/chart" uri="{C3380CC4-5D6E-409C-BE32-E72D297353CC}">
              <c16:uniqueId val="{00000001-C785-4FFE-A71D-ED2B3E18B6D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119.47</c:v>
                </c:pt>
                <c:pt idx="2">
                  <c:v>150.41</c:v>
                </c:pt>
                <c:pt idx="3">
                  <c:v>331.02</c:v>
                </c:pt>
                <c:pt idx="4">
                  <c:v>327.2</c:v>
                </c:pt>
              </c:numCache>
            </c:numRef>
          </c:val>
          <c:extLst>
            <c:ext xmlns:c16="http://schemas.microsoft.com/office/drawing/2014/chart" uri="{C3380CC4-5D6E-409C-BE32-E72D297353CC}">
              <c16:uniqueId val="{00000000-B148-4891-923D-CBB07C76A59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100.47</c:v>
                </c:pt>
                <c:pt idx="2">
                  <c:v>122.71</c:v>
                </c:pt>
                <c:pt idx="3">
                  <c:v>138.19999999999999</c:v>
                </c:pt>
                <c:pt idx="4">
                  <c:v>126.97</c:v>
                </c:pt>
              </c:numCache>
            </c:numRef>
          </c:val>
          <c:smooth val="0"/>
          <c:extLst>
            <c:ext xmlns:c16="http://schemas.microsoft.com/office/drawing/2014/chart" uri="{C3380CC4-5D6E-409C-BE32-E72D297353CC}">
              <c16:uniqueId val="{00000001-B148-4891-923D-CBB07C76A59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1327.87</c:v>
                </c:pt>
                <c:pt idx="2">
                  <c:v>1315.41</c:v>
                </c:pt>
                <c:pt idx="3">
                  <c:v>1312.6</c:v>
                </c:pt>
                <c:pt idx="4">
                  <c:v>1206.0899999999999</c:v>
                </c:pt>
              </c:numCache>
            </c:numRef>
          </c:val>
          <c:extLst>
            <c:ext xmlns:c16="http://schemas.microsoft.com/office/drawing/2014/chart" uri="{C3380CC4-5D6E-409C-BE32-E72D297353CC}">
              <c16:uniqueId val="{00000000-542E-43E6-9AAC-70846DB6390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542E-43E6-9AAC-70846DB6390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47.72</c:v>
                </c:pt>
                <c:pt idx="2">
                  <c:v>47.1</c:v>
                </c:pt>
                <c:pt idx="3">
                  <c:v>44.25</c:v>
                </c:pt>
                <c:pt idx="4">
                  <c:v>46.29</c:v>
                </c:pt>
              </c:numCache>
            </c:numRef>
          </c:val>
          <c:extLst>
            <c:ext xmlns:c16="http://schemas.microsoft.com/office/drawing/2014/chart" uri="{C3380CC4-5D6E-409C-BE32-E72D297353CC}">
              <c16:uniqueId val="{00000000-1A36-46E8-97E1-5294E8649E7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60.59</c:v>
                </c:pt>
                <c:pt idx="2">
                  <c:v>60</c:v>
                </c:pt>
                <c:pt idx="3">
                  <c:v>59.01</c:v>
                </c:pt>
                <c:pt idx="4">
                  <c:v>56.06</c:v>
                </c:pt>
              </c:numCache>
            </c:numRef>
          </c:val>
          <c:smooth val="0"/>
          <c:extLst>
            <c:ext xmlns:c16="http://schemas.microsoft.com/office/drawing/2014/chart" uri="{C3380CC4-5D6E-409C-BE32-E72D297353CC}">
              <c16:uniqueId val="{00000001-1A36-46E8-97E1-5294E8649E7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314.23</c:v>
                </c:pt>
                <c:pt idx="2">
                  <c:v>318.86</c:v>
                </c:pt>
                <c:pt idx="3">
                  <c:v>339.62</c:v>
                </c:pt>
                <c:pt idx="4">
                  <c:v>352.19</c:v>
                </c:pt>
              </c:numCache>
            </c:numRef>
          </c:val>
          <c:extLst>
            <c:ext xmlns:c16="http://schemas.microsoft.com/office/drawing/2014/chart" uri="{C3380CC4-5D6E-409C-BE32-E72D297353CC}">
              <c16:uniqueId val="{00000000-E21F-44DF-A2D1-1C08AAF9CB1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280.23</c:v>
                </c:pt>
                <c:pt idx="2">
                  <c:v>282.70999999999998</c:v>
                </c:pt>
                <c:pt idx="3">
                  <c:v>291.82</c:v>
                </c:pt>
                <c:pt idx="4">
                  <c:v>304.36</c:v>
                </c:pt>
              </c:numCache>
            </c:numRef>
          </c:val>
          <c:smooth val="0"/>
          <c:extLst>
            <c:ext xmlns:c16="http://schemas.microsoft.com/office/drawing/2014/chart" uri="{C3380CC4-5D6E-409C-BE32-E72D297353CC}">
              <c16:uniqueId val="{00000001-E21F-44DF-A2D1-1C08AAF9CB1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F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登米市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特定地域生活排水処理</v>
      </c>
      <c r="Q8" s="39"/>
      <c r="R8" s="39"/>
      <c r="S8" s="39"/>
      <c r="T8" s="39"/>
      <c r="U8" s="39"/>
      <c r="V8" s="39"/>
      <c r="W8" s="39" t="str">
        <f>データ!L6</f>
        <v>K2</v>
      </c>
      <c r="X8" s="39"/>
      <c r="Y8" s="39"/>
      <c r="Z8" s="39"/>
      <c r="AA8" s="39"/>
      <c r="AB8" s="39"/>
      <c r="AC8" s="39"/>
      <c r="AD8" s="40" t="str">
        <f>データ!$M$6</f>
        <v>非設置</v>
      </c>
      <c r="AE8" s="40"/>
      <c r="AF8" s="40"/>
      <c r="AG8" s="40"/>
      <c r="AH8" s="40"/>
      <c r="AI8" s="40"/>
      <c r="AJ8" s="40"/>
      <c r="AK8" s="3"/>
      <c r="AL8" s="41">
        <f>データ!S6</f>
        <v>73338</v>
      </c>
      <c r="AM8" s="41"/>
      <c r="AN8" s="41"/>
      <c r="AO8" s="41"/>
      <c r="AP8" s="41"/>
      <c r="AQ8" s="41"/>
      <c r="AR8" s="41"/>
      <c r="AS8" s="41"/>
      <c r="AT8" s="34">
        <f>データ!T6</f>
        <v>536.09</v>
      </c>
      <c r="AU8" s="34"/>
      <c r="AV8" s="34"/>
      <c r="AW8" s="34"/>
      <c r="AX8" s="34"/>
      <c r="AY8" s="34"/>
      <c r="AZ8" s="34"/>
      <c r="BA8" s="34"/>
      <c r="BB8" s="34">
        <f>データ!U6</f>
        <v>136.80000000000001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33.950000000000003</v>
      </c>
      <c r="J10" s="34"/>
      <c r="K10" s="34"/>
      <c r="L10" s="34"/>
      <c r="M10" s="34"/>
      <c r="N10" s="34"/>
      <c r="O10" s="34"/>
      <c r="P10" s="34">
        <f>データ!P6</f>
        <v>9.59</v>
      </c>
      <c r="Q10" s="34"/>
      <c r="R10" s="34"/>
      <c r="S10" s="34"/>
      <c r="T10" s="34"/>
      <c r="U10" s="34"/>
      <c r="V10" s="34"/>
      <c r="W10" s="34">
        <f>データ!Q6</f>
        <v>100</v>
      </c>
      <c r="X10" s="34"/>
      <c r="Y10" s="34"/>
      <c r="Z10" s="34"/>
      <c r="AA10" s="34"/>
      <c r="AB10" s="34"/>
      <c r="AC10" s="34"/>
      <c r="AD10" s="41">
        <f>データ!R6</f>
        <v>3743</v>
      </c>
      <c r="AE10" s="41"/>
      <c r="AF10" s="41"/>
      <c r="AG10" s="41"/>
      <c r="AH10" s="41"/>
      <c r="AI10" s="41"/>
      <c r="AJ10" s="41"/>
      <c r="AK10" s="2"/>
      <c r="AL10" s="41">
        <f>データ!V6</f>
        <v>6976</v>
      </c>
      <c r="AM10" s="41"/>
      <c r="AN10" s="41"/>
      <c r="AO10" s="41"/>
      <c r="AP10" s="41"/>
      <c r="AQ10" s="41"/>
      <c r="AR10" s="41"/>
      <c r="AS10" s="41"/>
      <c r="AT10" s="34">
        <f>データ!W6</f>
        <v>2</v>
      </c>
      <c r="AU10" s="34"/>
      <c r="AV10" s="34"/>
      <c r="AW10" s="34"/>
      <c r="AX10" s="34"/>
      <c r="AY10" s="34"/>
      <c r="AZ10" s="34"/>
      <c r="BA10" s="34"/>
      <c r="BB10" s="34">
        <f>データ!X6</f>
        <v>3488</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116</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3" t="s">
        <v>27</v>
      </c>
      <c r="BM45" s="74"/>
      <c r="BN45" s="74"/>
      <c r="BO45" s="74"/>
      <c r="BP45" s="74"/>
      <c r="BQ45" s="74"/>
      <c r="BR45" s="74"/>
      <c r="BS45" s="74"/>
      <c r="BT45" s="74"/>
      <c r="BU45" s="74"/>
      <c r="BV45" s="74"/>
      <c r="BW45" s="74"/>
      <c r="BX45" s="74"/>
      <c r="BY45" s="74"/>
      <c r="BZ45" s="75"/>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6"/>
      <c r="BM46" s="77"/>
      <c r="BN46" s="77"/>
      <c r="BO46" s="77"/>
      <c r="BP46" s="77"/>
      <c r="BQ46" s="77"/>
      <c r="BR46" s="77"/>
      <c r="BS46" s="77"/>
      <c r="BT46" s="77"/>
      <c r="BU46" s="77"/>
      <c r="BV46" s="77"/>
      <c r="BW46" s="77"/>
      <c r="BX46" s="77"/>
      <c r="BY46" s="77"/>
      <c r="BZ46" s="78"/>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9" t="s">
        <v>115</v>
      </c>
      <c r="BM47" s="80"/>
      <c r="BN47" s="80"/>
      <c r="BO47" s="80"/>
      <c r="BP47" s="80"/>
      <c r="BQ47" s="80"/>
      <c r="BR47" s="80"/>
      <c r="BS47" s="80"/>
      <c r="BT47" s="80"/>
      <c r="BU47" s="80"/>
      <c r="BV47" s="80"/>
      <c r="BW47" s="80"/>
      <c r="BX47" s="80"/>
      <c r="BY47" s="80"/>
      <c r="BZ47" s="8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9"/>
      <c r="BM48" s="80"/>
      <c r="BN48" s="80"/>
      <c r="BO48" s="80"/>
      <c r="BP48" s="80"/>
      <c r="BQ48" s="80"/>
      <c r="BR48" s="80"/>
      <c r="BS48" s="80"/>
      <c r="BT48" s="80"/>
      <c r="BU48" s="80"/>
      <c r="BV48" s="80"/>
      <c r="BW48" s="80"/>
      <c r="BX48" s="80"/>
      <c r="BY48" s="80"/>
      <c r="BZ48" s="8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9"/>
      <c r="BM49" s="80"/>
      <c r="BN49" s="80"/>
      <c r="BO49" s="80"/>
      <c r="BP49" s="80"/>
      <c r="BQ49" s="80"/>
      <c r="BR49" s="80"/>
      <c r="BS49" s="80"/>
      <c r="BT49" s="80"/>
      <c r="BU49" s="80"/>
      <c r="BV49" s="80"/>
      <c r="BW49" s="80"/>
      <c r="BX49" s="80"/>
      <c r="BY49" s="80"/>
      <c r="BZ49" s="8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9"/>
      <c r="BM50" s="80"/>
      <c r="BN50" s="80"/>
      <c r="BO50" s="80"/>
      <c r="BP50" s="80"/>
      <c r="BQ50" s="80"/>
      <c r="BR50" s="80"/>
      <c r="BS50" s="80"/>
      <c r="BT50" s="80"/>
      <c r="BU50" s="80"/>
      <c r="BV50" s="80"/>
      <c r="BW50" s="80"/>
      <c r="BX50" s="80"/>
      <c r="BY50" s="80"/>
      <c r="BZ50" s="8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9"/>
      <c r="BM51" s="80"/>
      <c r="BN51" s="80"/>
      <c r="BO51" s="80"/>
      <c r="BP51" s="80"/>
      <c r="BQ51" s="80"/>
      <c r="BR51" s="80"/>
      <c r="BS51" s="80"/>
      <c r="BT51" s="80"/>
      <c r="BU51" s="80"/>
      <c r="BV51" s="80"/>
      <c r="BW51" s="80"/>
      <c r="BX51" s="80"/>
      <c r="BY51" s="80"/>
      <c r="BZ51" s="8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9"/>
      <c r="BM52" s="80"/>
      <c r="BN52" s="80"/>
      <c r="BO52" s="80"/>
      <c r="BP52" s="80"/>
      <c r="BQ52" s="80"/>
      <c r="BR52" s="80"/>
      <c r="BS52" s="80"/>
      <c r="BT52" s="80"/>
      <c r="BU52" s="80"/>
      <c r="BV52" s="80"/>
      <c r="BW52" s="80"/>
      <c r="BX52" s="80"/>
      <c r="BY52" s="80"/>
      <c r="BZ52" s="8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9"/>
      <c r="BM53" s="80"/>
      <c r="BN53" s="80"/>
      <c r="BO53" s="80"/>
      <c r="BP53" s="80"/>
      <c r="BQ53" s="80"/>
      <c r="BR53" s="80"/>
      <c r="BS53" s="80"/>
      <c r="BT53" s="80"/>
      <c r="BU53" s="80"/>
      <c r="BV53" s="80"/>
      <c r="BW53" s="80"/>
      <c r="BX53" s="80"/>
      <c r="BY53" s="80"/>
      <c r="BZ53" s="8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9"/>
      <c r="BM54" s="80"/>
      <c r="BN54" s="80"/>
      <c r="BO54" s="80"/>
      <c r="BP54" s="80"/>
      <c r="BQ54" s="80"/>
      <c r="BR54" s="80"/>
      <c r="BS54" s="80"/>
      <c r="BT54" s="80"/>
      <c r="BU54" s="80"/>
      <c r="BV54" s="80"/>
      <c r="BW54" s="80"/>
      <c r="BX54" s="80"/>
      <c r="BY54" s="80"/>
      <c r="BZ54" s="8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9"/>
      <c r="BM55" s="80"/>
      <c r="BN55" s="80"/>
      <c r="BO55" s="80"/>
      <c r="BP55" s="80"/>
      <c r="BQ55" s="80"/>
      <c r="BR55" s="80"/>
      <c r="BS55" s="80"/>
      <c r="BT55" s="80"/>
      <c r="BU55" s="80"/>
      <c r="BV55" s="80"/>
      <c r="BW55" s="80"/>
      <c r="BX55" s="80"/>
      <c r="BY55" s="80"/>
      <c r="BZ55" s="8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9"/>
      <c r="BM56" s="80"/>
      <c r="BN56" s="80"/>
      <c r="BO56" s="80"/>
      <c r="BP56" s="80"/>
      <c r="BQ56" s="80"/>
      <c r="BR56" s="80"/>
      <c r="BS56" s="80"/>
      <c r="BT56" s="80"/>
      <c r="BU56" s="80"/>
      <c r="BV56" s="80"/>
      <c r="BW56" s="80"/>
      <c r="BX56" s="80"/>
      <c r="BY56" s="80"/>
      <c r="BZ56" s="8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9"/>
      <c r="BM57" s="80"/>
      <c r="BN57" s="80"/>
      <c r="BO57" s="80"/>
      <c r="BP57" s="80"/>
      <c r="BQ57" s="80"/>
      <c r="BR57" s="80"/>
      <c r="BS57" s="80"/>
      <c r="BT57" s="80"/>
      <c r="BU57" s="80"/>
      <c r="BV57" s="80"/>
      <c r="BW57" s="80"/>
      <c r="BX57" s="80"/>
      <c r="BY57" s="80"/>
      <c r="BZ57" s="8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9"/>
      <c r="BM58" s="80"/>
      <c r="BN58" s="80"/>
      <c r="BO58" s="80"/>
      <c r="BP58" s="80"/>
      <c r="BQ58" s="80"/>
      <c r="BR58" s="80"/>
      <c r="BS58" s="80"/>
      <c r="BT58" s="80"/>
      <c r="BU58" s="80"/>
      <c r="BV58" s="80"/>
      <c r="BW58" s="80"/>
      <c r="BX58" s="80"/>
      <c r="BY58" s="80"/>
      <c r="BZ58" s="8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9"/>
      <c r="BM59" s="80"/>
      <c r="BN59" s="80"/>
      <c r="BO59" s="80"/>
      <c r="BP59" s="80"/>
      <c r="BQ59" s="80"/>
      <c r="BR59" s="80"/>
      <c r="BS59" s="80"/>
      <c r="BT59" s="80"/>
      <c r="BU59" s="80"/>
      <c r="BV59" s="80"/>
      <c r="BW59" s="80"/>
      <c r="BX59" s="80"/>
      <c r="BY59" s="80"/>
      <c r="BZ59" s="81"/>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9"/>
      <c r="BM60" s="80"/>
      <c r="BN60" s="80"/>
      <c r="BO60" s="80"/>
      <c r="BP60" s="80"/>
      <c r="BQ60" s="80"/>
      <c r="BR60" s="80"/>
      <c r="BS60" s="80"/>
      <c r="BT60" s="80"/>
      <c r="BU60" s="80"/>
      <c r="BV60" s="80"/>
      <c r="BW60" s="80"/>
      <c r="BX60" s="80"/>
      <c r="BY60" s="80"/>
      <c r="BZ60" s="81"/>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9"/>
      <c r="BM61" s="80"/>
      <c r="BN61" s="80"/>
      <c r="BO61" s="80"/>
      <c r="BP61" s="80"/>
      <c r="BQ61" s="80"/>
      <c r="BR61" s="80"/>
      <c r="BS61" s="80"/>
      <c r="BT61" s="80"/>
      <c r="BU61" s="80"/>
      <c r="BV61" s="80"/>
      <c r="BW61" s="80"/>
      <c r="BX61" s="80"/>
      <c r="BY61" s="80"/>
      <c r="BZ61" s="8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9"/>
      <c r="BM62" s="80"/>
      <c r="BN62" s="80"/>
      <c r="BO62" s="80"/>
      <c r="BP62" s="80"/>
      <c r="BQ62" s="80"/>
      <c r="BR62" s="80"/>
      <c r="BS62" s="80"/>
      <c r="BT62" s="80"/>
      <c r="BU62" s="80"/>
      <c r="BV62" s="80"/>
      <c r="BW62" s="80"/>
      <c r="BX62" s="80"/>
      <c r="BY62" s="80"/>
      <c r="BZ62" s="8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3" t="s">
        <v>29</v>
      </c>
      <c r="BM64" s="74"/>
      <c r="BN64" s="74"/>
      <c r="BO64" s="74"/>
      <c r="BP64" s="74"/>
      <c r="BQ64" s="74"/>
      <c r="BR64" s="74"/>
      <c r="BS64" s="74"/>
      <c r="BT64" s="74"/>
      <c r="BU64" s="74"/>
      <c r="BV64" s="74"/>
      <c r="BW64" s="74"/>
      <c r="BX64" s="74"/>
      <c r="BY64" s="74"/>
      <c r="BZ64" s="75"/>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6"/>
      <c r="BM65" s="77"/>
      <c r="BN65" s="77"/>
      <c r="BO65" s="77"/>
      <c r="BP65" s="77"/>
      <c r="BQ65" s="77"/>
      <c r="BR65" s="77"/>
      <c r="BS65" s="77"/>
      <c r="BT65" s="77"/>
      <c r="BU65" s="77"/>
      <c r="BV65" s="77"/>
      <c r="BW65" s="77"/>
      <c r="BX65" s="77"/>
      <c r="BY65" s="77"/>
      <c r="BZ65" s="78"/>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9" t="s">
        <v>117</v>
      </c>
      <c r="BM66" s="80"/>
      <c r="BN66" s="80"/>
      <c r="BO66" s="80"/>
      <c r="BP66" s="80"/>
      <c r="BQ66" s="80"/>
      <c r="BR66" s="80"/>
      <c r="BS66" s="80"/>
      <c r="BT66" s="80"/>
      <c r="BU66" s="80"/>
      <c r="BV66" s="80"/>
      <c r="BW66" s="80"/>
      <c r="BX66" s="80"/>
      <c r="BY66" s="80"/>
      <c r="BZ66" s="8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9"/>
      <c r="BM67" s="80"/>
      <c r="BN67" s="80"/>
      <c r="BO67" s="80"/>
      <c r="BP67" s="80"/>
      <c r="BQ67" s="80"/>
      <c r="BR67" s="80"/>
      <c r="BS67" s="80"/>
      <c r="BT67" s="80"/>
      <c r="BU67" s="80"/>
      <c r="BV67" s="80"/>
      <c r="BW67" s="80"/>
      <c r="BX67" s="80"/>
      <c r="BY67" s="80"/>
      <c r="BZ67" s="8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9"/>
      <c r="BM68" s="80"/>
      <c r="BN68" s="80"/>
      <c r="BO68" s="80"/>
      <c r="BP68" s="80"/>
      <c r="BQ68" s="80"/>
      <c r="BR68" s="80"/>
      <c r="BS68" s="80"/>
      <c r="BT68" s="80"/>
      <c r="BU68" s="80"/>
      <c r="BV68" s="80"/>
      <c r="BW68" s="80"/>
      <c r="BX68" s="80"/>
      <c r="BY68" s="80"/>
      <c r="BZ68" s="8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9"/>
      <c r="BM69" s="80"/>
      <c r="BN69" s="80"/>
      <c r="BO69" s="80"/>
      <c r="BP69" s="80"/>
      <c r="BQ69" s="80"/>
      <c r="BR69" s="80"/>
      <c r="BS69" s="80"/>
      <c r="BT69" s="80"/>
      <c r="BU69" s="80"/>
      <c r="BV69" s="80"/>
      <c r="BW69" s="80"/>
      <c r="BX69" s="80"/>
      <c r="BY69" s="80"/>
      <c r="BZ69" s="8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9"/>
      <c r="BM70" s="80"/>
      <c r="BN70" s="80"/>
      <c r="BO70" s="80"/>
      <c r="BP70" s="80"/>
      <c r="BQ70" s="80"/>
      <c r="BR70" s="80"/>
      <c r="BS70" s="80"/>
      <c r="BT70" s="80"/>
      <c r="BU70" s="80"/>
      <c r="BV70" s="80"/>
      <c r="BW70" s="80"/>
      <c r="BX70" s="80"/>
      <c r="BY70" s="80"/>
      <c r="BZ70" s="8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9"/>
      <c r="BM71" s="80"/>
      <c r="BN71" s="80"/>
      <c r="BO71" s="80"/>
      <c r="BP71" s="80"/>
      <c r="BQ71" s="80"/>
      <c r="BR71" s="80"/>
      <c r="BS71" s="80"/>
      <c r="BT71" s="80"/>
      <c r="BU71" s="80"/>
      <c r="BV71" s="80"/>
      <c r="BW71" s="80"/>
      <c r="BX71" s="80"/>
      <c r="BY71" s="80"/>
      <c r="BZ71" s="8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9"/>
      <c r="BM72" s="80"/>
      <c r="BN72" s="80"/>
      <c r="BO72" s="80"/>
      <c r="BP72" s="80"/>
      <c r="BQ72" s="80"/>
      <c r="BR72" s="80"/>
      <c r="BS72" s="80"/>
      <c r="BT72" s="80"/>
      <c r="BU72" s="80"/>
      <c r="BV72" s="80"/>
      <c r="BW72" s="80"/>
      <c r="BX72" s="80"/>
      <c r="BY72" s="80"/>
      <c r="BZ72" s="8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9"/>
      <c r="BM73" s="80"/>
      <c r="BN73" s="80"/>
      <c r="BO73" s="80"/>
      <c r="BP73" s="80"/>
      <c r="BQ73" s="80"/>
      <c r="BR73" s="80"/>
      <c r="BS73" s="80"/>
      <c r="BT73" s="80"/>
      <c r="BU73" s="80"/>
      <c r="BV73" s="80"/>
      <c r="BW73" s="80"/>
      <c r="BX73" s="80"/>
      <c r="BY73" s="80"/>
      <c r="BZ73" s="8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9"/>
      <c r="BM74" s="80"/>
      <c r="BN74" s="80"/>
      <c r="BO74" s="80"/>
      <c r="BP74" s="80"/>
      <c r="BQ74" s="80"/>
      <c r="BR74" s="80"/>
      <c r="BS74" s="80"/>
      <c r="BT74" s="80"/>
      <c r="BU74" s="80"/>
      <c r="BV74" s="80"/>
      <c r="BW74" s="80"/>
      <c r="BX74" s="80"/>
      <c r="BY74" s="80"/>
      <c r="BZ74" s="8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9"/>
      <c r="BM75" s="80"/>
      <c r="BN75" s="80"/>
      <c r="BO75" s="80"/>
      <c r="BP75" s="80"/>
      <c r="BQ75" s="80"/>
      <c r="BR75" s="80"/>
      <c r="BS75" s="80"/>
      <c r="BT75" s="80"/>
      <c r="BU75" s="80"/>
      <c r="BV75" s="80"/>
      <c r="BW75" s="80"/>
      <c r="BX75" s="80"/>
      <c r="BY75" s="80"/>
      <c r="BZ75" s="8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9"/>
      <c r="BM76" s="80"/>
      <c r="BN76" s="80"/>
      <c r="BO76" s="80"/>
      <c r="BP76" s="80"/>
      <c r="BQ76" s="80"/>
      <c r="BR76" s="80"/>
      <c r="BS76" s="80"/>
      <c r="BT76" s="80"/>
      <c r="BU76" s="80"/>
      <c r="BV76" s="80"/>
      <c r="BW76" s="80"/>
      <c r="BX76" s="80"/>
      <c r="BY76" s="80"/>
      <c r="BZ76" s="8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9"/>
      <c r="BM77" s="80"/>
      <c r="BN77" s="80"/>
      <c r="BO77" s="80"/>
      <c r="BP77" s="80"/>
      <c r="BQ77" s="80"/>
      <c r="BR77" s="80"/>
      <c r="BS77" s="80"/>
      <c r="BT77" s="80"/>
      <c r="BU77" s="80"/>
      <c r="BV77" s="80"/>
      <c r="BW77" s="80"/>
      <c r="BX77" s="80"/>
      <c r="BY77" s="80"/>
      <c r="BZ77" s="8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9"/>
      <c r="BM78" s="80"/>
      <c r="BN78" s="80"/>
      <c r="BO78" s="80"/>
      <c r="BP78" s="80"/>
      <c r="BQ78" s="80"/>
      <c r="BR78" s="80"/>
      <c r="BS78" s="80"/>
      <c r="BT78" s="80"/>
      <c r="BU78" s="80"/>
      <c r="BV78" s="80"/>
      <c r="BW78" s="80"/>
      <c r="BX78" s="80"/>
      <c r="BY78" s="80"/>
      <c r="BZ78" s="8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9"/>
      <c r="BM79" s="80"/>
      <c r="BN79" s="80"/>
      <c r="BO79" s="80"/>
      <c r="BP79" s="80"/>
      <c r="BQ79" s="80"/>
      <c r="BR79" s="80"/>
      <c r="BS79" s="80"/>
      <c r="BT79" s="80"/>
      <c r="BU79" s="80"/>
      <c r="BV79" s="80"/>
      <c r="BW79" s="80"/>
      <c r="BX79" s="80"/>
      <c r="BY79" s="80"/>
      <c r="BZ79" s="8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9"/>
      <c r="BM80" s="80"/>
      <c r="BN80" s="80"/>
      <c r="BO80" s="80"/>
      <c r="BP80" s="80"/>
      <c r="BQ80" s="80"/>
      <c r="BR80" s="80"/>
      <c r="BS80" s="80"/>
      <c r="BT80" s="80"/>
      <c r="BU80" s="80"/>
      <c r="BV80" s="80"/>
      <c r="BW80" s="80"/>
      <c r="BX80" s="80"/>
      <c r="BY80" s="80"/>
      <c r="BZ80" s="8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9"/>
      <c r="BM81" s="80"/>
      <c r="BN81" s="80"/>
      <c r="BO81" s="80"/>
      <c r="BP81" s="80"/>
      <c r="BQ81" s="80"/>
      <c r="BR81" s="80"/>
      <c r="BS81" s="80"/>
      <c r="BT81" s="80"/>
      <c r="BU81" s="80"/>
      <c r="BV81" s="80"/>
      <c r="BW81" s="80"/>
      <c r="BX81" s="80"/>
      <c r="BY81" s="80"/>
      <c r="BZ81" s="8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2"/>
      <c r="BM82" s="83"/>
      <c r="BN82" s="83"/>
      <c r="BO82" s="83"/>
      <c r="BP82" s="83"/>
      <c r="BQ82" s="83"/>
      <c r="BR82" s="83"/>
      <c r="BS82" s="83"/>
      <c r="BT82" s="83"/>
      <c r="BU82" s="83"/>
      <c r="BV82" s="83"/>
      <c r="BW82" s="83"/>
      <c r="BX82" s="83"/>
      <c r="BY82" s="83"/>
      <c r="BZ82" s="84"/>
    </row>
    <row r="83" spans="1:78" x14ac:dyDescent="0.15">
      <c r="C83" s="64" t="s">
        <v>30</v>
      </c>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ylT/DiUPY8rFm3Y/kXSW3KDqZPGoHeu20jKKgesE1BpI/S5Gh9AVdETWLgBHZiSxyiNiClS8mZtFUXHJS+U3RA==" saltValue="VeZzA3rR6w1g0iun9XL3S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42129</v>
      </c>
      <c r="D6" s="19">
        <f t="shared" si="3"/>
        <v>46</v>
      </c>
      <c r="E6" s="19">
        <f t="shared" si="3"/>
        <v>18</v>
      </c>
      <c r="F6" s="19">
        <f t="shared" si="3"/>
        <v>0</v>
      </c>
      <c r="G6" s="19">
        <f t="shared" si="3"/>
        <v>0</v>
      </c>
      <c r="H6" s="19" t="str">
        <f t="shared" si="3"/>
        <v>宮城県　登米市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33.950000000000003</v>
      </c>
      <c r="P6" s="20">
        <f t="shared" si="3"/>
        <v>9.59</v>
      </c>
      <c r="Q6" s="20">
        <f t="shared" si="3"/>
        <v>100</v>
      </c>
      <c r="R6" s="20">
        <f t="shared" si="3"/>
        <v>3743</v>
      </c>
      <c r="S6" s="20">
        <f t="shared" si="3"/>
        <v>73338</v>
      </c>
      <c r="T6" s="20">
        <f t="shared" si="3"/>
        <v>536.09</v>
      </c>
      <c r="U6" s="20">
        <f t="shared" si="3"/>
        <v>136.80000000000001</v>
      </c>
      <c r="V6" s="20">
        <f t="shared" si="3"/>
        <v>6976</v>
      </c>
      <c r="W6" s="20">
        <f t="shared" si="3"/>
        <v>2</v>
      </c>
      <c r="X6" s="20">
        <f t="shared" si="3"/>
        <v>3488</v>
      </c>
      <c r="Y6" s="21" t="str">
        <f>IF(Y7="",NA(),Y7)</f>
        <v>-</v>
      </c>
      <c r="Z6" s="21">
        <f t="shared" ref="Z6:AH6" si="4">IF(Z7="",NA(),Z7)</f>
        <v>104.2</v>
      </c>
      <c r="AA6" s="21">
        <f t="shared" si="4"/>
        <v>106.12</v>
      </c>
      <c r="AB6" s="21">
        <f t="shared" si="4"/>
        <v>106.05</v>
      </c>
      <c r="AC6" s="21">
        <f t="shared" si="4"/>
        <v>102.46</v>
      </c>
      <c r="AD6" s="21" t="str">
        <f t="shared" si="4"/>
        <v>-</v>
      </c>
      <c r="AE6" s="21">
        <f t="shared" si="4"/>
        <v>99.03</v>
      </c>
      <c r="AF6" s="21">
        <f t="shared" si="4"/>
        <v>100.41</v>
      </c>
      <c r="AG6" s="21">
        <f t="shared" si="4"/>
        <v>100.17</v>
      </c>
      <c r="AH6" s="21">
        <f t="shared" si="4"/>
        <v>96.95</v>
      </c>
      <c r="AI6" s="20" t="str">
        <f>IF(AI7="","",IF(AI7="-","【-】","【"&amp;SUBSTITUTE(TEXT(AI7,"#,##0.00"),"-","△")&amp;"】"))</f>
        <v>【96.62】</v>
      </c>
      <c r="AJ6" s="21" t="str">
        <f>IF(AJ7="",NA(),AJ7)</f>
        <v>-</v>
      </c>
      <c r="AK6" s="20">
        <f t="shared" ref="AK6:AS6" si="5">IF(AK7="",NA(),AK7)</f>
        <v>0</v>
      </c>
      <c r="AL6" s="20">
        <f t="shared" si="5"/>
        <v>0</v>
      </c>
      <c r="AM6" s="20">
        <f t="shared" si="5"/>
        <v>0</v>
      </c>
      <c r="AN6" s="20">
        <f t="shared" si="5"/>
        <v>0</v>
      </c>
      <c r="AO6" s="21" t="str">
        <f t="shared" si="5"/>
        <v>-</v>
      </c>
      <c r="AP6" s="21">
        <f t="shared" si="5"/>
        <v>74.239999999999995</v>
      </c>
      <c r="AQ6" s="21">
        <f t="shared" si="5"/>
        <v>83.92</v>
      </c>
      <c r="AR6" s="21">
        <f t="shared" si="5"/>
        <v>89.31</v>
      </c>
      <c r="AS6" s="21">
        <f t="shared" si="5"/>
        <v>91.33</v>
      </c>
      <c r="AT6" s="20" t="str">
        <f>IF(AT7="","",IF(AT7="-","【-】","【"&amp;SUBSTITUTE(TEXT(AT7,"#,##0.00"),"-","△")&amp;"】"))</f>
        <v>【111.69】</v>
      </c>
      <c r="AU6" s="21" t="str">
        <f>IF(AU7="",NA(),AU7)</f>
        <v>-</v>
      </c>
      <c r="AV6" s="21">
        <f t="shared" ref="AV6:BD6" si="6">IF(AV7="",NA(),AV7)</f>
        <v>119.47</v>
      </c>
      <c r="AW6" s="21">
        <f t="shared" si="6"/>
        <v>150.41</v>
      </c>
      <c r="AX6" s="21">
        <f t="shared" si="6"/>
        <v>331.02</v>
      </c>
      <c r="AY6" s="21">
        <f t="shared" si="6"/>
        <v>327.2</v>
      </c>
      <c r="AZ6" s="21" t="str">
        <f t="shared" si="6"/>
        <v>-</v>
      </c>
      <c r="BA6" s="21">
        <f t="shared" si="6"/>
        <v>100.47</v>
      </c>
      <c r="BB6" s="21">
        <f t="shared" si="6"/>
        <v>122.71</v>
      </c>
      <c r="BC6" s="21">
        <f t="shared" si="6"/>
        <v>138.19999999999999</v>
      </c>
      <c r="BD6" s="21">
        <f t="shared" si="6"/>
        <v>126.97</v>
      </c>
      <c r="BE6" s="20" t="str">
        <f>IF(BE7="","",IF(BE7="-","【-】","【"&amp;SUBSTITUTE(TEXT(BE7,"#,##0.00"),"-","△")&amp;"】"))</f>
        <v>【111.29】</v>
      </c>
      <c r="BF6" s="21" t="str">
        <f>IF(BF7="",NA(),BF7)</f>
        <v>-</v>
      </c>
      <c r="BG6" s="21">
        <f t="shared" ref="BG6:BO6" si="7">IF(BG7="",NA(),BG7)</f>
        <v>1327.87</v>
      </c>
      <c r="BH6" s="21">
        <f t="shared" si="7"/>
        <v>1315.41</v>
      </c>
      <c r="BI6" s="21">
        <f t="shared" si="7"/>
        <v>1312.6</v>
      </c>
      <c r="BJ6" s="21">
        <f t="shared" si="7"/>
        <v>1206.0899999999999</v>
      </c>
      <c r="BK6" s="21" t="str">
        <f t="shared" si="7"/>
        <v>-</v>
      </c>
      <c r="BL6" s="21">
        <f t="shared" si="7"/>
        <v>294.27</v>
      </c>
      <c r="BM6" s="21">
        <f t="shared" si="7"/>
        <v>294.08999999999997</v>
      </c>
      <c r="BN6" s="21">
        <f t="shared" si="7"/>
        <v>294.08999999999997</v>
      </c>
      <c r="BO6" s="21">
        <f t="shared" si="7"/>
        <v>338.47</v>
      </c>
      <c r="BP6" s="20" t="str">
        <f>IF(BP7="","",IF(BP7="-","【-】","【"&amp;SUBSTITUTE(TEXT(BP7,"#,##0.00"),"-","△")&amp;"】"))</f>
        <v>【349.83】</v>
      </c>
      <c r="BQ6" s="21" t="str">
        <f>IF(BQ7="",NA(),BQ7)</f>
        <v>-</v>
      </c>
      <c r="BR6" s="21">
        <f t="shared" ref="BR6:BZ6" si="8">IF(BR7="",NA(),BR7)</f>
        <v>47.72</v>
      </c>
      <c r="BS6" s="21">
        <f t="shared" si="8"/>
        <v>47.1</v>
      </c>
      <c r="BT6" s="21">
        <f t="shared" si="8"/>
        <v>44.25</v>
      </c>
      <c r="BU6" s="21">
        <f t="shared" si="8"/>
        <v>46.29</v>
      </c>
      <c r="BV6" s="21" t="str">
        <f t="shared" si="8"/>
        <v>-</v>
      </c>
      <c r="BW6" s="21">
        <f t="shared" si="8"/>
        <v>60.59</v>
      </c>
      <c r="BX6" s="21">
        <f t="shared" si="8"/>
        <v>60</v>
      </c>
      <c r="BY6" s="21">
        <f t="shared" si="8"/>
        <v>59.01</v>
      </c>
      <c r="BZ6" s="21">
        <f t="shared" si="8"/>
        <v>56.06</v>
      </c>
      <c r="CA6" s="20" t="str">
        <f>IF(CA7="","",IF(CA7="-","【-】","【"&amp;SUBSTITUTE(TEXT(CA7,"#,##0.00"),"-","△")&amp;"】"))</f>
        <v>【53.65】</v>
      </c>
      <c r="CB6" s="21" t="str">
        <f>IF(CB7="",NA(),CB7)</f>
        <v>-</v>
      </c>
      <c r="CC6" s="21">
        <f t="shared" ref="CC6:CK6" si="9">IF(CC7="",NA(),CC7)</f>
        <v>314.23</v>
      </c>
      <c r="CD6" s="21">
        <f t="shared" si="9"/>
        <v>318.86</v>
      </c>
      <c r="CE6" s="21">
        <f t="shared" si="9"/>
        <v>339.62</v>
      </c>
      <c r="CF6" s="21">
        <f t="shared" si="9"/>
        <v>352.19</v>
      </c>
      <c r="CG6" s="21" t="str">
        <f t="shared" si="9"/>
        <v>-</v>
      </c>
      <c r="CH6" s="21">
        <f t="shared" si="9"/>
        <v>280.23</v>
      </c>
      <c r="CI6" s="21">
        <f t="shared" si="9"/>
        <v>282.70999999999998</v>
      </c>
      <c r="CJ6" s="21">
        <f t="shared" si="9"/>
        <v>291.82</v>
      </c>
      <c r="CK6" s="21">
        <f t="shared" si="9"/>
        <v>304.36</v>
      </c>
      <c r="CL6" s="20" t="str">
        <f>IF(CL7="","",IF(CL7="-","【-】","【"&amp;SUBSTITUTE(TEXT(CL7,"#,##0.00"),"-","△")&amp;"】"))</f>
        <v>【307.86】</v>
      </c>
      <c r="CM6" s="21" t="str">
        <f>IF(CM7="",NA(),CM7)</f>
        <v>-</v>
      </c>
      <c r="CN6" s="21">
        <f t="shared" ref="CN6:CV6" si="10">IF(CN7="",NA(),CN7)</f>
        <v>51.45</v>
      </c>
      <c r="CO6" s="21">
        <f t="shared" si="10"/>
        <v>50.95</v>
      </c>
      <c r="CP6" s="21">
        <f t="shared" si="10"/>
        <v>50.34</v>
      </c>
      <c r="CQ6" s="21">
        <f t="shared" si="10"/>
        <v>49.63</v>
      </c>
      <c r="CR6" s="21" t="str">
        <f t="shared" si="10"/>
        <v>-</v>
      </c>
      <c r="CS6" s="21">
        <f t="shared" si="10"/>
        <v>58.19</v>
      </c>
      <c r="CT6" s="21">
        <f t="shared" si="10"/>
        <v>56.52</v>
      </c>
      <c r="CU6" s="21">
        <f t="shared" si="10"/>
        <v>88.45</v>
      </c>
      <c r="CV6" s="21">
        <f t="shared" si="10"/>
        <v>54.08</v>
      </c>
      <c r="CW6" s="20" t="str">
        <f>IF(CW7="","",IF(CW7="-","【-】","【"&amp;SUBSTITUTE(TEXT(CW7,"#,##0.00"),"-","△")&amp;"】"))</f>
        <v>【54.61】</v>
      </c>
      <c r="CX6" s="21" t="str">
        <f>IF(CX7="",NA(),CX7)</f>
        <v>-</v>
      </c>
      <c r="CY6" s="21">
        <f t="shared" ref="CY6:DG6" si="11">IF(CY7="",NA(),CY7)</f>
        <v>100</v>
      </c>
      <c r="CZ6" s="21">
        <f t="shared" si="11"/>
        <v>100</v>
      </c>
      <c r="DA6" s="21">
        <f t="shared" si="11"/>
        <v>100</v>
      </c>
      <c r="DB6" s="21">
        <f t="shared" si="11"/>
        <v>100</v>
      </c>
      <c r="DC6" s="21" t="str">
        <f t="shared" si="11"/>
        <v>-</v>
      </c>
      <c r="DD6" s="21">
        <f t="shared" si="11"/>
        <v>87.8</v>
      </c>
      <c r="DE6" s="21">
        <f t="shared" si="11"/>
        <v>88.43</v>
      </c>
      <c r="DF6" s="21">
        <f t="shared" si="11"/>
        <v>90.34</v>
      </c>
      <c r="DG6" s="21">
        <f t="shared" si="11"/>
        <v>90.57</v>
      </c>
      <c r="DH6" s="20" t="str">
        <f>IF(DH7="","",IF(DH7="-","【-】","【"&amp;SUBSTITUTE(TEXT(DH7,"#,##0.00"),"-","△")&amp;"】"))</f>
        <v>【85.31】</v>
      </c>
      <c r="DI6" s="21" t="str">
        <f>IF(DI7="",NA(),DI7)</f>
        <v>-</v>
      </c>
      <c r="DJ6" s="21">
        <f t="shared" ref="DJ6:DR6" si="12">IF(DJ7="",NA(),DJ7)</f>
        <v>4.3</v>
      </c>
      <c r="DK6" s="21">
        <f t="shared" si="12"/>
        <v>8.27</v>
      </c>
      <c r="DL6" s="21">
        <f t="shared" si="12"/>
        <v>11.35</v>
      </c>
      <c r="DM6" s="21">
        <f t="shared" si="12"/>
        <v>14.95</v>
      </c>
      <c r="DN6" s="21" t="str">
        <f t="shared" si="12"/>
        <v>-</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42129</v>
      </c>
      <c r="D7" s="23">
        <v>46</v>
      </c>
      <c r="E7" s="23">
        <v>18</v>
      </c>
      <c r="F7" s="23">
        <v>0</v>
      </c>
      <c r="G7" s="23">
        <v>0</v>
      </c>
      <c r="H7" s="23" t="s">
        <v>96</v>
      </c>
      <c r="I7" s="23" t="s">
        <v>97</v>
      </c>
      <c r="J7" s="23" t="s">
        <v>98</v>
      </c>
      <c r="K7" s="23" t="s">
        <v>99</v>
      </c>
      <c r="L7" s="23" t="s">
        <v>100</v>
      </c>
      <c r="M7" s="23" t="s">
        <v>101</v>
      </c>
      <c r="N7" s="24" t="s">
        <v>102</v>
      </c>
      <c r="O7" s="24">
        <v>33.950000000000003</v>
      </c>
      <c r="P7" s="24">
        <v>9.59</v>
      </c>
      <c r="Q7" s="24">
        <v>100</v>
      </c>
      <c r="R7" s="24">
        <v>3743</v>
      </c>
      <c r="S7" s="24">
        <v>73338</v>
      </c>
      <c r="T7" s="24">
        <v>536.09</v>
      </c>
      <c r="U7" s="24">
        <v>136.80000000000001</v>
      </c>
      <c r="V7" s="24">
        <v>6976</v>
      </c>
      <c r="W7" s="24">
        <v>2</v>
      </c>
      <c r="X7" s="24">
        <v>3488</v>
      </c>
      <c r="Y7" s="24" t="s">
        <v>102</v>
      </c>
      <c r="Z7" s="24">
        <v>104.2</v>
      </c>
      <c r="AA7" s="24">
        <v>106.12</v>
      </c>
      <c r="AB7" s="24">
        <v>106.05</v>
      </c>
      <c r="AC7" s="24">
        <v>102.46</v>
      </c>
      <c r="AD7" s="24" t="s">
        <v>102</v>
      </c>
      <c r="AE7" s="24">
        <v>99.03</v>
      </c>
      <c r="AF7" s="24">
        <v>100.41</v>
      </c>
      <c r="AG7" s="24">
        <v>100.17</v>
      </c>
      <c r="AH7" s="24">
        <v>96.95</v>
      </c>
      <c r="AI7" s="24">
        <v>96.62</v>
      </c>
      <c r="AJ7" s="24" t="s">
        <v>102</v>
      </c>
      <c r="AK7" s="24">
        <v>0</v>
      </c>
      <c r="AL7" s="24">
        <v>0</v>
      </c>
      <c r="AM7" s="24">
        <v>0</v>
      </c>
      <c r="AN7" s="24">
        <v>0</v>
      </c>
      <c r="AO7" s="24" t="s">
        <v>102</v>
      </c>
      <c r="AP7" s="24">
        <v>74.239999999999995</v>
      </c>
      <c r="AQ7" s="24">
        <v>83.92</v>
      </c>
      <c r="AR7" s="24">
        <v>89.31</v>
      </c>
      <c r="AS7" s="24">
        <v>91.33</v>
      </c>
      <c r="AT7" s="24">
        <v>111.69</v>
      </c>
      <c r="AU7" s="24" t="s">
        <v>102</v>
      </c>
      <c r="AV7" s="24">
        <v>119.47</v>
      </c>
      <c r="AW7" s="24">
        <v>150.41</v>
      </c>
      <c r="AX7" s="24">
        <v>331.02</v>
      </c>
      <c r="AY7" s="24">
        <v>327.2</v>
      </c>
      <c r="AZ7" s="24" t="s">
        <v>102</v>
      </c>
      <c r="BA7" s="24">
        <v>100.47</v>
      </c>
      <c r="BB7" s="24">
        <v>122.71</v>
      </c>
      <c r="BC7" s="24">
        <v>138.19999999999999</v>
      </c>
      <c r="BD7" s="24">
        <v>126.97</v>
      </c>
      <c r="BE7" s="24">
        <v>111.29</v>
      </c>
      <c r="BF7" s="24" t="s">
        <v>102</v>
      </c>
      <c r="BG7" s="24">
        <v>1327.87</v>
      </c>
      <c r="BH7" s="24">
        <v>1315.41</v>
      </c>
      <c r="BI7" s="24">
        <v>1312.6</v>
      </c>
      <c r="BJ7" s="24">
        <v>1206.0899999999999</v>
      </c>
      <c r="BK7" s="24" t="s">
        <v>102</v>
      </c>
      <c r="BL7" s="24">
        <v>294.27</v>
      </c>
      <c r="BM7" s="24">
        <v>294.08999999999997</v>
      </c>
      <c r="BN7" s="24">
        <v>294.08999999999997</v>
      </c>
      <c r="BO7" s="24">
        <v>338.47</v>
      </c>
      <c r="BP7" s="24">
        <v>349.83</v>
      </c>
      <c r="BQ7" s="24" t="s">
        <v>102</v>
      </c>
      <c r="BR7" s="24">
        <v>47.72</v>
      </c>
      <c r="BS7" s="24">
        <v>47.1</v>
      </c>
      <c r="BT7" s="24">
        <v>44.25</v>
      </c>
      <c r="BU7" s="24">
        <v>46.29</v>
      </c>
      <c r="BV7" s="24" t="s">
        <v>102</v>
      </c>
      <c r="BW7" s="24">
        <v>60.59</v>
      </c>
      <c r="BX7" s="24">
        <v>60</v>
      </c>
      <c r="BY7" s="24">
        <v>59.01</v>
      </c>
      <c r="BZ7" s="24">
        <v>56.06</v>
      </c>
      <c r="CA7" s="24">
        <v>53.65</v>
      </c>
      <c r="CB7" s="24" t="s">
        <v>102</v>
      </c>
      <c r="CC7" s="24">
        <v>314.23</v>
      </c>
      <c r="CD7" s="24">
        <v>318.86</v>
      </c>
      <c r="CE7" s="24">
        <v>339.62</v>
      </c>
      <c r="CF7" s="24">
        <v>352.19</v>
      </c>
      <c r="CG7" s="24" t="s">
        <v>102</v>
      </c>
      <c r="CH7" s="24">
        <v>280.23</v>
      </c>
      <c r="CI7" s="24">
        <v>282.70999999999998</v>
      </c>
      <c r="CJ7" s="24">
        <v>291.82</v>
      </c>
      <c r="CK7" s="24">
        <v>304.36</v>
      </c>
      <c r="CL7" s="24">
        <v>307.86</v>
      </c>
      <c r="CM7" s="24" t="s">
        <v>102</v>
      </c>
      <c r="CN7" s="24">
        <v>51.45</v>
      </c>
      <c r="CO7" s="24">
        <v>50.95</v>
      </c>
      <c r="CP7" s="24">
        <v>50.34</v>
      </c>
      <c r="CQ7" s="24">
        <v>49.63</v>
      </c>
      <c r="CR7" s="24" t="s">
        <v>102</v>
      </c>
      <c r="CS7" s="24">
        <v>58.19</v>
      </c>
      <c r="CT7" s="24">
        <v>56.52</v>
      </c>
      <c r="CU7" s="24">
        <v>88.45</v>
      </c>
      <c r="CV7" s="24">
        <v>54.08</v>
      </c>
      <c r="CW7" s="24">
        <v>54.61</v>
      </c>
      <c r="CX7" s="24" t="s">
        <v>102</v>
      </c>
      <c r="CY7" s="24">
        <v>100</v>
      </c>
      <c r="CZ7" s="24">
        <v>100</v>
      </c>
      <c r="DA7" s="24">
        <v>100</v>
      </c>
      <c r="DB7" s="24">
        <v>100</v>
      </c>
      <c r="DC7" s="24" t="s">
        <v>102</v>
      </c>
      <c r="DD7" s="24">
        <v>87.8</v>
      </c>
      <c r="DE7" s="24">
        <v>88.43</v>
      </c>
      <c r="DF7" s="24">
        <v>90.34</v>
      </c>
      <c r="DG7" s="24">
        <v>90.57</v>
      </c>
      <c r="DH7" s="24">
        <v>85.31</v>
      </c>
      <c r="DI7" s="24" t="s">
        <v>102</v>
      </c>
      <c r="DJ7" s="24">
        <v>4.3</v>
      </c>
      <c r="DK7" s="24">
        <v>8.27</v>
      </c>
      <c r="DL7" s="24">
        <v>11.35</v>
      </c>
      <c r="DM7" s="24">
        <v>14.95</v>
      </c>
      <c r="DN7" s="24" t="s">
        <v>102</v>
      </c>
      <c r="DO7" s="24">
        <v>15.74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113</v>
      </c>
      <c r="F13" t="s">
        <v>111</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2025-01-24T07:23:38Z</dcterms:created>
  <dcterms:modified xsi:type="dcterms:W3CDTF">2025-02-19T01:22:55Z</dcterms:modified>
  <cp:category/>
</cp:coreProperties>
</file>