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1_事業別\02 法非適用事業\06　下水道事業\03_農集（175）\"/>
    </mc:Choice>
  </mc:AlternateContent>
  <workbookProtection workbookAlgorithmName="SHA-512" workbookHashValue="dg9gnQPLGi3XUfiOQFKaqLnrtswpjHTGZm3D/FB6iIn1FzFHtVb66OlxjK5jLIKrGIHuQlDLjL5Rkh8hcM9tpg==" workbookSaltValue="ZiJTMr/74Wj9inVHJ3lQfA==" workbookSpinCount="100000" lockStructure="1"/>
  <bookViews>
    <workbookView xWindow="-120" yWindow="-120" windowWidth="20730" windowHeight="1116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6" i="4"/>
  <c r="I86" i="4"/>
  <c r="AT10" i="4"/>
  <c r="AL10" i="4"/>
  <c r="I10" i="4"/>
</calcChain>
</file>

<file path=xl/sharedStrings.xml><?xml version="1.0" encoding="utf-8"?>
<sst xmlns="http://schemas.openxmlformats.org/spreadsheetml/2006/main" count="236" uniqueCount="119">
  <si>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</si>
  <si>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</si>
  <si>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</si>
  <si>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</si>
  <si>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</si>
  <si>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</si>
  <si>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</si>
  <si>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</si>
  <si>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</si>
  <si>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</si>
  <si>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</si>
  <si>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</si>
  <si>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</si>
  <si>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</si>
  <si>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</si>
  <si>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</si>
  <si>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</si>
  <si>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</si>
  <si>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</si>
  <si>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</si>
  <si>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</si>
  <si>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</si>
  <si>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</si>
  <si>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</si>
  <si>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</si>
  <si>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</si>
  <si>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</si>
  <si>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</si>
  <si>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</si>
  <si>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</si>
  <si>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</si>
  <si>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</si>
  <si>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</si>
  <si>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</si>
  <si>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</si>
  <si>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</si>
  <si>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</si>
  <si>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</si>
  <si>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</si>
  <si>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</si>
  <si>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</si>
  <si>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</si>
  <si>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</si>
  <si>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</si>
  <si>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</si>
  <si>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</si>
  <si>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</si>
  <si>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</si>
  <si>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</si>
  <si>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</si>
  <si>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</si>
  <si>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</si>
  <si>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</si>
  <si>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</si>
  <si>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</si>
  <si>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</si>
  <si>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</si>
  <si>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</si>
  <si>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</si>
  <si>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</si>
  <si>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</si>
  <si>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</si>
  <si>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</si>
  <si>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</si>
  <si>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</si>
  <si>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</si>
  <si>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</si>
  <si>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</si>
  <si>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</si>
  <si>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</si>
  <si>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</si>
  <si>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</si>
  <si>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</si>
  <si>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</si>
  <si>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</si>
  <si>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</si>
  <si>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</si>
  <si>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</si>
  <si>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</si>
  <si>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</si>
  <si>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</si>
  <si>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</si>
  <si>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</si>
  <si>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</si>
  <si>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</si>
  <si>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</si>
  <si>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</si>
  <si>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</si>
  <si>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</si>
  <si>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</si>
  <si>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</si>
  <si>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</si>
  <si>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</si>
  <si>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</si>
  <si>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</si>
  <si>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</si>
  <si>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</si>
  <si>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</si>
  <si>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大郷町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</si>
  <si>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</si>
  <si>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</si>
  <si>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</si>
  <si>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</si>
  <si>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</si>
  <si>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</si>
  <si>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</si>
  <si>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</si>
  <si>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</si>
  <si>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</si>
  <si>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</si>
  <si>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</si>
  <si>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</si>
  <si>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</si>
  <si>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</si>
  <si>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</si>
  <si>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</si>
  <si>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平成12年度に併用開始し22年経過、管渠の耐用年数は40年であるが、処理場やマンホールポンプ等の機械電気設備は法定耐用年数を超過してきているため、施設の効率的な更新計画を図っていく。</t>
    <phoneticPr fontId="4"/>
  </si>
  <si>
    <t>　収益的収支比率は160.58％となっているが経費回収率が36.70％と多少の改善がみられるが以前として低く、使用料以外の経費に依存したものとなっている。類似団体の平均を下回っており、施設を適正な規模へのダウンサイジングなどの計画的な設備の更新などを図り、維持管理費の縮減に取り組む必要がある。
　汚水処理原価については、前年度と比較し減少しており改善がみられるが、施設規模に対しての使用者の少なさは変わらず、接続率の向上を図り、年間有収水量を増やすなどの汚水処理費用の縮減を図っていく必要がある。
　水洗化率は前年度とほぼ変化がないため、新規農集排利用者の増加について、加入促進の啓発活動など、引き続き水洗化率の向上による収益性の向上を目指す。</t>
    <rPh sb="36" eb="38">
      <t>タショウ</t>
    </rPh>
    <rPh sb="39" eb="41">
      <t>カイゼン</t>
    </rPh>
    <rPh sb="47" eb="49">
      <t>イゼン</t>
    </rPh>
    <rPh sb="162" eb="165">
      <t>ゼンネンド</t>
    </rPh>
    <rPh sb="166" eb="168">
      <t>ヒカク</t>
    </rPh>
    <rPh sb="169" eb="171">
      <t>ゲンショウ</t>
    </rPh>
    <rPh sb="175" eb="177">
      <t>カイゼン</t>
    </rPh>
    <rPh sb="201" eb="202">
      <t>カ</t>
    </rPh>
    <rPh sb="244" eb="246">
      <t>ヒツヨウ</t>
    </rPh>
    <rPh sb="264" eb="266">
      <t>ヘンカ</t>
    </rPh>
    <rPh sb="272" eb="274">
      <t>シンキ</t>
    </rPh>
    <rPh sb="274" eb="277">
      <t>ノウシュウハイ</t>
    </rPh>
    <rPh sb="277" eb="280">
      <t>リヨウシャ</t>
    </rPh>
    <rPh sb="281" eb="283">
      <t>ゾウカ</t>
    </rPh>
    <rPh sb="288" eb="290">
      <t>カニュウ</t>
    </rPh>
    <rPh sb="290" eb="292">
      <t>ソクシン</t>
    </rPh>
    <rPh sb="293" eb="295">
      <t>ケイハツ</t>
    </rPh>
    <rPh sb="295" eb="297">
      <t>カツドウ</t>
    </rPh>
    <phoneticPr fontId="4"/>
  </si>
  <si>
    <t>　水洗化促進の取組を強化し、水洗化率の向上に努める。
　施設の計画的な更新・修繕を行い維持管理費の削減を図る。
　広域的視点に立ち、より効率の良い経営手法を検討する。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</si>
</sst>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E485-470B-B25B-69FC9B8F7C1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0.25</c:v>
                </c:pt>
                <c:pt idx="2">
                  <c:v>0.05</c:v>
                </c:pt>
                <c:pt idx="3">
                  <c:v>0.03</c:v>
                </c:pt>
                <c:pt idx="4">
                  <c:v>0.03</c:v>
                </c:pt>
              </c:numCache>
            </c:numRef>
          </c:val>
          <c:smooth val="0"/>
          <c:extLst>
            <c:ext xmlns:c16="http://schemas.microsoft.com/office/drawing/2014/chart" uri="{C3380CC4-5D6E-409C-BE32-E72D297353CC}">
              <c16:uniqueId val="{00000001-E485-470B-B25B-69FC9B8F7C1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53.57</c:v>
                </c:pt>
                <c:pt idx="1">
                  <c:v>48.57</c:v>
                </c:pt>
                <c:pt idx="2">
                  <c:v>49.29</c:v>
                </c:pt>
                <c:pt idx="3">
                  <c:v>53.93</c:v>
                </c:pt>
                <c:pt idx="4">
                  <c:v>53.57</c:v>
                </c:pt>
              </c:numCache>
            </c:numRef>
          </c:val>
          <c:extLst>
            <c:ext xmlns:c16="http://schemas.microsoft.com/office/drawing/2014/chart" uri="{C3380CC4-5D6E-409C-BE32-E72D297353CC}">
              <c16:uniqueId val="{00000000-016C-4295-8B96-C782FA02C72B}"/>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50.14</c:v>
                </c:pt>
                <c:pt idx="1">
                  <c:v>54.83</c:v>
                </c:pt>
                <c:pt idx="2">
                  <c:v>66.53</c:v>
                </c:pt>
                <c:pt idx="3">
                  <c:v>52.35</c:v>
                </c:pt>
                <c:pt idx="4">
                  <c:v>46.25</c:v>
                </c:pt>
              </c:numCache>
            </c:numRef>
          </c:val>
          <c:smooth val="0"/>
          <c:extLst>
            <c:ext xmlns:c16="http://schemas.microsoft.com/office/drawing/2014/chart" uri="{C3380CC4-5D6E-409C-BE32-E72D297353CC}">
              <c16:uniqueId val="{00000001-016C-4295-8B96-C782FA02C72B}"/>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79.67</c:v>
                </c:pt>
                <c:pt idx="1">
                  <c:v>80.760000000000005</c:v>
                </c:pt>
                <c:pt idx="2">
                  <c:v>81.33</c:v>
                </c:pt>
                <c:pt idx="3">
                  <c:v>82.52</c:v>
                </c:pt>
                <c:pt idx="4">
                  <c:v>82.43</c:v>
                </c:pt>
              </c:numCache>
            </c:numRef>
          </c:val>
          <c:extLst>
            <c:ext xmlns:c16="http://schemas.microsoft.com/office/drawing/2014/chart" uri="{C3380CC4-5D6E-409C-BE32-E72D297353CC}">
              <c16:uniqueId val="{00000000-1336-4758-A9DD-81079A973726}"/>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84.98</c:v>
                </c:pt>
                <c:pt idx="1">
                  <c:v>84.7</c:v>
                </c:pt>
                <c:pt idx="2">
                  <c:v>84.67</c:v>
                </c:pt>
                <c:pt idx="3">
                  <c:v>84.39</c:v>
                </c:pt>
                <c:pt idx="4">
                  <c:v>83.96</c:v>
                </c:pt>
              </c:numCache>
            </c:numRef>
          </c:val>
          <c:smooth val="0"/>
          <c:extLst>
            <c:ext xmlns:c16="http://schemas.microsoft.com/office/drawing/2014/chart" uri="{C3380CC4-5D6E-409C-BE32-E72D297353CC}">
              <c16:uniqueId val="{00000001-1336-4758-A9DD-81079A973726}"/>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124.5</c:v>
                </c:pt>
                <c:pt idx="1">
                  <c:v>106.96</c:v>
                </c:pt>
                <c:pt idx="2">
                  <c:v>94.18</c:v>
                </c:pt>
                <c:pt idx="3">
                  <c:v>95.89</c:v>
                </c:pt>
                <c:pt idx="4">
                  <c:v>160.58000000000001</c:v>
                </c:pt>
              </c:numCache>
            </c:numRef>
          </c:val>
          <c:extLst>
            <c:ext xmlns:c16="http://schemas.microsoft.com/office/drawing/2014/chart" uri="{C3380CC4-5D6E-409C-BE32-E72D297353CC}">
              <c16:uniqueId val="{00000000-B7A6-429C-B741-D6A85F62EF2C}"/>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7A6-429C-B741-D6A85F62EF2C}"/>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74A-48FA-BC91-D3D235CB9754}"/>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74A-48FA-BC91-D3D235CB9754}"/>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CB65-4086-A1C6-6645A78669A0}"/>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65-4086-A1C6-6645A78669A0}"/>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4CC7-48AC-B9F9-8E98FFDC249F}"/>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4CC7-48AC-B9F9-8E98FFDC249F}"/>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9D6-4356-ACA4-ACA7D554D9EF}"/>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9D6-4356-ACA4-ACA7D554D9EF}"/>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formatCode="#,##0.00;&quot;△&quot;#,##0.00;&quot;-&quot;">
                  <c:v>59.34</c:v>
                </c:pt>
                <c:pt idx="3">
                  <c:v>0</c:v>
                </c:pt>
                <c:pt idx="4" formatCode="#,##0.00;&quot;△&quot;#,##0.00;&quot;-&quot;">
                  <c:v>96.29</c:v>
                </c:pt>
              </c:numCache>
            </c:numRef>
          </c:val>
          <c:extLst>
            <c:ext xmlns:c16="http://schemas.microsoft.com/office/drawing/2014/chart" uri="{C3380CC4-5D6E-409C-BE32-E72D297353CC}">
              <c16:uniqueId val="{00000000-5815-44AB-91DF-9B3F6D27EE03}"/>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826.83</c:v>
                </c:pt>
                <c:pt idx="1">
                  <c:v>867.83</c:v>
                </c:pt>
                <c:pt idx="2">
                  <c:v>791.76</c:v>
                </c:pt>
                <c:pt idx="3">
                  <c:v>900.82</c:v>
                </c:pt>
                <c:pt idx="4">
                  <c:v>839.21</c:v>
                </c:pt>
              </c:numCache>
            </c:numRef>
          </c:val>
          <c:smooth val="0"/>
          <c:extLst>
            <c:ext xmlns:c16="http://schemas.microsoft.com/office/drawing/2014/chart" uri="{C3380CC4-5D6E-409C-BE32-E72D297353CC}">
              <c16:uniqueId val="{00000001-5815-44AB-91DF-9B3F6D27EE03}"/>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29.17</c:v>
                </c:pt>
                <c:pt idx="1">
                  <c:v>18.47</c:v>
                </c:pt>
                <c:pt idx="2">
                  <c:v>25.14</c:v>
                </c:pt>
                <c:pt idx="3">
                  <c:v>22.9</c:v>
                </c:pt>
                <c:pt idx="4">
                  <c:v>36.700000000000003</c:v>
                </c:pt>
              </c:numCache>
            </c:numRef>
          </c:val>
          <c:extLst>
            <c:ext xmlns:c16="http://schemas.microsoft.com/office/drawing/2014/chart" uri="{C3380CC4-5D6E-409C-BE32-E72D297353CC}">
              <c16:uniqueId val="{00000000-49E6-42AD-8233-2893D5D81A15}"/>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57.31</c:v>
                </c:pt>
                <c:pt idx="1">
                  <c:v>57.08</c:v>
                </c:pt>
                <c:pt idx="2">
                  <c:v>56.26</c:v>
                </c:pt>
                <c:pt idx="3">
                  <c:v>52.94</c:v>
                </c:pt>
                <c:pt idx="4">
                  <c:v>52.05</c:v>
                </c:pt>
              </c:numCache>
            </c:numRef>
          </c:val>
          <c:smooth val="0"/>
          <c:extLst>
            <c:ext xmlns:c16="http://schemas.microsoft.com/office/drawing/2014/chart" uri="{C3380CC4-5D6E-409C-BE32-E72D297353CC}">
              <c16:uniqueId val="{00000001-49E6-42AD-8233-2893D5D81A15}"/>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416.29</c:v>
                </c:pt>
                <c:pt idx="1">
                  <c:v>678.15</c:v>
                </c:pt>
                <c:pt idx="2">
                  <c:v>492.39</c:v>
                </c:pt>
                <c:pt idx="3">
                  <c:v>535.16</c:v>
                </c:pt>
                <c:pt idx="4">
                  <c:v>307.20999999999998</c:v>
                </c:pt>
              </c:numCache>
            </c:numRef>
          </c:val>
          <c:extLst>
            <c:ext xmlns:c16="http://schemas.microsoft.com/office/drawing/2014/chart" uri="{C3380CC4-5D6E-409C-BE32-E72D297353CC}">
              <c16:uniqueId val="{00000000-DF83-4C61-967A-21E49D10ADF7}"/>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273.52</c:v>
                </c:pt>
                <c:pt idx="1">
                  <c:v>274.99</c:v>
                </c:pt>
                <c:pt idx="2">
                  <c:v>282.08999999999997</c:v>
                </c:pt>
                <c:pt idx="3">
                  <c:v>303.27999999999997</c:v>
                </c:pt>
                <c:pt idx="4">
                  <c:v>301.86</c:v>
                </c:pt>
              </c:numCache>
            </c:numRef>
          </c:val>
          <c:smooth val="0"/>
          <c:extLst>
            <c:ext xmlns:c16="http://schemas.microsoft.com/office/drawing/2014/chart" uri="{C3380CC4-5D6E-409C-BE32-E72D297353CC}">
              <c16:uniqueId val="{00000001-DF83-4C61-967A-21E49D10ADF7}"/>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A1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大郷町</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9" t="str">
        <f>データ!I6</f>
        <v>法非適用</v>
      </c>
      <c r="C8" s="39"/>
      <c r="D8" s="39"/>
      <c r="E8" s="39"/>
      <c r="F8" s="39"/>
      <c r="G8" s="39"/>
      <c r="H8" s="39"/>
      <c r="I8" s="39" t="str">
        <f>データ!J6</f>
        <v>下水道事業</v>
      </c>
      <c r="J8" s="39"/>
      <c r="K8" s="39"/>
      <c r="L8" s="39"/>
      <c r="M8" s="39"/>
      <c r="N8" s="39"/>
      <c r="O8" s="39"/>
      <c r="P8" s="39" t="str">
        <f>データ!K6</f>
        <v>農業集落排水</v>
      </c>
      <c r="Q8" s="39"/>
      <c r="R8" s="39"/>
      <c r="S8" s="39"/>
      <c r="T8" s="39"/>
      <c r="U8" s="39"/>
      <c r="V8" s="39"/>
      <c r="W8" s="39" t="str">
        <f>データ!L6</f>
        <v>F2</v>
      </c>
      <c r="X8" s="39"/>
      <c r="Y8" s="39"/>
      <c r="Z8" s="39"/>
      <c r="AA8" s="39"/>
      <c r="AB8" s="39"/>
      <c r="AC8" s="39"/>
      <c r="AD8" s="40" t="str">
        <f>データ!$M$6</f>
        <v>非設置</v>
      </c>
      <c r="AE8" s="40"/>
      <c r="AF8" s="40"/>
      <c r="AG8" s="40"/>
      <c r="AH8" s="40"/>
      <c r="AI8" s="40"/>
      <c r="AJ8" s="40"/>
      <c r="AK8" s="3"/>
      <c r="AL8" s="41">
        <f>データ!S6</f>
        <v>7584</v>
      </c>
      <c r="AM8" s="41"/>
      <c r="AN8" s="41"/>
      <c r="AO8" s="41"/>
      <c r="AP8" s="41"/>
      <c r="AQ8" s="41"/>
      <c r="AR8" s="41"/>
      <c r="AS8" s="41"/>
      <c r="AT8" s="34">
        <f>データ!T6</f>
        <v>82.01</v>
      </c>
      <c r="AU8" s="34"/>
      <c r="AV8" s="34"/>
      <c r="AW8" s="34"/>
      <c r="AX8" s="34"/>
      <c r="AY8" s="34"/>
      <c r="AZ8" s="34"/>
      <c r="BA8" s="34"/>
      <c r="BB8" s="34">
        <f>データ!U6</f>
        <v>92.48</v>
      </c>
      <c r="BC8" s="34"/>
      <c r="BD8" s="34"/>
      <c r="BE8" s="34"/>
      <c r="BF8" s="34"/>
      <c r="BG8" s="34"/>
      <c r="BH8" s="34"/>
      <c r="BI8" s="34"/>
      <c r="BJ8" s="3"/>
      <c r="BK8" s="3"/>
      <c r="BL8" s="35" t="s">
        <v>10</v>
      </c>
      <c r="BM8" s="36"/>
      <c r="BN8" s="37" t="s">
        <v>11</v>
      </c>
      <c r="BO8" s="37"/>
      <c r="BP8" s="37"/>
      <c r="BQ8" s="37"/>
      <c r="BR8" s="37"/>
      <c r="BS8" s="37"/>
      <c r="BT8" s="37"/>
      <c r="BU8" s="37"/>
      <c r="BV8" s="37"/>
      <c r="BW8" s="37"/>
      <c r="BX8" s="37"/>
      <c r="BY8" s="38"/>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4" t="str">
        <f>データ!N6</f>
        <v>-</v>
      </c>
      <c r="C10" s="34"/>
      <c r="D10" s="34"/>
      <c r="E10" s="34"/>
      <c r="F10" s="34"/>
      <c r="G10" s="34"/>
      <c r="H10" s="34"/>
      <c r="I10" s="34" t="str">
        <f>データ!O6</f>
        <v>該当数値なし</v>
      </c>
      <c r="J10" s="34"/>
      <c r="K10" s="34"/>
      <c r="L10" s="34"/>
      <c r="M10" s="34"/>
      <c r="N10" s="34"/>
      <c r="O10" s="34"/>
      <c r="P10" s="34">
        <f>データ!P6</f>
        <v>9.07</v>
      </c>
      <c r="Q10" s="34"/>
      <c r="R10" s="34"/>
      <c r="S10" s="34"/>
      <c r="T10" s="34"/>
      <c r="U10" s="34"/>
      <c r="V10" s="34"/>
      <c r="W10" s="34">
        <f>データ!Q6</f>
        <v>87.27</v>
      </c>
      <c r="X10" s="34"/>
      <c r="Y10" s="34"/>
      <c r="Z10" s="34"/>
      <c r="AA10" s="34"/>
      <c r="AB10" s="34"/>
      <c r="AC10" s="34"/>
      <c r="AD10" s="41">
        <f>データ!R6</f>
        <v>2255</v>
      </c>
      <c r="AE10" s="41"/>
      <c r="AF10" s="41"/>
      <c r="AG10" s="41"/>
      <c r="AH10" s="41"/>
      <c r="AI10" s="41"/>
      <c r="AJ10" s="41"/>
      <c r="AK10" s="2"/>
      <c r="AL10" s="41">
        <f>データ!V6</f>
        <v>683</v>
      </c>
      <c r="AM10" s="41"/>
      <c r="AN10" s="41"/>
      <c r="AO10" s="41"/>
      <c r="AP10" s="41"/>
      <c r="AQ10" s="41"/>
      <c r="AR10" s="41"/>
      <c r="AS10" s="41"/>
      <c r="AT10" s="34">
        <f>データ!W6</f>
        <v>0.69</v>
      </c>
      <c r="AU10" s="34"/>
      <c r="AV10" s="34"/>
      <c r="AW10" s="34"/>
      <c r="AX10" s="34"/>
      <c r="AY10" s="34"/>
      <c r="AZ10" s="34"/>
      <c r="BA10" s="34"/>
      <c r="BB10" s="34">
        <f>データ!X6</f>
        <v>989.86</v>
      </c>
      <c r="BC10" s="34"/>
      <c r="BD10" s="34"/>
      <c r="BE10" s="34"/>
      <c r="BF10" s="34"/>
      <c r="BG10" s="34"/>
      <c r="BH10" s="34"/>
      <c r="BI10" s="34"/>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117</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116</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118</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43</v>
      </c>
      <c r="H86" s="12" t="str">
        <f>データ!BP6</f>
        <v>【785.10】</v>
      </c>
      <c r="I86" s="12" t="str">
        <f>データ!CA6</f>
        <v>【56.93】</v>
      </c>
      <c r="J86" s="12" t="str">
        <f>データ!CL6</f>
        <v>【271.15】</v>
      </c>
      <c r="K86" s="12" t="str">
        <f>データ!CW6</f>
        <v>【49.87】</v>
      </c>
      <c r="L86" s="12" t="str">
        <f>データ!DH6</f>
        <v>【87.54】</v>
      </c>
      <c r="M86" s="12" t="s">
        <v>43</v>
      </c>
      <c r="N86" s="12" t="s">
        <v>44</v>
      </c>
      <c r="O86" s="12" t="str">
        <f>データ!EO6</f>
        <v>【0.02】</v>
      </c>
    </row>
  </sheetData>
  <sheetProtection algorithmName="SHA-512" hashValue="Bxck+kbPznccjLpzHFnvuJbd3P4sc+SuibFWaI6wXsZsyMYKSUAMN13f5XLCOknBYmvkr2OLXU0E4dVBMfm+tQ==" saltValue="WxKeMUzlDGTtlZQZ5D0X8A==" spinCount="100000" sheet="1" objects="1" scenarios="1" formatCells="0" formatColumns="0" formatRows="0"/>
  <mergeCells count="51">
    <mergeCell ref="BL47:BZ63"/>
    <mergeCell ref="B60:BJ61"/>
    <mergeCell ref="BL64:BZ65"/>
    <mergeCell ref="BL66:BZ82"/>
    <mergeCell ref="C83:BJ83"/>
    <mergeCell ref="AL10:AS10"/>
    <mergeCell ref="AT10:BA10"/>
    <mergeCell ref="BB10:BI10"/>
    <mergeCell ref="BL10:BM10"/>
    <mergeCell ref="BN10:BY10"/>
    <mergeCell ref="AT9:BA9"/>
    <mergeCell ref="BB9:BI9"/>
    <mergeCell ref="BL9:BM9"/>
    <mergeCell ref="BL45:BZ46"/>
    <mergeCell ref="BN9:BY9"/>
    <mergeCell ref="BL11:BZ13"/>
    <mergeCell ref="B14:BJ15"/>
    <mergeCell ref="BL14:BZ15"/>
    <mergeCell ref="BL16:BZ44"/>
    <mergeCell ref="B9:H9"/>
    <mergeCell ref="B10:H10"/>
    <mergeCell ref="I10:O10"/>
    <mergeCell ref="P10:V10"/>
    <mergeCell ref="W10:AC10"/>
    <mergeCell ref="AD10:AJ10"/>
    <mergeCell ref="I9:O9"/>
    <mergeCell ref="P9:V9"/>
    <mergeCell ref="W9:AC9"/>
    <mergeCell ref="AD9:AJ9"/>
    <mergeCell ref="AL8:AS8"/>
    <mergeCell ref="AL9:AS9"/>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45</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46</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47</v>
      </c>
      <c r="B3" s="15" t="s">
        <v>48</v>
      </c>
      <c r="C3" s="15" t="s">
        <v>49</v>
      </c>
      <c r="D3" s="15" t="s">
        <v>50</v>
      </c>
      <c r="E3" s="15" t="s">
        <v>51</v>
      </c>
      <c r="F3" s="15" t="s">
        <v>52</v>
      </c>
      <c r="G3" s="15" t="s">
        <v>53</v>
      </c>
      <c r="H3" s="72" t="s">
        <v>54</v>
      </c>
      <c r="I3" s="73"/>
      <c r="J3" s="73"/>
      <c r="K3" s="73"/>
      <c r="L3" s="73"/>
      <c r="M3" s="73"/>
      <c r="N3" s="73"/>
      <c r="O3" s="73"/>
      <c r="P3" s="73"/>
      <c r="Q3" s="73"/>
      <c r="R3" s="73"/>
      <c r="S3" s="73"/>
      <c r="T3" s="73"/>
      <c r="U3" s="73"/>
      <c r="V3" s="73"/>
      <c r="W3" s="73"/>
      <c r="X3" s="74"/>
      <c r="Y3" s="78" t="s">
        <v>55</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56</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5" x14ac:dyDescent="0.15">
      <c r="A4" s="14" t="s">
        <v>57</v>
      </c>
      <c r="B4" s="16"/>
      <c r="C4" s="16"/>
      <c r="D4" s="16"/>
      <c r="E4" s="16"/>
      <c r="F4" s="16"/>
      <c r="G4" s="16"/>
      <c r="H4" s="75"/>
      <c r="I4" s="76"/>
      <c r="J4" s="76"/>
      <c r="K4" s="76"/>
      <c r="L4" s="76"/>
      <c r="M4" s="76"/>
      <c r="N4" s="76"/>
      <c r="O4" s="76"/>
      <c r="P4" s="76"/>
      <c r="Q4" s="76"/>
      <c r="R4" s="76"/>
      <c r="S4" s="76"/>
      <c r="T4" s="76"/>
      <c r="U4" s="76"/>
      <c r="V4" s="76"/>
      <c r="W4" s="76"/>
      <c r="X4" s="77"/>
      <c r="Y4" s="71" t="s">
        <v>58</v>
      </c>
      <c r="Z4" s="71"/>
      <c r="AA4" s="71"/>
      <c r="AB4" s="71"/>
      <c r="AC4" s="71"/>
      <c r="AD4" s="71"/>
      <c r="AE4" s="71"/>
      <c r="AF4" s="71"/>
      <c r="AG4" s="71"/>
      <c r="AH4" s="71"/>
      <c r="AI4" s="71"/>
      <c r="AJ4" s="71" t="s">
        <v>59</v>
      </c>
      <c r="AK4" s="71"/>
      <c r="AL4" s="71"/>
      <c r="AM4" s="71"/>
      <c r="AN4" s="71"/>
      <c r="AO4" s="71"/>
      <c r="AP4" s="71"/>
      <c r="AQ4" s="71"/>
      <c r="AR4" s="71"/>
      <c r="AS4" s="71"/>
      <c r="AT4" s="71"/>
      <c r="AU4" s="71" t="s">
        <v>60</v>
      </c>
      <c r="AV4" s="71"/>
      <c r="AW4" s="71"/>
      <c r="AX4" s="71"/>
      <c r="AY4" s="71"/>
      <c r="AZ4" s="71"/>
      <c r="BA4" s="71"/>
      <c r="BB4" s="71"/>
      <c r="BC4" s="71"/>
      <c r="BD4" s="71"/>
      <c r="BE4" s="71"/>
      <c r="BF4" s="71" t="s">
        <v>61</v>
      </c>
      <c r="BG4" s="71"/>
      <c r="BH4" s="71"/>
      <c r="BI4" s="71"/>
      <c r="BJ4" s="71"/>
      <c r="BK4" s="71"/>
      <c r="BL4" s="71"/>
      <c r="BM4" s="71"/>
      <c r="BN4" s="71"/>
      <c r="BO4" s="71"/>
      <c r="BP4" s="71"/>
      <c r="BQ4" s="71" t="s">
        <v>62</v>
      </c>
      <c r="BR4" s="71"/>
      <c r="BS4" s="71"/>
      <c r="BT4" s="71"/>
      <c r="BU4" s="71"/>
      <c r="BV4" s="71"/>
      <c r="BW4" s="71"/>
      <c r="BX4" s="71"/>
      <c r="BY4" s="71"/>
      <c r="BZ4" s="71"/>
      <c r="CA4" s="71"/>
      <c r="CB4" s="71" t="s">
        <v>63</v>
      </c>
      <c r="CC4" s="71"/>
      <c r="CD4" s="71"/>
      <c r="CE4" s="71"/>
      <c r="CF4" s="71"/>
      <c r="CG4" s="71"/>
      <c r="CH4" s="71"/>
      <c r="CI4" s="71"/>
      <c r="CJ4" s="71"/>
      <c r="CK4" s="71"/>
      <c r="CL4" s="71"/>
      <c r="CM4" s="71" t="s">
        <v>64</v>
      </c>
      <c r="CN4" s="71"/>
      <c r="CO4" s="71"/>
      <c r="CP4" s="71"/>
      <c r="CQ4" s="71"/>
      <c r="CR4" s="71"/>
      <c r="CS4" s="71"/>
      <c r="CT4" s="71"/>
      <c r="CU4" s="71"/>
      <c r="CV4" s="71"/>
      <c r="CW4" s="71"/>
      <c r="CX4" s="71" t="s">
        <v>65</v>
      </c>
      <c r="CY4" s="71"/>
      <c r="CZ4" s="71"/>
      <c r="DA4" s="71"/>
      <c r="DB4" s="71"/>
      <c r="DC4" s="71"/>
      <c r="DD4" s="71"/>
      <c r="DE4" s="71"/>
      <c r="DF4" s="71"/>
      <c r="DG4" s="71"/>
      <c r="DH4" s="71"/>
      <c r="DI4" s="71" t="s">
        <v>66</v>
      </c>
      <c r="DJ4" s="71"/>
      <c r="DK4" s="71"/>
      <c r="DL4" s="71"/>
      <c r="DM4" s="71"/>
      <c r="DN4" s="71"/>
      <c r="DO4" s="71"/>
      <c r="DP4" s="71"/>
      <c r="DQ4" s="71"/>
      <c r="DR4" s="71"/>
      <c r="DS4" s="71"/>
      <c r="DT4" s="71" t="s">
        <v>67</v>
      </c>
      <c r="DU4" s="71"/>
      <c r="DV4" s="71"/>
      <c r="DW4" s="71"/>
      <c r="DX4" s="71"/>
      <c r="DY4" s="71"/>
      <c r="DZ4" s="71"/>
      <c r="EA4" s="71"/>
      <c r="EB4" s="71"/>
      <c r="EC4" s="71"/>
      <c r="ED4" s="71"/>
      <c r="EE4" s="71" t="s">
        <v>68</v>
      </c>
      <c r="EF4" s="71"/>
      <c r="EG4" s="71"/>
      <c r="EH4" s="71"/>
      <c r="EI4" s="71"/>
      <c r="EJ4" s="71"/>
      <c r="EK4" s="71"/>
      <c r="EL4" s="71"/>
      <c r="EM4" s="71"/>
      <c r="EN4" s="71"/>
      <c r="EO4" s="71"/>
    </row>
    <row r="5" spans="1:145" x14ac:dyDescent="0.15">
      <c r="A5" s="14" t="s">
        <v>69</v>
      </c>
      <c r="B5" s="17"/>
      <c r="C5" s="17"/>
      <c r="D5" s="17"/>
      <c r="E5" s="17"/>
      <c r="F5" s="17"/>
      <c r="G5" s="17"/>
      <c r="H5" s="18" t="s">
        <v>70</v>
      </c>
      <c r="I5" s="18" t="s">
        <v>71</v>
      </c>
      <c r="J5" s="18" t="s">
        <v>72</v>
      </c>
      <c r="K5" s="18" t="s">
        <v>73</v>
      </c>
      <c r="L5" s="18" t="s">
        <v>74</v>
      </c>
      <c r="M5" s="18" t="s">
        <v>5</v>
      </c>
      <c r="N5" s="18" t="s">
        <v>75</v>
      </c>
      <c r="O5" s="18" t="s">
        <v>76</v>
      </c>
      <c r="P5" s="18" t="s">
        <v>77</v>
      </c>
      <c r="Q5" s="18" t="s">
        <v>78</v>
      </c>
      <c r="R5" s="18" t="s">
        <v>79</v>
      </c>
      <c r="S5" s="18" t="s">
        <v>80</v>
      </c>
      <c r="T5" s="18" t="s">
        <v>81</v>
      </c>
      <c r="U5" s="18" t="s">
        <v>82</v>
      </c>
      <c r="V5" s="18" t="s">
        <v>83</v>
      </c>
      <c r="W5" s="18" t="s">
        <v>84</v>
      </c>
      <c r="X5" s="18" t="s">
        <v>85</v>
      </c>
      <c r="Y5" s="18" t="s">
        <v>86</v>
      </c>
      <c r="Z5" s="18" t="s">
        <v>87</v>
      </c>
      <c r="AA5" s="18" t="s">
        <v>88</v>
      </c>
      <c r="AB5" s="18" t="s">
        <v>89</v>
      </c>
      <c r="AC5" s="18" t="s">
        <v>90</v>
      </c>
      <c r="AD5" s="18" t="s">
        <v>91</v>
      </c>
      <c r="AE5" s="18" t="s">
        <v>92</v>
      </c>
      <c r="AF5" s="18" t="s">
        <v>93</v>
      </c>
      <c r="AG5" s="18" t="s">
        <v>94</v>
      </c>
      <c r="AH5" s="18" t="s">
        <v>95</v>
      </c>
      <c r="AI5" s="18" t="s">
        <v>31</v>
      </c>
      <c r="AJ5" s="18" t="s">
        <v>86</v>
      </c>
      <c r="AK5" s="18" t="s">
        <v>87</v>
      </c>
      <c r="AL5" s="18" t="s">
        <v>88</v>
      </c>
      <c r="AM5" s="18" t="s">
        <v>89</v>
      </c>
      <c r="AN5" s="18" t="s">
        <v>90</v>
      </c>
      <c r="AO5" s="18" t="s">
        <v>91</v>
      </c>
      <c r="AP5" s="18" t="s">
        <v>92</v>
      </c>
      <c r="AQ5" s="18" t="s">
        <v>93</v>
      </c>
      <c r="AR5" s="18" t="s">
        <v>94</v>
      </c>
      <c r="AS5" s="18" t="s">
        <v>95</v>
      </c>
      <c r="AT5" s="18" t="s">
        <v>96</v>
      </c>
      <c r="AU5" s="18" t="s">
        <v>86</v>
      </c>
      <c r="AV5" s="18" t="s">
        <v>87</v>
      </c>
      <c r="AW5" s="18" t="s">
        <v>88</v>
      </c>
      <c r="AX5" s="18" t="s">
        <v>89</v>
      </c>
      <c r="AY5" s="18" t="s">
        <v>90</v>
      </c>
      <c r="AZ5" s="18" t="s">
        <v>91</v>
      </c>
      <c r="BA5" s="18" t="s">
        <v>92</v>
      </c>
      <c r="BB5" s="18" t="s">
        <v>93</v>
      </c>
      <c r="BC5" s="18" t="s">
        <v>94</v>
      </c>
      <c r="BD5" s="18" t="s">
        <v>95</v>
      </c>
      <c r="BE5" s="18" t="s">
        <v>96</v>
      </c>
      <c r="BF5" s="18" t="s">
        <v>86</v>
      </c>
      <c r="BG5" s="18" t="s">
        <v>87</v>
      </c>
      <c r="BH5" s="18" t="s">
        <v>88</v>
      </c>
      <c r="BI5" s="18" t="s">
        <v>89</v>
      </c>
      <c r="BJ5" s="18" t="s">
        <v>90</v>
      </c>
      <c r="BK5" s="18" t="s">
        <v>91</v>
      </c>
      <c r="BL5" s="18" t="s">
        <v>92</v>
      </c>
      <c r="BM5" s="18" t="s">
        <v>93</v>
      </c>
      <c r="BN5" s="18" t="s">
        <v>94</v>
      </c>
      <c r="BO5" s="18" t="s">
        <v>95</v>
      </c>
      <c r="BP5" s="18" t="s">
        <v>96</v>
      </c>
      <c r="BQ5" s="18" t="s">
        <v>86</v>
      </c>
      <c r="BR5" s="18" t="s">
        <v>87</v>
      </c>
      <c r="BS5" s="18" t="s">
        <v>88</v>
      </c>
      <c r="BT5" s="18" t="s">
        <v>89</v>
      </c>
      <c r="BU5" s="18" t="s">
        <v>90</v>
      </c>
      <c r="BV5" s="18" t="s">
        <v>91</v>
      </c>
      <c r="BW5" s="18" t="s">
        <v>92</v>
      </c>
      <c r="BX5" s="18" t="s">
        <v>93</v>
      </c>
      <c r="BY5" s="18" t="s">
        <v>94</v>
      </c>
      <c r="BZ5" s="18" t="s">
        <v>95</v>
      </c>
      <c r="CA5" s="18" t="s">
        <v>96</v>
      </c>
      <c r="CB5" s="18" t="s">
        <v>86</v>
      </c>
      <c r="CC5" s="18" t="s">
        <v>87</v>
      </c>
      <c r="CD5" s="18" t="s">
        <v>88</v>
      </c>
      <c r="CE5" s="18" t="s">
        <v>89</v>
      </c>
      <c r="CF5" s="18" t="s">
        <v>90</v>
      </c>
      <c r="CG5" s="18" t="s">
        <v>91</v>
      </c>
      <c r="CH5" s="18" t="s">
        <v>92</v>
      </c>
      <c r="CI5" s="18" t="s">
        <v>93</v>
      </c>
      <c r="CJ5" s="18" t="s">
        <v>94</v>
      </c>
      <c r="CK5" s="18" t="s">
        <v>95</v>
      </c>
      <c r="CL5" s="18" t="s">
        <v>96</v>
      </c>
      <c r="CM5" s="18" t="s">
        <v>86</v>
      </c>
      <c r="CN5" s="18" t="s">
        <v>87</v>
      </c>
      <c r="CO5" s="18" t="s">
        <v>88</v>
      </c>
      <c r="CP5" s="18" t="s">
        <v>89</v>
      </c>
      <c r="CQ5" s="18" t="s">
        <v>90</v>
      </c>
      <c r="CR5" s="18" t="s">
        <v>91</v>
      </c>
      <c r="CS5" s="18" t="s">
        <v>92</v>
      </c>
      <c r="CT5" s="18" t="s">
        <v>93</v>
      </c>
      <c r="CU5" s="18" t="s">
        <v>94</v>
      </c>
      <c r="CV5" s="18" t="s">
        <v>95</v>
      </c>
      <c r="CW5" s="18" t="s">
        <v>96</v>
      </c>
      <c r="CX5" s="18" t="s">
        <v>86</v>
      </c>
      <c r="CY5" s="18" t="s">
        <v>87</v>
      </c>
      <c r="CZ5" s="18" t="s">
        <v>88</v>
      </c>
      <c r="DA5" s="18" t="s">
        <v>89</v>
      </c>
      <c r="DB5" s="18" t="s">
        <v>90</v>
      </c>
      <c r="DC5" s="18" t="s">
        <v>91</v>
      </c>
      <c r="DD5" s="18" t="s">
        <v>92</v>
      </c>
      <c r="DE5" s="18" t="s">
        <v>93</v>
      </c>
      <c r="DF5" s="18" t="s">
        <v>94</v>
      </c>
      <c r="DG5" s="18" t="s">
        <v>95</v>
      </c>
      <c r="DH5" s="18" t="s">
        <v>96</v>
      </c>
      <c r="DI5" s="18" t="s">
        <v>86</v>
      </c>
      <c r="DJ5" s="18" t="s">
        <v>87</v>
      </c>
      <c r="DK5" s="18" t="s">
        <v>88</v>
      </c>
      <c r="DL5" s="18" t="s">
        <v>89</v>
      </c>
      <c r="DM5" s="18" t="s">
        <v>90</v>
      </c>
      <c r="DN5" s="18" t="s">
        <v>91</v>
      </c>
      <c r="DO5" s="18" t="s">
        <v>92</v>
      </c>
      <c r="DP5" s="18" t="s">
        <v>93</v>
      </c>
      <c r="DQ5" s="18" t="s">
        <v>94</v>
      </c>
      <c r="DR5" s="18" t="s">
        <v>95</v>
      </c>
      <c r="DS5" s="18" t="s">
        <v>96</v>
      </c>
      <c r="DT5" s="18" t="s">
        <v>86</v>
      </c>
      <c r="DU5" s="18" t="s">
        <v>87</v>
      </c>
      <c r="DV5" s="18" t="s">
        <v>88</v>
      </c>
      <c r="DW5" s="18" t="s">
        <v>89</v>
      </c>
      <c r="DX5" s="18" t="s">
        <v>90</v>
      </c>
      <c r="DY5" s="18" t="s">
        <v>91</v>
      </c>
      <c r="DZ5" s="18" t="s">
        <v>92</v>
      </c>
      <c r="EA5" s="18" t="s">
        <v>93</v>
      </c>
      <c r="EB5" s="18" t="s">
        <v>94</v>
      </c>
      <c r="EC5" s="18" t="s">
        <v>95</v>
      </c>
      <c r="ED5" s="18" t="s">
        <v>96</v>
      </c>
      <c r="EE5" s="18" t="s">
        <v>86</v>
      </c>
      <c r="EF5" s="18" t="s">
        <v>87</v>
      </c>
      <c r="EG5" s="18" t="s">
        <v>88</v>
      </c>
      <c r="EH5" s="18" t="s">
        <v>89</v>
      </c>
      <c r="EI5" s="18" t="s">
        <v>90</v>
      </c>
      <c r="EJ5" s="18" t="s">
        <v>91</v>
      </c>
      <c r="EK5" s="18" t="s">
        <v>92</v>
      </c>
      <c r="EL5" s="18" t="s">
        <v>93</v>
      </c>
      <c r="EM5" s="18" t="s">
        <v>94</v>
      </c>
      <c r="EN5" s="18" t="s">
        <v>95</v>
      </c>
      <c r="EO5" s="18" t="s">
        <v>96</v>
      </c>
    </row>
    <row r="6" spans="1:145" s="22" customFormat="1" x14ac:dyDescent="0.15">
      <c r="A6" s="14" t="s">
        <v>97</v>
      </c>
      <c r="B6" s="19">
        <f>B7</f>
        <v>2023</v>
      </c>
      <c r="C6" s="19">
        <f t="shared" ref="C6:X6" si="3">C7</f>
        <v>44229</v>
      </c>
      <c r="D6" s="19">
        <f t="shared" si="3"/>
        <v>47</v>
      </c>
      <c r="E6" s="19">
        <f t="shared" si="3"/>
        <v>17</v>
      </c>
      <c r="F6" s="19">
        <f t="shared" si="3"/>
        <v>5</v>
      </c>
      <c r="G6" s="19">
        <f t="shared" si="3"/>
        <v>0</v>
      </c>
      <c r="H6" s="19" t="str">
        <f t="shared" si="3"/>
        <v>宮城県　大郷町</v>
      </c>
      <c r="I6" s="19" t="str">
        <f t="shared" si="3"/>
        <v>法非適用</v>
      </c>
      <c r="J6" s="19" t="str">
        <f t="shared" si="3"/>
        <v>下水道事業</v>
      </c>
      <c r="K6" s="19" t="str">
        <f t="shared" si="3"/>
        <v>農業集落排水</v>
      </c>
      <c r="L6" s="19" t="str">
        <f t="shared" si="3"/>
        <v>F2</v>
      </c>
      <c r="M6" s="19" t="str">
        <f t="shared" si="3"/>
        <v>非設置</v>
      </c>
      <c r="N6" s="20" t="str">
        <f t="shared" si="3"/>
        <v>-</v>
      </c>
      <c r="O6" s="20" t="str">
        <f t="shared" si="3"/>
        <v>該当数値なし</v>
      </c>
      <c r="P6" s="20">
        <f t="shared" si="3"/>
        <v>9.07</v>
      </c>
      <c r="Q6" s="20">
        <f t="shared" si="3"/>
        <v>87.27</v>
      </c>
      <c r="R6" s="20">
        <f t="shared" si="3"/>
        <v>2255</v>
      </c>
      <c r="S6" s="20">
        <f t="shared" si="3"/>
        <v>7584</v>
      </c>
      <c r="T6" s="20">
        <f t="shared" si="3"/>
        <v>82.01</v>
      </c>
      <c r="U6" s="20">
        <f t="shared" si="3"/>
        <v>92.48</v>
      </c>
      <c r="V6" s="20">
        <f t="shared" si="3"/>
        <v>683</v>
      </c>
      <c r="W6" s="20">
        <f t="shared" si="3"/>
        <v>0.69</v>
      </c>
      <c r="X6" s="20">
        <f t="shared" si="3"/>
        <v>989.86</v>
      </c>
      <c r="Y6" s="21">
        <f>IF(Y7="",NA(),Y7)</f>
        <v>124.5</v>
      </c>
      <c r="Z6" s="21">
        <f t="shared" ref="Z6:AH6" si="4">IF(Z7="",NA(),Z7)</f>
        <v>106.96</v>
      </c>
      <c r="AA6" s="21">
        <f t="shared" si="4"/>
        <v>94.18</v>
      </c>
      <c r="AB6" s="21">
        <f t="shared" si="4"/>
        <v>95.89</v>
      </c>
      <c r="AC6" s="21">
        <f t="shared" si="4"/>
        <v>160.58000000000001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1">
        <f t="shared" si="7"/>
        <v>59.34</v>
      </c>
      <c r="BI6" s="20">
        <f t="shared" si="7"/>
        <v>0</v>
      </c>
      <c r="BJ6" s="21">
        <f t="shared" si="7"/>
        <v>96.29</v>
      </c>
      <c r="BK6" s="21">
        <f t="shared" si="7"/>
        <v>826.83</v>
      </c>
      <c r="BL6" s="21">
        <f t="shared" si="7"/>
        <v>867.83</v>
      </c>
      <c r="BM6" s="21">
        <f t="shared" si="7"/>
        <v>791.76</v>
      </c>
      <c r="BN6" s="21">
        <f t="shared" si="7"/>
        <v>900.82</v>
      </c>
      <c r="BO6" s="21">
        <f t="shared" si="7"/>
        <v>839.21</v>
      </c>
      <c r="BP6" s="20" t="str">
        <f>IF(BP7="","",IF(BP7="-","【-】","【"&amp;SUBSTITUTE(TEXT(BP7,"#,##0.00"),"-","△")&amp;"】"))</f>
        <v>【785.10】</v>
      </c>
      <c r="BQ6" s="21">
        <f>IF(BQ7="",NA(),BQ7)</f>
        <v>29.17</v>
      </c>
      <c r="BR6" s="21">
        <f t="shared" ref="BR6:BZ6" si="8">IF(BR7="",NA(),BR7)</f>
        <v>18.47</v>
      </c>
      <c r="BS6" s="21">
        <f t="shared" si="8"/>
        <v>25.14</v>
      </c>
      <c r="BT6" s="21">
        <f t="shared" si="8"/>
        <v>22.9</v>
      </c>
      <c r="BU6" s="21">
        <f t="shared" si="8"/>
        <v>36.700000000000003</v>
      </c>
      <c r="BV6" s="21">
        <f t="shared" si="8"/>
        <v>57.31</v>
      </c>
      <c r="BW6" s="21">
        <f t="shared" si="8"/>
        <v>57.08</v>
      </c>
      <c r="BX6" s="21">
        <f t="shared" si="8"/>
        <v>56.26</v>
      </c>
      <c r="BY6" s="21">
        <f t="shared" si="8"/>
        <v>52.94</v>
      </c>
      <c r="BZ6" s="21">
        <f t="shared" si="8"/>
        <v>52.05</v>
      </c>
      <c r="CA6" s="20" t="str">
        <f>IF(CA7="","",IF(CA7="-","【-】","【"&amp;SUBSTITUTE(TEXT(CA7,"#,##0.00"),"-","△")&amp;"】"))</f>
        <v>【56.93】</v>
      </c>
      <c r="CB6" s="21">
        <f>IF(CB7="",NA(),CB7)</f>
        <v>416.29</v>
      </c>
      <c r="CC6" s="21">
        <f t="shared" ref="CC6:CK6" si="9">IF(CC7="",NA(),CC7)</f>
        <v>678.15</v>
      </c>
      <c r="CD6" s="21">
        <f t="shared" si="9"/>
        <v>492.39</v>
      </c>
      <c r="CE6" s="21">
        <f t="shared" si="9"/>
        <v>535.16</v>
      </c>
      <c r="CF6" s="21">
        <f t="shared" si="9"/>
        <v>307.20999999999998</v>
      </c>
      <c r="CG6" s="21">
        <f t="shared" si="9"/>
        <v>273.52</v>
      </c>
      <c r="CH6" s="21">
        <f t="shared" si="9"/>
        <v>274.99</v>
      </c>
      <c r="CI6" s="21">
        <f t="shared" si="9"/>
        <v>282.08999999999997</v>
      </c>
      <c r="CJ6" s="21">
        <f t="shared" si="9"/>
        <v>303.27999999999997</v>
      </c>
      <c r="CK6" s="21">
        <f t="shared" si="9"/>
        <v>301.86</v>
      </c>
      <c r="CL6" s="20" t="str">
        <f>IF(CL7="","",IF(CL7="-","【-】","【"&amp;SUBSTITUTE(TEXT(CL7,"#,##0.00"),"-","△")&amp;"】"))</f>
        <v>【271.15】</v>
      </c>
      <c r="CM6" s="21">
        <f>IF(CM7="",NA(),CM7)</f>
        <v>53.57</v>
      </c>
      <c r="CN6" s="21">
        <f t="shared" ref="CN6:CV6" si="10">IF(CN7="",NA(),CN7)</f>
        <v>48.57</v>
      </c>
      <c r="CO6" s="21">
        <f t="shared" si="10"/>
        <v>49.29</v>
      </c>
      <c r="CP6" s="21">
        <f t="shared" si="10"/>
        <v>53.93</v>
      </c>
      <c r="CQ6" s="21">
        <f t="shared" si="10"/>
        <v>53.57</v>
      </c>
      <c r="CR6" s="21">
        <f t="shared" si="10"/>
        <v>50.14</v>
      </c>
      <c r="CS6" s="21">
        <f t="shared" si="10"/>
        <v>54.83</v>
      </c>
      <c r="CT6" s="21">
        <f t="shared" si="10"/>
        <v>66.53</v>
      </c>
      <c r="CU6" s="21">
        <f t="shared" si="10"/>
        <v>52.35</v>
      </c>
      <c r="CV6" s="21">
        <f t="shared" si="10"/>
        <v>46.25</v>
      </c>
      <c r="CW6" s="20" t="str">
        <f>IF(CW7="","",IF(CW7="-","【-】","【"&amp;SUBSTITUTE(TEXT(CW7,"#,##0.00"),"-","△")&amp;"】"))</f>
        <v>【49.87】</v>
      </c>
      <c r="CX6" s="21">
        <f>IF(CX7="",NA(),CX7)</f>
        <v>79.67</v>
      </c>
      <c r="CY6" s="21">
        <f t="shared" ref="CY6:DG6" si="11">IF(CY7="",NA(),CY7)</f>
        <v>80.760000000000005</v>
      </c>
      <c r="CZ6" s="21">
        <f t="shared" si="11"/>
        <v>81.33</v>
      </c>
      <c r="DA6" s="21">
        <f t="shared" si="11"/>
        <v>82.52</v>
      </c>
      <c r="DB6" s="21">
        <f t="shared" si="11"/>
        <v>82.43</v>
      </c>
      <c r="DC6" s="21">
        <f t="shared" si="11"/>
        <v>84.98</v>
      </c>
      <c r="DD6" s="21">
        <f t="shared" si="11"/>
        <v>84.7</v>
      </c>
      <c r="DE6" s="21">
        <f t="shared" si="11"/>
        <v>84.67</v>
      </c>
      <c r="DF6" s="21">
        <f t="shared" si="11"/>
        <v>84.39</v>
      </c>
      <c r="DG6" s="21">
        <f t="shared" si="11"/>
        <v>83.96</v>
      </c>
      <c r="DH6" s="20" t="str">
        <f>IF(DH7="","",IF(DH7="-","【-】","【"&amp;SUBSTITUTE(TEXT(DH7,"#,##0.00"),"-","△")&amp;"】"))</f>
        <v>【87.54】</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0">
        <f>IF(EE7="",NA(),EE7)</f>
        <v>0</v>
      </c>
      <c r="EF6" s="20">
        <f t="shared" ref="EF6:EN6" si="14">IF(EF7="",NA(),EF7)</f>
        <v>0</v>
      </c>
      <c r="EG6" s="20">
        <f t="shared" si="14"/>
        <v>0</v>
      </c>
      <c r="EH6" s="20">
        <f t="shared" si="14"/>
        <v>0</v>
      </c>
      <c r="EI6" s="20">
        <f t="shared" si="14"/>
        <v>0</v>
      </c>
      <c r="EJ6" s="21">
        <f t="shared" si="14"/>
        <v>0.02</v>
      </c>
      <c r="EK6" s="21">
        <f t="shared" si="14"/>
        <v>0.25</v>
      </c>
      <c r="EL6" s="21">
        <f t="shared" si="14"/>
        <v>0.05</v>
      </c>
      <c r="EM6" s="21">
        <f t="shared" si="14"/>
        <v>0.03</v>
      </c>
      <c r="EN6" s="21">
        <f t="shared" si="14"/>
        <v>0.03</v>
      </c>
      <c r="EO6" s="20" t="str">
        <f>IF(EO7="","",IF(EO7="-","【-】","【"&amp;SUBSTITUTE(TEXT(EO7,"#,##0.00"),"-","△")&amp;"】"))</f>
        <v>【0.02】</v>
      </c>
    </row>
    <row r="7" spans="1:145" s="22" customFormat="1" x14ac:dyDescent="0.15">
      <c r="A7" s="14"/>
      <c r="B7" s="23">
        <v>2023</v>
      </c>
      <c r="C7" s="23">
        <v>44229</v>
      </c>
      <c r="D7" s="23">
        <v>47</v>
      </c>
      <c r="E7" s="23">
        <v>17</v>
      </c>
      <c r="F7" s="23">
        <v>5</v>
      </c>
      <c r="G7" s="23">
        <v>0</v>
      </c>
      <c r="H7" s="23" t="s">
        <v>98</v>
      </c>
      <c r="I7" s="23" t="s">
        <v>99</v>
      </c>
      <c r="J7" s="23" t="s">
        <v>100</v>
      </c>
      <c r="K7" s="23" t="s">
        <v>101</v>
      </c>
      <c r="L7" s="23" t="s">
        <v>102</v>
      </c>
      <c r="M7" s="23" t="s">
        <v>103</v>
      </c>
      <c r="N7" s="24" t="s">
        <v>104</v>
      </c>
      <c r="O7" s="24" t="s">
        <v>105</v>
      </c>
      <c r="P7" s="24">
        <v>9.07</v>
      </c>
      <c r="Q7" s="24">
        <v>87.27</v>
      </c>
      <c r="R7" s="24">
        <v>2255</v>
      </c>
      <c r="S7" s="24">
        <v>7584</v>
      </c>
      <c r="T7" s="24">
        <v>82.01</v>
      </c>
      <c r="U7" s="24">
        <v>92.48</v>
      </c>
      <c r="V7" s="24">
        <v>683</v>
      </c>
      <c r="W7" s="24">
        <v>0.69</v>
      </c>
      <c r="X7" s="24">
        <v>989.86</v>
      </c>
      <c r="Y7" s="24">
        <v>124.5</v>
      </c>
      <c r="Z7" s="24">
        <v>106.96</v>
      </c>
      <c r="AA7" s="24">
        <v>94.18</v>
      </c>
      <c r="AB7" s="24">
        <v>95.89</v>
      </c>
      <c r="AC7" s="24">
        <v>160.58000000000001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59.34</v>
      </c>
      <c r="BI7" s="24">
        <v>0</v>
      </c>
      <c r="BJ7" s="24">
        <v>96.29</v>
      </c>
      <c r="BK7" s="24">
        <v>826.83</v>
      </c>
      <c r="BL7" s="24">
        <v>867.83</v>
      </c>
      <c r="BM7" s="24">
        <v>791.76</v>
      </c>
      <c r="BN7" s="24">
        <v>900.82</v>
      </c>
      <c r="BO7" s="24">
        <v>839.21</v>
      </c>
      <c r="BP7" s="24">
        <v>785.1</v>
      </c>
      <c r="BQ7" s="24">
        <v>29.17</v>
      </c>
      <c r="BR7" s="24">
        <v>18.47</v>
      </c>
      <c r="BS7" s="24">
        <v>25.14</v>
      </c>
      <c r="BT7" s="24">
        <v>22.9</v>
      </c>
      <c r="BU7" s="24">
        <v>36.700000000000003</v>
      </c>
      <c r="BV7" s="24">
        <v>57.31</v>
      </c>
      <c r="BW7" s="24">
        <v>57.08</v>
      </c>
      <c r="BX7" s="24">
        <v>56.26</v>
      </c>
      <c r="BY7" s="24">
        <v>52.94</v>
      </c>
      <c r="BZ7" s="24">
        <v>52.05</v>
      </c>
      <c r="CA7" s="24">
        <v>56.93</v>
      </c>
      <c r="CB7" s="24">
        <v>416.29</v>
      </c>
      <c r="CC7" s="24">
        <v>678.15</v>
      </c>
      <c r="CD7" s="24">
        <v>492.39</v>
      </c>
      <c r="CE7" s="24">
        <v>535.16</v>
      </c>
      <c r="CF7" s="24">
        <v>307.20999999999998</v>
      </c>
      <c r="CG7" s="24">
        <v>273.52</v>
      </c>
      <c r="CH7" s="24">
        <v>274.99</v>
      </c>
      <c r="CI7" s="24">
        <v>282.08999999999997</v>
      </c>
      <c r="CJ7" s="24">
        <v>303.27999999999997</v>
      </c>
      <c r="CK7" s="24">
        <v>301.86</v>
      </c>
      <c r="CL7" s="24">
        <v>271.14999999999998</v>
      </c>
      <c r="CM7" s="24">
        <v>53.57</v>
      </c>
      <c r="CN7" s="24">
        <v>48.57</v>
      </c>
      <c r="CO7" s="24">
        <v>49.29</v>
      </c>
      <c r="CP7" s="24">
        <v>53.93</v>
      </c>
      <c r="CQ7" s="24">
        <v>53.57</v>
      </c>
      <c r="CR7" s="24">
        <v>50.14</v>
      </c>
      <c r="CS7" s="24">
        <v>54.83</v>
      </c>
      <c r="CT7" s="24">
        <v>66.53</v>
      </c>
      <c r="CU7" s="24">
        <v>52.35</v>
      </c>
      <c r="CV7" s="24">
        <v>46.25</v>
      </c>
      <c r="CW7" s="24">
        <v>49.87</v>
      </c>
      <c r="CX7" s="24">
        <v>79.67</v>
      </c>
      <c r="CY7" s="24">
        <v>80.760000000000005</v>
      </c>
      <c r="CZ7" s="24">
        <v>81.33</v>
      </c>
      <c r="DA7" s="24">
        <v>82.52</v>
      </c>
      <c r="DB7" s="24">
        <v>82.43</v>
      </c>
      <c r="DC7" s="24">
        <v>84.98</v>
      </c>
      <c r="DD7" s="24">
        <v>84.7</v>
      </c>
      <c r="DE7" s="24">
        <v>84.67</v>
      </c>
      <c r="DF7" s="24">
        <v>84.39</v>
      </c>
      <c r="DG7" s="24">
        <v>83.96</v>
      </c>
      <c r="DH7" s="24">
        <v>87.54</v>
      </c>
      <c r="DI7" s="24"/>
      <c r="DJ7" s="24"/>
      <c r="DK7" s="24"/>
      <c r="DL7" s="24"/>
      <c r="DM7" s="24"/>
      <c r="DN7" s="24"/>
      <c r="DO7" s="24"/>
      <c r="DP7" s="24"/>
      <c r="DQ7" s="24"/>
      <c r="DR7" s="24"/>
      <c r="DS7" s="24"/>
      <c r="DT7" s="24"/>
      <c r="DU7" s="24"/>
      <c r="DV7" s="24"/>
      <c r="DW7" s="24"/>
      <c r="DX7" s="24"/>
      <c r="DY7" s="24"/>
      <c r="DZ7" s="24"/>
      <c r="EA7" s="24"/>
      <c r="EB7" s="24"/>
      <c r="EC7" s="24"/>
      <c r="ED7" s="24"/>
      <c r="EE7" s="24">
        <v>0</v>
      </c>
      <c r="EF7" s="24">
        <v>0</v>
      </c>
      <c r="EG7" s="24">
        <v>0</v>
      </c>
      <c r="EH7" s="24">
        <v>0</v>
      </c>
      <c r="EI7" s="24">
        <v>0</v>
      </c>
      <c r="EJ7" s="24">
        <v>0.02</v>
      </c>
      <c r="EK7" s="24">
        <v>0.25</v>
      </c>
      <c r="EL7" s="24">
        <v>0.05</v>
      </c>
      <c r="EM7" s="24">
        <v>0.03</v>
      </c>
      <c r="EN7" s="24">
        <v>0.03</v>
      </c>
      <c r="EO7" s="24">
        <v>0.02</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106</v>
      </c>
      <c r="C9" s="26" t="s">
        <v>107</v>
      </c>
      <c r="D9" s="26" t="s">
        <v>108</v>
      </c>
      <c r="E9" s="26" t="s">
        <v>109</v>
      </c>
      <c r="F9" s="26" t="s">
        <v>110</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48</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111</v>
      </c>
    </row>
    <row r="12" spans="1:145" x14ac:dyDescent="0.15">
      <c r="B12">
        <v>1</v>
      </c>
      <c r="C12">
        <v>1</v>
      </c>
      <c r="D12">
        <v>2</v>
      </c>
      <c r="E12">
        <v>3</v>
      </c>
      <c r="F12">
        <v>4</v>
      </c>
      <c r="G12" t="s">
        <v>112</v>
      </c>
    </row>
    <row r="13" spans="1:145" x14ac:dyDescent="0.15">
      <c r="B13" t="s">
        <v>113</v>
      </c>
      <c r="C13" t="s">
        <v>114</v>
      </c>
      <c r="D13" t="s">
        <v>114</v>
      </c>
      <c r="E13" t="s">
        <v>114</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2025-01-24T07:32:57Z</dcterms:created>
  <dcterms:modified xsi:type="dcterms:W3CDTF">2025-03-07T04:51:49Z</dcterms:modified>
  <cp:category/>
</cp:coreProperties>
</file>