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sv-f007\共有\01財政課\05財政\各種照会・回答\令和６年度\R07.01\250123_【県市町村課】公営企業に係る経営比較分析表（令和５年度決算）の分析等について(依頼）\03_県回答後確認\250217_１回目確認\02_県回答\"/>
    </mc:Choice>
  </mc:AlternateContent>
  <workbookProtection workbookAlgorithmName="SHA-512" workbookHashValue="jP4v/o2/fjYLN6xaMQPdIZBRzcI0olXr2Q0spIsl9WyyI294vZfjO0gYnT9PR5In0jldQwKakHV3UZTx/a9V+Q==" workbookSaltValue="AjQmwa1VPPd0Vy+SOUbkUQ==" workbookSpinCount="100000" lockStructure="1"/>
  <bookViews>
    <workbookView xWindow="0" yWindow="0" windowWidth="20496" windowHeight="8712"/>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J85" i="4"/>
  <c r="I85" i="4"/>
  <c r="G85" i="4"/>
  <c r="F85" i="4"/>
  <c r="E85" i="4"/>
  <c r="AT10" i="4"/>
  <c r="AL10" i="4"/>
  <c r="I10" i="4"/>
  <c r="AL8" i="4"/>
  <c r="P8" i="4"/>
  <c r="I8"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<sst xmlns="http://schemas.openxmlformats.org/spreadsheetml/2006/main" count="257" uniqueCount="115">
  <si>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</si>
  <si>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</si>
  <si>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</si>
  <si>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</si>
  <si>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</si>
  <si>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</si>
  <si>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</si>
  <si>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</si>
  <si>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</si>
  <si>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</si>
  <si>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</si>
  <si>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</si>
  <si>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</si>
  <si>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</si>
  <si>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</si>
  <si>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</si>
  <si>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</si>
  <si>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</si>
  <si>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</si>
  <si>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</si>
  <si>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</si>
  <si>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</si>
  <si>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</si>
  <si>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</si>
  <si>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</si>
  <si>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</si>
  <si>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</si>
  <si>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</si>
  <si>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</si>
  <si>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</si>
  <si>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</si>
  <si>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</si>
  <si>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</si>
  <si>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</si>
  <si>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</si>
  <si>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</si>
  <si>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</si>
  <si>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</si>
  <si>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</si>
  <si>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</si>
  <si>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</si>
  <si>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</si>
  <si>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</si>
  <si>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</si>
  <si>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</si>
  <si>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</si>
  <si>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</si>
  <si>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</si>
  <si>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</si>
  <si>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</si>
  <si>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</si>
  <si>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</si>
  <si>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</si>
  <si>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</si>
  <si>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</si>
  <si>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</si>
  <si>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</si>
  <si>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</si>
  <si>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</si>
  <si>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</si>
  <si>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</si>
  <si>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</si>
  <si>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</si>
  <si>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</si>
  <si>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</si>
  <si>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</si>
  <si>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</si>
  <si>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</si>
  <si>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</si>
  <si>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</si>
  <si>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</si>
  <si>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</si>
  <si>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</si>
  <si>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</si>
  <si>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</si>
  <si>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</si>
  <si>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</si>
  <si>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</si>
  <si>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</si>
  <si>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</si>
  <si>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</si>
  <si>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</si>
  <si>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</si>
  <si>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</si>
  <si>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</si>
  <si>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</si>
  <si>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</si>
  <si>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</si>
  <si>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</si>
  <si>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</si>
  <si>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</si>
  <si>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</si>
  <si>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</si>
  <si>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</si>
  <si>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</si>
  <si>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</si>
  <si>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柴田町</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</si>
  <si>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</si>
  <si>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</si>
  <si>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</si>
  <si>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</si>
  <si>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</si>
  <si>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</si>
  <si>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</si>
  <si>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</si>
  <si>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</si>
  <si>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</si>
  <si>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</si>
  <si>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</si>
  <si>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</si>
  <si>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</si>
  <si>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</si>
  <si>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令和５年度の経営については、経常収支比率が107.97％と基準値（100％以上が好ましいとされている）より高く、また、流動比率においても95.08％と類似団体平均値及び全国平均を大きく上回っているため、これらの点から経営の健全性は保たれていると考えます。一方で、経費回収率は84.86％と基準値より低い結果となりました。これは汚水処理に要する費用が使用料以外の収入で賄われていることを意味するため、今後は適正な使用料収入の確保による経営改善や費用削減に努めます。
　企業債残高対事業規模比率は、類似団体平均値と比べて低い数値となりましたが、前年度比では上昇しました。当指標の更なる改善のため、引き続き計画的な下水道の整備及び、適切な料金の設定が必要となります。
　汚水処理原価は、類似団体、全国平均と比べると高い数値となっており、事業の効率化を進めていく必要があります。
　水洗化率は、類似団体平均値と比較してほぼ同数値となっています。使用料収入を確保するためには水洗化率の向上が必須となるため、更に接続促進に努めます。</t>
    <rPh sb="80" eb="82">
      <t>ヘイキン</t>
    </rPh>
    <rPh sb="82" eb="83">
      <t>チ</t>
    </rPh>
    <rPh sb="83" eb="84">
      <t>オヨ</t>
    </rPh>
    <rPh sb="85" eb="87">
      <t>ゼンコク</t>
    </rPh>
    <rPh sb="87" eb="89">
      <t>ヘイキン</t>
    </rPh>
    <rPh sb="90" eb="91">
      <t>オオ</t>
    </rPh>
    <rPh sb="93" eb="95">
      <t>ウワマワ</t>
    </rPh>
    <rPh sb="106" eb="107">
      <t>テン</t>
    </rPh>
    <rPh sb="109" eb="111">
      <t>ケイエイ</t>
    </rPh>
    <rPh sb="112" eb="115">
      <t>ケンゼンセイ</t>
    </rPh>
    <rPh sb="116" eb="117">
      <t>タモ</t>
    </rPh>
    <rPh sb="123" eb="124">
      <t>カンガ</t>
    </rPh>
    <rPh sb="128" eb="130">
      <t>イッポウ</t>
    </rPh>
    <rPh sb="164" eb="166">
      <t>オスイ</t>
    </rPh>
    <rPh sb="166" eb="168">
      <t>ショリ</t>
    </rPh>
    <rPh sb="169" eb="170">
      <t>ヨウ</t>
    </rPh>
    <rPh sb="172" eb="174">
      <t>ヒヨウ</t>
    </rPh>
    <rPh sb="175" eb="177">
      <t>シヨウ</t>
    </rPh>
    <rPh sb="177" eb="178">
      <t>リョウ</t>
    </rPh>
    <rPh sb="178" eb="180">
      <t>イガイ</t>
    </rPh>
    <rPh sb="181" eb="183">
      <t>シュウニュウ</t>
    </rPh>
    <rPh sb="184" eb="185">
      <t>マカナ</t>
    </rPh>
    <rPh sb="193" eb="195">
      <t>イミ</t>
    </rPh>
    <rPh sb="203" eb="205">
      <t>テキセイ</t>
    </rPh>
    <rPh sb="206" eb="208">
      <t>シヨウ</t>
    </rPh>
    <rPh sb="208" eb="209">
      <t>リョウ</t>
    </rPh>
    <rPh sb="209" eb="211">
      <t>シュウニュウ</t>
    </rPh>
    <rPh sb="212" eb="214">
      <t>カクホ</t>
    </rPh>
    <rPh sb="252" eb="255">
      <t>ヘイキンチ</t>
    </rPh>
    <rPh sb="271" eb="274">
      <t>ゼンネンド</t>
    </rPh>
    <rPh sb="274" eb="275">
      <t>ヒ</t>
    </rPh>
    <rPh sb="277" eb="279">
      <t>ジョウショウ</t>
    </rPh>
    <rPh sb="284" eb="285">
      <t>トウ</t>
    </rPh>
    <rPh sb="285" eb="287">
      <t>シヒョウ</t>
    </rPh>
    <rPh sb="288" eb="289">
      <t>サラ</t>
    </rPh>
    <rPh sb="291" eb="293">
      <t>カイゼン</t>
    </rPh>
    <rPh sb="305" eb="308">
      <t>ゲスイドウ</t>
    </rPh>
    <rPh sb="311" eb="312">
      <t>オヨ</t>
    </rPh>
    <rPh sb="366" eb="368">
      <t>ジギョウ</t>
    </rPh>
    <rPh sb="369" eb="372">
      <t>コウリツカ</t>
    </rPh>
    <rPh sb="398" eb="401">
      <t>ヘイキンチ</t>
    </rPh>
    <rPh sb="419" eb="422">
      <t>シヨウリョウ</t>
    </rPh>
    <rPh sb="422" eb="424">
      <t>シュウニュウ</t>
    </rPh>
    <rPh sb="425" eb="427">
      <t>カクホ</t>
    </rPh>
    <rPh sb="433" eb="436">
      <t>スイセンカ</t>
    </rPh>
    <rPh sb="436" eb="437">
      <t>リツ</t>
    </rPh>
    <rPh sb="438" eb="440">
      <t>コウジョウ</t>
    </rPh>
    <rPh sb="441" eb="443">
      <t>ヒッス</t>
    </rPh>
    <phoneticPr fontId="4"/>
  </si>
  <si>
    <t>　有形固定資産減価償却率は、類似団体平均値、全国平均と比べると低く、また、管渠老朽化率や管渠改善率を踏まえると、本町が保有する有形固定資産のほとんどは耐用年数を超過しておらず、健全といえます。
　しかし、本町の下水道事業は、昭和50年代から汚水管渠の整備が実施され、既に40年以上経過した老朽管が西船迫地区・槻木地区にあります。特に鉄筋コンクリート管による汚水管整備がなされた西船迫地区の経年劣化などによる管渠の老朽化が著しく、ストックマネジメント計画の下、計画的な更新作業を進めていくこととしています。</t>
    <rPh sb="18" eb="21">
      <t>ヘイキンチ</t>
    </rPh>
    <rPh sb="50" eb="51">
      <t>フ</t>
    </rPh>
    <rPh sb="56" eb="58">
      <t>ホンチョウ</t>
    </rPh>
    <rPh sb="59" eb="61">
      <t>ホユウ</t>
    </rPh>
    <rPh sb="63" eb="69">
      <t>ユウケイコテイシサン</t>
    </rPh>
    <phoneticPr fontId="4"/>
  </si>
  <si>
    <r>
      <t>　令和２年度から公営企業会計に移行し、４年目の経営比較分析となっています。
　全体的に、年度を追うごとに数値が改善されている傾向にありますが、類似団体平均値や全国平均に及ばない指標があり、引き続き事業の効率化を進め、使用料収入の増加につながるよう水洗化の向上を目指します。
　また、一般会計繰入金に依存しないような事業の執行とともに、</t>
    </r>
    <r>
      <rPr>
        <sz val="11"/>
        <color rgb="FFFF0000"/>
        <rFont val="ＭＳ ゴシック"/>
        <family val="3"/>
        <charset val="128"/>
      </rPr>
      <t>水需要減少を踏まえた使用料の見直し及</t>
    </r>
    <r>
      <rPr>
        <sz val="11"/>
        <rFont val="ＭＳ ゴシック"/>
        <family val="3"/>
        <charset val="128"/>
      </rPr>
      <t>び費用削減を行っていく必要があります。</t>
    </r>
    <rPh sb="44" eb="46">
      <t>ネンド</t>
    </rPh>
    <rPh sb="47" eb="48">
      <t>オ</t>
    </rPh>
    <rPh sb="52" eb="54">
      <t>スウチ</t>
    </rPh>
    <rPh sb="55" eb="57">
      <t>カイゼン</t>
    </rPh>
    <rPh sb="62" eb="64">
      <t>ケイコウ</t>
    </rPh>
    <rPh sb="77" eb="78">
      <t>チ</t>
    </rPh>
    <rPh sb="184" eb="185">
      <t>オヨ</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</si>
</sst>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formatCode="#,##0.00;&quot;△&quot;#,##0.00;&quot;-&quot;">
                  <c:v>0.16</c:v>
                </c:pt>
                <c:pt idx="4">
                  <c:v>0</c:v>
                </c:pt>
              </c:numCache>
            </c:numRef>
          </c:val>
          <c:extLst>
            <c:ext xmlns:c16="http://schemas.microsoft.com/office/drawing/2014/chart" uri="{C3380CC4-5D6E-409C-BE32-E72D297353CC}">
              <c16:uniqueId val="{00000000-1E57-479B-A8D6-D28F78788EC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0.17</c:v>
                </c:pt>
                <c:pt idx="3">
                  <c:v>0.13</c:v>
                </c:pt>
                <c:pt idx="4">
                  <c:v>0.06</c:v>
                </c:pt>
              </c:numCache>
            </c:numRef>
          </c:val>
          <c:smooth val="0"/>
          <c:extLst>
            <c:ext xmlns:c16="http://schemas.microsoft.com/office/drawing/2014/chart" uri="{C3380CC4-5D6E-409C-BE32-E72D297353CC}">
              <c16:uniqueId val="{00000001-1E57-479B-A8D6-D28F78788EC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BD6-417B-9668-4EC938F8D22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56.72</c:v>
                </c:pt>
                <c:pt idx="2">
                  <c:v>64.92</c:v>
                </c:pt>
                <c:pt idx="3">
                  <c:v>64.14</c:v>
                </c:pt>
                <c:pt idx="4">
                  <c:v>63.71</c:v>
                </c:pt>
              </c:numCache>
            </c:numRef>
          </c:val>
          <c:smooth val="0"/>
          <c:extLst>
            <c:ext xmlns:c16="http://schemas.microsoft.com/office/drawing/2014/chart" uri="{C3380CC4-5D6E-409C-BE32-E72D297353CC}">
              <c16:uniqueId val="{00000001-0BD6-417B-9668-4EC938F8D22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93.12</c:v>
                </c:pt>
                <c:pt idx="2">
                  <c:v>92.75</c:v>
                </c:pt>
                <c:pt idx="3">
                  <c:v>92.57</c:v>
                </c:pt>
                <c:pt idx="4">
                  <c:v>92.7</c:v>
                </c:pt>
              </c:numCache>
            </c:numRef>
          </c:val>
          <c:extLst>
            <c:ext xmlns:c16="http://schemas.microsoft.com/office/drawing/2014/chart" uri="{C3380CC4-5D6E-409C-BE32-E72D297353CC}">
              <c16:uniqueId val="{00000000-8ADF-4A58-9CE6-627B7C65F2D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90.72</c:v>
                </c:pt>
                <c:pt idx="2">
                  <c:v>92.88</c:v>
                </c:pt>
                <c:pt idx="3">
                  <c:v>92.9</c:v>
                </c:pt>
                <c:pt idx="4">
                  <c:v>92.89</c:v>
                </c:pt>
              </c:numCache>
            </c:numRef>
          </c:val>
          <c:smooth val="0"/>
          <c:extLst>
            <c:ext xmlns:c16="http://schemas.microsoft.com/office/drawing/2014/chart" uri="{C3380CC4-5D6E-409C-BE32-E72D297353CC}">
              <c16:uniqueId val="{00000001-8ADF-4A58-9CE6-627B7C65F2D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106.4</c:v>
                </c:pt>
                <c:pt idx="2">
                  <c:v>103.91</c:v>
                </c:pt>
                <c:pt idx="3">
                  <c:v>108.06</c:v>
                </c:pt>
                <c:pt idx="4">
                  <c:v>107.97</c:v>
                </c:pt>
              </c:numCache>
            </c:numRef>
          </c:val>
          <c:extLst>
            <c:ext xmlns:c16="http://schemas.microsoft.com/office/drawing/2014/chart" uri="{C3380CC4-5D6E-409C-BE32-E72D297353CC}">
              <c16:uniqueId val="{00000000-BD42-433D-A526-A6DEF3394C9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106.5</c:v>
                </c:pt>
                <c:pt idx="2">
                  <c:v>108.04</c:v>
                </c:pt>
                <c:pt idx="3">
                  <c:v>107.49</c:v>
                </c:pt>
                <c:pt idx="4">
                  <c:v>107.64</c:v>
                </c:pt>
              </c:numCache>
            </c:numRef>
          </c:val>
          <c:smooth val="0"/>
          <c:extLst>
            <c:ext xmlns:c16="http://schemas.microsoft.com/office/drawing/2014/chart" uri="{C3380CC4-5D6E-409C-BE32-E72D297353CC}">
              <c16:uniqueId val="{00000001-BD42-433D-A526-A6DEF3394C9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3.25</c:v>
                </c:pt>
                <c:pt idx="2">
                  <c:v>6.42</c:v>
                </c:pt>
                <c:pt idx="3">
                  <c:v>9.4600000000000009</c:v>
                </c:pt>
                <c:pt idx="4">
                  <c:v>11.94</c:v>
                </c:pt>
              </c:numCache>
            </c:numRef>
          </c:val>
          <c:extLst>
            <c:ext xmlns:c16="http://schemas.microsoft.com/office/drawing/2014/chart" uri="{C3380CC4-5D6E-409C-BE32-E72D297353CC}">
              <c16:uniqueId val="{00000000-22AC-4746-9E91-8793A7DD41B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20.78</c:v>
                </c:pt>
                <c:pt idx="2">
                  <c:v>25.66</c:v>
                </c:pt>
                <c:pt idx="3">
                  <c:v>27.46</c:v>
                </c:pt>
                <c:pt idx="4">
                  <c:v>29.93</c:v>
                </c:pt>
              </c:numCache>
            </c:numRef>
          </c:val>
          <c:smooth val="0"/>
          <c:extLst>
            <c:ext xmlns:c16="http://schemas.microsoft.com/office/drawing/2014/chart" uri="{C3380CC4-5D6E-409C-BE32-E72D297353CC}">
              <c16:uniqueId val="{00000001-22AC-4746-9E91-8793A7DD41B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formatCode="#,##0.00;&quot;△&quot;#,##0.00;&quot;-&quot;">
                  <c:v>0.1</c:v>
                </c:pt>
              </c:numCache>
            </c:numRef>
          </c:val>
          <c:extLst>
            <c:ext xmlns:c16="http://schemas.microsoft.com/office/drawing/2014/chart" uri="{C3380CC4-5D6E-409C-BE32-E72D297353CC}">
              <c16:uniqueId val="{00000000-9CA9-4BDD-A643-32FE0C506D9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1.34</c:v>
                </c:pt>
                <c:pt idx="2">
                  <c:v>1.61</c:v>
                </c:pt>
                <c:pt idx="3">
                  <c:v>2.08</c:v>
                </c:pt>
                <c:pt idx="4">
                  <c:v>2.74</c:v>
                </c:pt>
              </c:numCache>
            </c:numRef>
          </c:val>
          <c:smooth val="0"/>
          <c:extLst>
            <c:ext xmlns:c16="http://schemas.microsoft.com/office/drawing/2014/chart" uri="{C3380CC4-5D6E-409C-BE32-E72D297353CC}">
              <c16:uniqueId val="{00000001-9CA9-4BDD-A643-32FE0C506D9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00CD-4B79-8BA8-60ED0413597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18.36</c:v>
                </c:pt>
                <c:pt idx="2">
                  <c:v>4.49</c:v>
                </c:pt>
                <c:pt idx="3">
                  <c:v>5.41</c:v>
                </c:pt>
                <c:pt idx="4">
                  <c:v>5.61</c:v>
                </c:pt>
              </c:numCache>
            </c:numRef>
          </c:val>
          <c:smooth val="0"/>
          <c:extLst>
            <c:ext xmlns:c16="http://schemas.microsoft.com/office/drawing/2014/chart" uri="{C3380CC4-5D6E-409C-BE32-E72D297353CC}">
              <c16:uniqueId val="{00000001-00CD-4B79-8BA8-60ED0413597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35.68</c:v>
                </c:pt>
                <c:pt idx="2">
                  <c:v>50.24</c:v>
                </c:pt>
                <c:pt idx="3">
                  <c:v>70.37</c:v>
                </c:pt>
                <c:pt idx="4">
                  <c:v>95.08</c:v>
                </c:pt>
              </c:numCache>
            </c:numRef>
          </c:val>
          <c:extLst>
            <c:ext xmlns:c16="http://schemas.microsoft.com/office/drawing/2014/chart" uri="{C3380CC4-5D6E-409C-BE32-E72D297353CC}">
              <c16:uniqueId val="{00000000-CFDA-4213-9159-8540AEF5DC6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55.6</c:v>
                </c:pt>
                <c:pt idx="2">
                  <c:v>68.53</c:v>
                </c:pt>
                <c:pt idx="3">
                  <c:v>69.180000000000007</c:v>
                </c:pt>
                <c:pt idx="4">
                  <c:v>76.319999999999993</c:v>
                </c:pt>
              </c:numCache>
            </c:numRef>
          </c:val>
          <c:smooth val="0"/>
          <c:extLst>
            <c:ext xmlns:c16="http://schemas.microsoft.com/office/drawing/2014/chart" uri="{C3380CC4-5D6E-409C-BE32-E72D297353CC}">
              <c16:uniqueId val="{00000001-CFDA-4213-9159-8540AEF5DC6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558.51</c:v>
                </c:pt>
                <c:pt idx="2">
                  <c:v>556.24</c:v>
                </c:pt>
                <c:pt idx="3">
                  <c:v>525.69000000000005</c:v>
                </c:pt>
                <c:pt idx="4">
                  <c:v>660.21</c:v>
                </c:pt>
              </c:numCache>
            </c:numRef>
          </c:val>
          <c:extLst>
            <c:ext xmlns:c16="http://schemas.microsoft.com/office/drawing/2014/chart" uri="{C3380CC4-5D6E-409C-BE32-E72D297353CC}">
              <c16:uniqueId val="{00000000-5F71-4440-AC2E-1035050F6AA7}"/>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789.08</c:v>
                </c:pt>
                <c:pt idx="2">
                  <c:v>825.1</c:v>
                </c:pt>
                <c:pt idx="3">
                  <c:v>789.87</c:v>
                </c:pt>
                <c:pt idx="4">
                  <c:v>749.43</c:v>
                </c:pt>
              </c:numCache>
            </c:numRef>
          </c:val>
          <c:smooth val="0"/>
          <c:extLst>
            <c:ext xmlns:c16="http://schemas.microsoft.com/office/drawing/2014/chart" uri="{C3380CC4-5D6E-409C-BE32-E72D297353CC}">
              <c16:uniqueId val="{00000001-5F71-4440-AC2E-1035050F6AA7}"/>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69.819999999999993</c:v>
                </c:pt>
                <c:pt idx="2">
                  <c:v>81.27</c:v>
                </c:pt>
                <c:pt idx="3">
                  <c:v>82.77</c:v>
                </c:pt>
                <c:pt idx="4">
                  <c:v>84.86</c:v>
                </c:pt>
              </c:numCache>
            </c:numRef>
          </c:val>
          <c:extLst>
            <c:ext xmlns:c16="http://schemas.microsoft.com/office/drawing/2014/chart" uri="{C3380CC4-5D6E-409C-BE32-E72D297353CC}">
              <c16:uniqueId val="{00000000-4B7F-4141-B104-0B2DFB3A190C}"/>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88.25</c:v>
                </c:pt>
                <c:pt idx="2">
                  <c:v>97.07</c:v>
                </c:pt>
                <c:pt idx="3">
                  <c:v>98.06</c:v>
                </c:pt>
                <c:pt idx="4">
                  <c:v>98.46</c:v>
                </c:pt>
              </c:numCache>
            </c:numRef>
          </c:val>
          <c:smooth val="0"/>
          <c:extLst>
            <c:ext xmlns:c16="http://schemas.microsoft.com/office/drawing/2014/chart" uri="{C3380CC4-5D6E-409C-BE32-E72D297353CC}">
              <c16:uniqueId val="{00000001-4B7F-4141-B104-0B2DFB3A190C}"/>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262.76</c:v>
                </c:pt>
                <c:pt idx="2">
                  <c:v>224.89</c:v>
                </c:pt>
                <c:pt idx="3">
                  <c:v>221.26</c:v>
                </c:pt>
                <c:pt idx="4">
                  <c:v>216.49</c:v>
                </c:pt>
              </c:numCache>
            </c:numRef>
          </c:val>
          <c:extLst>
            <c:ext xmlns:c16="http://schemas.microsoft.com/office/drawing/2014/chart" uri="{C3380CC4-5D6E-409C-BE32-E72D297353CC}">
              <c16:uniqueId val="{00000000-99A9-45CA-9DF4-319F6DB1EC9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176.37</c:v>
                </c:pt>
                <c:pt idx="2">
                  <c:v>157.81</c:v>
                </c:pt>
                <c:pt idx="3">
                  <c:v>157.37</c:v>
                </c:pt>
                <c:pt idx="4">
                  <c:v>157.44999999999999</c:v>
                </c:pt>
              </c:numCache>
            </c:numRef>
          </c:val>
          <c:smooth val="0"/>
          <c:extLst>
            <c:ext xmlns:c16="http://schemas.microsoft.com/office/drawing/2014/chart" uri="{C3380CC4-5D6E-409C-BE32-E72D297353CC}">
              <c16:uniqueId val="{00000001-99A9-45CA-9DF4-319F6DB1EC9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heetViews>
  <sheetFormatPr defaultColWidth="2.6640625" defaultRowHeight="13.2" x14ac:dyDescent="0.2"/>
  <cols>
    <col min="1" max="1" width="2.6640625" customWidth="1"/>
    <col min="2" max="62" width="3.77734375" customWidth="1"/>
    <col min="64" max="78" width="3.109375" customWidth="1"/>
    <col min="79" max="79" width="4.44140625" bestFit="1" customWidth="1"/>
    <col min="81" max="82" width="4.441406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2">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2">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67" t="str">
        <f>データ!H6</f>
        <v>宮城県　柴田町</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2">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Bd1</v>
      </c>
      <c r="X8" s="64"/>
      <c r="Y8" s="64"/>
      <c r="Z8" s="64"/>
      <c r="AA8" s="64"/>
      <c r="AB8" s="64"/>
      <c r="AC8" s="64"/>
      <c r="AD8" s="65" t="str">
        <f>データ!$M$6</f>
        <v>非設置</v>
      </c>
      <c r="AE8" s="65"/>
      <c r="AF8" s="65"/>
      <c r="AG8" s="65"/>
      <c r="AH8" s="65"/>
      <c r="AI8" s="65"/>
      <c r="AJ8" s="65"/>
      <c r="AK8" s="3"/>
      <c r="AL8" s="45">
        <f>データ!S6</f>
        <v>36800</v>
      </c>
      <c r="AM8" s="45"/>
      <c r="AN8" s="45"/>
      <c r="AO8" s="45"/>
      <c r="AP8" s="45"/>
      <c r="AQ8" s="45"/>
      <c r="AR8" s="45"/>
      <c r="AS8" s="45"/>
      <c r="AT8" s="44">
        <f>データ!T6</f>
        <v>54.03</v>
      </c>
      <c r="AU8" s="44"/>
      <c r="AV8" s="44"/>
      <c r="AW8" s="44"/>
      <c r="AX8" s="44"/>
      <c r="AY8" s="44"/>
      <c r="AZ8" s="44"/>
      <c r="BA8" s="44"/>
      <c r="BB8" s="44">
        <f>データ!U6</f>
        <v>681.1</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2">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2">
      <c r="A10" s="2"/>
      <c r="B10" s="44" t="str">
        <f>データ!N6</f>
        <v>-</v>
      </c>
      <c r="C10" s="44"/>
      <c r="D10" s="44"/>
      <c r="E10" s="44"/>
      <c r="F10" s="44"/>
      <c r="G10" s="44"/>
      <c r="H10" s="44"/>
      <c r="I10" s="44">
        <f>データ!O6</f>
        <v>70.42</v>
      </c>
      <c r="J10" s="44"/>
      <c r="K10" s="44"/>
      <c r="L10" s="44"/>
      <c r="M10" s="44"/>
      <c r="N10" s="44"/>
      <c r="O10" s="44"/>
      <c r="P10" s="44">
        <f>データ!P6</f>
        <v>83.13</v>
      </c>
      <c r="Q10" s="44"/>
      <c r="R10" s="44"/>
      <c r="S10" s="44"/>
      <c r="T10" s="44"/>
      <c r="U10" s="44"/>
      <c r="V10" s="44"/>
      <c r="W10" s="44">
        <f>データ!Q6</f>
        <v>81.319999999999993</v>
      </c>
      <c r="X10" s="44"/>
      <c r="Y10" s="44"/>
      <c r="Z10" s="44"/>
      <c r="AA10" s="44"/>
      <c r="AB10" s="44"/>
      <c r="AC10" s="44"/>
      <c r="AD10" s="45">
        <f>データ!R6</f>
        <v>3300</v>
      </c>
      <c r="AE10" s="45"/>
      <c r="AF10" s="45"/>
      <c r="AG10" s="45"/>
      <c r="AH10" s="45"/>
      <c r="AI10" s="45"/>
      <c r="AJ10" s="45"/>
      <c r="AK10" s="2"/>
      <c r="AL10" s="45">
        <f>データ!V6</f>
        <v>30312</v>
      </c>
      <c r="AM10" s="45"/>
      <c r="AN10" s="45"/>
      <c r="AO10" s="45"/>
      <c r="AP10" s="45"/>
      <c r="AQ10" s="45"/>
      <c r="AR10" s="45"/>
      <c r="AS10" s="45"/>
      <c r="AT10" s="44">
        <f>データ!W6</f>
        <v>7.73</v>
      </c>
      <c r="AU10" s="44"/>
      <c r="AV10" s="44"/>
      <c r="AW10" s="44"/>
      <c r="AX10" s="44"/>
      <c r="AY10" s="44"/>
      <c r="AZ10" s="44"/>
      <c r="BA10" s="44"/>
      <c r="BB10" s="44">
        <f>データ!X6</f>
        <v>3921.35</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2">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112</v>
      </c>
      <c r="BM16" s="29"/>
      <c r="BN16" s="29"/>
      <c r="BO16" s="29"/>
      <c r="BP16" s="29"/>
      <c r="BQ16" s="29"/>
      <c r="BR16" s="29"/>
      <c r="BS16" s="29"/>
      <c r="BT16" s="29"/>
      <c r="BU16" s="29"/>
      <c r="BV16" s="29"/>
      <c r="BW16" s="29"/>
      <c r="BX16" s="29"/>
      <c r="BY16" s="29"/>
      <c r="BZ16" s="30"/>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0bsjC6znOK7s4BTuxFo+ThBvyGf+nVEm3DQrFkjuaJcZsTxaT4jCHzhvDpgtBXPgQrX8bq1u5hQ3KW3L15O/vA==" saltValue="0BxwIu7aDzEAaBNeYfzqV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2" x14ac:dyDescent="0.2"/>
  <cols>
    <col min="2" max="144" width="11.8867187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2">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43231</v>
      </c>
      <c r="D6" s="19">
        <f t="shared" si="3"/>
        <v>46</v>
      </c>
      <c r="E6" s="19">
        <f t="shared" si="3"/>
        <v>17</v>
      </c>
      <c r="F6" s="19">
        <f t="shared" si="3"/>
        <v>1</v>
      </c>
      <c r="G6" s="19">
        <f t="shared" si="3"/>
        <v>0</v>
      </c>
      <c r="H6" s="19" t="str">
        <f t="shared" si="3"/>
        <v>宮城県　柴田町</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70.42</v>
      </c>
      <c r="P6" s="20">
        <f t="shared" si="3"/>
        <v>83.13</v>
      </c>
      <c r="Q6" s="20">
        <f t="shared" si="3"/>
        <v>81.319999999999993</v>
      </c>
      <c r="R6" s="20">
        <f t="shared" si="3"/>
        <v>3300</v>
      </c>
      <c r="S6" s="20">
        <f t="shared" si="3"/>
        <v>36800</v>
      </c>
      <c r="T6" s="20">
        <f t="shared" si="3"/>
        <v>54.03</v>
      </c>
      <c r="U6" s="20">
        <f t="shared" si="3"/>
        <v>681.1</v>
      </c>
      <c r="V6" s="20">
        <f t="shared" si="3"/>
        <v>30312</v>
      </c>
      <c r="W6" s="20">
        <f t="shared" si="3"/>
        <v>7.73</v>
      </c>
      <c r="X6" s="20">
        <f t="shared" si="3"/>
        <v>3921.35</v>
      </c>
      <c r="Y6" s="21" t="str">
        <f>IF(Y7="",NA(),Y7)</f>
        <v>-</v>
      </c>
      <c r="Z6" s="21">
        <f t="shared" ref="Z6:AH6" si="4">IF(Z7="",NA(),Z7)</f>
        <v>106.4</v>
      </c>
      <c r="AA6" s="21">
        <f t="shared" si="4"/>
        <v>103.91</v>
      </c>
      <c r="AB6" s="21">
        <f t="shared" si="4"/>
        <v>108.06</v>
      </c>
      <c r="AC6" s="21">
        <f t="shared" si="4"/>
        <v>107.97</v>
      </c>
      <c r="AD6" s="21" t="str">
        <f t="shared" si="4"/>
        <v>-</v>
      </c>
      <c r="AE6" s="21">
        <f t="shared" si="4"/>
        <v>106.5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18.36</v>
      </c>
      <c r="AQ6" s="21">
        <f t="shared" si="5"/>
        <v>4.49</v>
      </c>
      <c r="AR6" s="21">
        <f t="shared" si="5"/>
        <v>5.41</v>
      </c>
      <c r="AS6" s="21">
        <f t="shared" si="5"/>
        <v>5.61</v>
      </c>
      <c r="AT6" s="20" t="str">
        <f>IF(AT7="","",IF(AT7="-","【-】","【"&amp;SUBSTITUTE(TEXT(AT7,"#,##0.00"),"-","△")&amp;"】"))</f>
        <v>【3.03】</v>
      </c>
      <c r="AU6" s="21" t="str">
        <f>IF(AU7="",NA(),AU7)</f>
        <v>-</v>
      </c>
      <c r="AV6" s="21">
        <f t="shared" ref="AV6:BD6" si="6">IF(AV7="",NA(),AV7)</f>
        <v>35.68</v>
      </c>
      <c r="AW6" s="21">
        <f t="shared" si="6"/>
        <v>50.24</v>
      </c>
      <c r="AX6" s="21">
        <f t="shared" si="6"/>
        <v>70.37</v>
      </c>
      <c r="AY6" s="21">
        <f t="shared" si="6"/>
        <v>95.08</v>
      </c>
      <c r="AZ6" s="21" t="str">
        <f t="shared" si="6"/>
        <v>-</v>
      </c>
      <c r="BA6" s="21">
        <f t="shared" si="6"/>
        <v>55.6</v>
      </c>
      <c r="BB6" s="21">
        <f t="shared" si="6"/>
        <v>68.53</v>
      </c>
      <c r="BC6" s="21">
        <f t="shared" si="6"/>
        <v>69.180000000000007</v>
      </c>
      <c r="BD6" s="21">
        <f t="shared" si="6"/>
        <v>76.319999999999993</v>
      </c>
      <c r="BE6" s="20" t="str">
        <f>IF(BE7="","",IF(BE7="-","【-】","【"&amp;SUBSTITUTE(TEXT(BE7,"#,##0.00"),"-","△")&amp;"】"))</f>
        <v>【78.43】</v>
      </c>
      <c r="BF6" s="21" t="str">
        <f>IF(BF7="",NA(),BF7)</f>
        <v>-</v>
      </c>
      <c r="BG6" s="21">
        <f t="shared" ref="BG6:BO6" si="7">IF(BG7="",NA(),BG7)</f>
        <v>558.51</v>
      </c>
      <c r="BH6" s="21">
        <f t="shared" si="7"/>
        <v>556.24</v>
      </c>
      <c r="BI6" s="21">
        <f t="shared" si="7"/>
        <v>525.69000000000005</v>
      </c>
      <c r="BJ6" s="21">
        <f t="shared" si="7"/>
        <v>660.21</v>
      </c>
      <c r="BK6" s="21" t="str">
        <f t="shared" si="7"/>
        <v>-</v>
      </c>
      <c r="BL6" s="21">
        <f t="shared" si="7"/>
        <v>789.08</v>
      </c>
      <c r="BM6" s="21">
        <f t="shared" si="7"/>
        <v>825.1</v>
      </c>
      <c r="BN6" s="21">
        <f t="shared" si="7"/>
        <v>789.87</v>
      </c>
      <c r="BO6" s="21">
        <f t="shared" si="7"/>
        <v>749.43</v>
      </c>
      <c r="BP6" s="20" t="str">
        <f>IF(BP7="","",IF(BP7="-","【-】","【"&amp;SUBSTITUTE(TEXT(BP7,"#,##0.00"),"-","△")&amp;"】"))</f>
        <v>【630.82】</v>
      </c>
      <c r="BQ6" s="21" t="str">
        <f>IF(BQ7="",NA(),BQ7)</f>
        <v>-</v>
      </c>
      <c r="BR6" s="21">
        <f t="shared" ref="BR6:BZ6" si="8">IF(BR7="",NA(),BR7)</f>
        <v>69.819999999999993</v>
      </c>
      <c r="BS6" s="21">
        <f t="shared" si="8"/>
        <v>81.27</v>
      </c>
      <c r="BT6" s="21">
        <f t="shared" si="8"/>
        <v>82.77</v>
      </c>
      <c r="BU6" s="21">
        <f t="shared" si="8"/>
        <v>84.86</v>
      </c>
      <c r="BV6" s="21" t="str">
        <f t="shared" si="8"/>
        <v>-</v>
      </c>
      <c r="BW6" s="21">
        <f t="shared" si="8"/>
        <v>88.25</v>
      </c>
      <c r="BX6" s="21">
        <f t="shared" si="8"/>
        <v>97.07</v>
      </c>
      <c r="BY6" s="21">
        <f t="shared" si="8"/>
        <v>98.06</v>
      </c>
      <c r="BZ6" s="21">
        <f t="shared" si="8"/>
        <v>98.46</v>
      </c>
      <c r="CA6" s="20" t="str">
        <f>IF(CA7="","",IF(CA7="-","【-】","【"&amp;SUBSTITUTE(TEXT(CA7,"#,##0.00"),"-","△")&amp;"】"))</f>
        <v>【97.81】</v>
      </c>
      <c r="CB6" s="21" t="str">
        <f>IF(CB7="",NA(),CB7)</f>
        <v>-</v>
      </c>
      <c r="CC6" s="21">
        <f t="shared" ref="CC6:CK6" si="9">IF(CC7="",NA(),CC7)</f>
        <v>262.76</v>
      </c>
      <c r="CD6" s="21">
        <f t="shared" si="9"/>
        <v>224.89</v>
      </c>
      <c r="CE6" s="21">
        <f t="shared" si="9"/>
        <v>221.26</v>
      </c>
      <c r="CF6" s="21">
        <f t="shared" si="9"/>
        <v>216.49</v>
      </c>
      <c r="CG6" s="21" t="str">
        <f t="shared" si="9"/>
        <v>-</v>
      </c>
      <c r="CH6" s="21">
        <f t="shared" si="9"/>
        <v>176.37</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56.72</v>
      </c>
      <c r="CT6" s="21">
        <f t="shared" si="10"/>
        <v>64.92</v>
      </c>
      <c r="CU6" s="21">
        <f t="shared" si="10"/>
        <v>64.14</v>
      </c>
      <c r="CV6" s="21">
        <f t="shared" si="10"/>
        <v>63.71</v>
      </c>
      <c r="CW6" s="20" t="str">
        <f>IF(CW7="","",IF(CW7="-","【-】","【"&amp;SUBSTITUTE(TEXT(CW7,"#,##0.00"),"-","△")&amp;"】"))</f>
        <v>【58.94】</v>
      </c>
      <c r="CX6" s="21" t="str">
        <f>IF(CX7="",NA(),CX7)</f>
        <v>-</v>
      </c>
      <c r="CY6" s="21">
        <f t="shared" ref="CY6:DG6" si="11">IF(CY7="",NA(),CY7)</f>
        <v>93.12</v>
      </c>
      <c r="CZ6" s="21">
        <f t="shared" si="11"/>
        <v>92.75</v>
      </c>
      <c r="DA6" s="21">
        <f t="shared" si="11"/>
        <v>92.57</v>
      </c>
      <c r="DB6" s="21">
        <f t="shared" si="11"/>
        <v>92.7</v>
      </c>
      <c r="DC6" s="21" t="str">
        <f t="shared" si="11"/>
        <v>-</v>
      </c>
      <c r="DD6" s="21">
        <f t="shared" si="11"/>
        <v>90.72</v>
      </c>
      <c r="DE6" s="21">
        <f t="shared" si="11"/>
        <v>92.88</v>
      </c>
      <c r="DF6" s="21">
        <f t="shared" si="11"/>
        <v>92.9</v>
      </c>
      <c r="DG6" s="21">
        <f t="shared" si="11"/>
        <v>92.89</v>
      </c>
      <c r="DH6" s="20" t="str">
        <f>IF(DH7="","",IF(DH7="-","【-】","【"&amp;SUBSTITUTE(TEXT(DH7,"#,##0.00"),"-","△")&amp;"】"))</f>
        <v>【95.91】</v>
      </c>
      <c r="DI6" s="21" t="str">
        <f>IF(DI7="",NA(),DI7)</f>
        <v>-</v>
      </c>
      <c r="DJ6" s="21">
        <f t="shared" ref="DJ6:DR6" si="12">IF(DJ7="",NA(),DJ7)</f>
        <v>3.25</v>
      </c>
      <c r="DK6" s="21">
        <f t="shared" si="12"/>
        <v>6.42</v>
      </c>
      <c r="DL6" s="21">
        <f t="shared" si="12"/>
        <v>9.4600000000000009</v>
      </c>
      <c r="DM6" s="21">
        <f t="shared" si="12"/>
        <v>11.94</v>
      </c>
      <c r="DN6" s="21" t="str">
        <f t="shared" si="12"/>
        <v>-</v>
      </c>
      <c r="DO6" s="21">
        <f t="shared" si="12"/>
        <v>20.78</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0">
        <f t="shared" si="13"/>
        <v>0</v>
      </c>
      <c r="DX6" s="21">
        <f t="shared" si="13"/>
        <v>0.1</v>
      </c>
      <c r="DY6" s="21" t="str">
        <f t="shared" si="13"/>
        <v>-</v>
      </c>
      <c r="DZ6" s="21">
        <f t="shared" si="13"/>
        <v>1.34</v>
      </c>
      <c r="EA6" s="21">
        <f t="shared" si="13"/>
        <v>1.61</v>
      </c>
      <c r="EB6" s="21">
        <f t="shared" si="13"/>
        <v>2.08</v>
      </c>
      <c r="EC6" s="21">
        <f t="shared" si="13"/>
        <v>2.74</v>
      </c>
      <c r="ED6" s="20" t="str">
        <f>IF(ED7="","",IF(ED7="-","【-】","【"&amp;SUBSTITUTE(TEXT(ED7,"#,##0.00"),"-","△")&amp;"】"))</f>
        <v>【8.68】</v>
      </c>
      <c r="EE6" s="21" t="str">
        <f>IF(EE7="",NA(),EE7)</f>
        <v>-</v>
      </c>
      <c r="EF6" s="20">
        <f t="shared" ref="EF6:EN6" si="14">IF(EF7="",NA(),EF7)</f>
        <v>0</v>
      </c>
      <c r="EG6" s="20">
        <f t="shared" si="14"/>
        <v>0</v>
      </c>
      <c r="EH6" s="21">
        <f t="shared" si="14"/>
        <v>0.16</v>
      </c>
      <c r="EI6" s="20">
        <f t="shared" si="14"/>
        <v>0</v>
      </c>
      <c r="EJ6" s="21" t="str">
        <f t="shared" si="14"/>
        <v>-</v>
      </c>
      <c r="EK6" s="21">
        <f t="shared" si="14"/>
        <v>0.15</v>
      </c>
      <c r="EL6" s="21">
        <f t="shared" si="14"/>
        <v>0.17</v>
      </c>
      <c r="EM6" s="21">
        <f t="shared" si="14"/>
        <v>0.13</v>
      </c>
      <c r="EN6" s="21">
        <f t="shared" si="14"/>
        <v>0.06</v>
      </c>
      <c r="EO6" s="20" t="str">
        <f>IF(EO7="","",IF(EO7="-","【-】","【"&amp;SUBSTITUTE(TEXT(EO7,"#,##0.00"),"-","△")&amp;"】"))</f>
        <v>【0.22】</v>
      </c>
    </row>
    <row r="7" spans="1:148" s="22" customFormat="1" x14ac:dyDescent="0.2">
      <c r="A7" s="14"/>
      <c r="B7" s="23">
        <v>2023</v>
      </c>
      <c r="C7" s="23">
        <v>43231</v>
      </c>
      <c r="D7" s="23">
        <v>46</v>
      </c>
      <c r="E7" s="23">
        <v>17</v>
      </c>
      <c r="F7" s="23">
        <v>1</v>
      </c>
      <c r="G7" s="23">
        <v>0</v>
      </c>
      <c r="H7" s="23" t="s">
        <v>96</v>
      </c>
      <c r="I7" s="23" t="s">
        <v>97</v>
      </c>
      <c r="J7" s="23" t="s">
        <v>98</v>
      </c>
      <c r="K7" s="23" t="s">
        <v>99</v>
      </c>
      <c r="L7" s="23" t="s">
        <v>100</v>
      </c>
      <c r="M7" s="23" t="s">
        <v>101</v>
      </c>
      <c r="N7" s="24" t="s">
        <v>102</v>
      </c>
      <c r="O7" s="24">
        <v>70.42</v>
      </c>
      <c r="P7" s="24">
        <v>83.13</v>
      </c>
      <c r="Q7" s="24">
        <v>81.319999999999993</v>
      </c>
      <c r="R7" s="24">
        <v>3300</v>
      </c>
      <c r="S7" s="24">
        <v>36800</v>
      </c>
      <c r="T7" s="24">
        <v>54.03</v>
      </c>
      <c r="U7" s="24">
        <v>681.1</v>
      </c>
      <c r="V7" s="24">
        <v>30312</v>
      </c>
      <c r="W7" s="24">
        <v>7.73</v>
      </c>
      <c r="X7" s="24">
        <v>3921.35</v>
      </c>
      <c r="Y7" s="24" t="s">
        <v>102</v>
      </c>
      <c r="Z7" s="24">
        <v>106.4</v>
      </c>
      <c r="AA7" s="24">
        <v>103.91</v>
      </c>
      <c r="AB7" s="24">
        <v>108.06</v>
      </c>
      <c r="AC7" s="24">
        <v>107.97</v>
      </c>
      <c r="AD7" s="24" t="s">
        <v>102</v>
      </c>
      <c r="AE7" s="24">
        <v>106.5</v>
      </c>
      <c r="AF7" s="24">
        <v>108.04</v>
      </c>
      <c r="AG7" s="24">
        <v>107.49</v>
      </c>
      <c r="AH7" s="24">
        <v>107.64</v>
      </c>
      <c r="AI7" s="24">
        <v>105.91</v>
      </c>
      <c r="AJ7" s="24" t="s">
        <v>102</v>
      </c>
      <c r="AK7" s="24">
        <v>0</v>
      </c>
      <c r="AL7" s="24">
        <v>0</v>
      </c>
      <c r="AM7" s="24">
        <v>0</v>
      </c>
      <c r="AN7" s="24">
        <v>0</v>
      </c>
      <c r="AO7" s="24" t="s">
        <v>102</v>
      </c>
      <c r="AP7" s="24">
        <v>18.36</v>
      </c>
      <c r="AQ7" s="24">
        <v>4.49</v>
      </c>
      <c r="AR7" s="24">
        <v>5.41</v>
      </c>
      <c r="AS7" s="24">
        <v>5.61</v>
      </c>
      <c r="AT7" s="24">
        <v>3.03</v>
      </c>
      <c r="AU7" s="24" t="s">
        <v>102</v>
      </c>
      <c r="AV7" s="24">
        <v>35.68</v>
      </c>
      <c r="AW7" s="24">
        <v>50.24</v>
      </c>
      <c r="AX7" s="24">
        <v>70.37</v>
      </c>
      <c r="AY7" s="24">
        <v>95.08</v>
      </c>
      <c r="AZ7" s="24" t="s">
        <v>102</v>
      </c>
      <c r="BA7" s="24">
        <v>55.6</v>
      </c>
      <c r="BB7" s="24">
        <v>68.53</v>
      </c>
      <c r="BC7" s="24">
        <v>69.180000000000007</v>
      </c>
      <c r="BD7" s="24">
        <v>76.319999999999993</v>
      </c>
      <c r="BE7" s="24">
        <v>78.430000000000007</v>
      </c>
      <c r="BF7" s="24" t="s">
        <v>102</v>
      </c>
      <c r="BG7" s="24">
        <v>558.51</v>
      </c>
      <c r="BH7" s="24">
        <v>556.24</v>
      </c>
      <c r="BI7" s="24">
        <v>525.69000000000005</v>
      </c>
      <c r="BJ7" s="24">
        <v>660.21</v>
      </c>
      <c r="BK7" s="24" t="s">
        <v>102</v>
      </c>
      <c r="BL7" s="24">
        <v>789.08</v>
      </c>
      <c r="BM7" s="24">
        <v>825.1</v>
      </c>
      <c r="BN7" s="24">
        <v>789.87</v>
      </c>
      <c r="BO7" s="24">
        <v>749.43</v>
      </c>
      <c r="BP7" s="24">
        <v>630.82000000000005</v>
      </c>
      <c r="BQ7" s="24" t="s">
        <v>102</v>
      </c>
      <c r="BR7" s="24">
        <v>69.819999999999993</v>
      </c>
      <c r="BS7" s="24">
        <v>81.27</v>
      </c>
      <c r="BT7" s="24">
        <v>82.77</v>
      </c>
      <c r="BU7" s="24">
        <v>84.86</v>
      </c>
      <c r="BV7" s="24" t="s">
        <v>102</v>
      </c>
      <c r="BW7" s="24">
        <v>88.25</v>
      </c>
      <c r="BX7" s="24">
        <v>97.07</v>
      </c>
      <c r="BY7" s="24">
        <v>98.06</v>
      </c>
      <c r="BZ7" s="24">
        <v>98.46</v>
      </c>
      <c r="CA7" s="24">
        <v>97.81</v>
      </c>
      <c r="CB7" s="24" t="s">
        <v>102</v>
      </c>
      <c r="CC7" s="24">
        <v>262.76</v>
      </c>
      <c r="CD7" s="24">
        <v>224.89</v>
      </c>
      <c r="CE7" s="24">
        <v>221.26</v>
      </c>
      <c r="CF7" s="24">
        <v>216.49</v>
      </c>
      <c r="CG7" s="24" t="s">
        <v>102</v>
      </c>
      <c r="CH7" s="24">
        <v>176.37</v>
      </c>
      <c r="CI7" s="24">
        <v>157.81</v>
      </c>
      <c r="CJ7" s="24">
        <v>157.37</v>
      </c>
      <c r="CK7" s="24">
        <v>157.44999999999999</v>
      </c>
      <c r="CL7" s="24">
        <v>138.75</v>
      </c>
      <c r="CM7" s="24" t="s">
        <v>102</v>
      </c>
      <c r="CN7" s="24" t="s">
        <v>102</v>
      </c>
      <c r="CO7" s="24" t="s">
        <v>102</v>
      </c>
      <c r="CP7" s="24" t="s">
        <v>102</v>
      </c>
      <c r="CQ7" s="24" t="s">
        <v>102</v>
      </c>
      <c r="CR7" s="24" t="s">
        <v>102</v>
      </c>
      <c r="CS7" s="24">
        <v>56.72</v>
      </c>
      <c r="CT7" s="24">
        <v>64.92</v>
      </c>
      <c r="CU7" s="24">
        <v>64.14</v>
      </c>
      <c r="CV7" s="24">
        <v>63.71</v>
      </c>
      <c r="CW7" s="24">
        <v>58.94</v>
      </c>
      <c r="CX7" s="24" t="s">
        <v>102</v>
      </c>
      <c r="CY7" s="24">
        <v>93.12</v>
      </c>
      <c r="CZ7" s="24">
        <v>92.75</v>
      </c>
      <c r="DA7" s="24">
        <v>92.57</v>
      </c>
      <c r="DB7" s="24">
        <v>92.7</v>
      </c>
      <c r="DC7" s="24" t="s">
        <v>102</v>
      </c>
      <c r="DD7" s="24">
        <v>90.72</v>
      </c>
      <c r="DE7" s="24">
        <v>92.88</v>
      </c>
      <c r="DF7" s="24">
        <v>92.9</v>
      </c>
      <c r="DG7" s="24">
        <v>92.89</v>
      </c>
      <c r="DH7" s="24">
        <v>95.91</v>
      </c>
      <c r="DI7" s="24" t="s">
        <v>102</v>
      </c>
      <c r="DJ7" s="24">
        <v>3.25</v>
      </c>
      <c r="DK7" s="24">
        <v>6.42</v>
      </c>
      <c r="DL7" s="24">
        <v>9.4600000000000009</v>
      </c>
      <c r="DM7" s="24">
        <v>11.94</v>
      </c>
      <c r="DN7" s="24" t="s">
        <v>102</v>
      </c>
      <c r="DO7" s="24">
        <v>20.78</v>
      </c>
      <c r="DP7" s="24">
        <v>25.66</v>
      </c>
      <c r="DQ7" s="24">
        <v>27.46</v>
      </c>
      <c r="DR7" s="24">
        <v>29.93</v>
      </c>
      <c r="DS7" s="24">
        <v>41.09</v>
      </c>
      <c r="DT7" s="24" t="s">
        <v>102</v>
      </c>
      <c r="DU7" s="24">
        <v>0</v>
      </c>
      <c r="DV7" s="24">
        <v>0</v>
      </c>
      <c r="DW7" s="24">
        <v>0</v>
      </c>
      <c r="DX7" s="24">
        <v>0.1</v>
      </c>
      <c r="DY7" s="24" t="s">
        <v>102</v>
      </c>
      <c r="DZ7" s="24">
        <v>1.34</v>
      </c>
      <c r="EA7" s="24">
        <v>1.61</v>
      </c>
      <c r="EB7" s="24">
        <v>2.08</v>
      </c>
      <c r="EC7" s="24">
        <v>2.74</v>
      </c>
      <c r="ED7" s="24">
        <v>8.68</v>
      </c>
      <c r="EE7" s="24" t="s">
        <v>102</v>
      </c>
      <c r="EF7" s="24">
        <v>0</v>
      </c>
      <c r="EG7" s="24">
        <v>0</v>
      </c>
      <c r="EH7" s="24">
        <v>0.16</v>
      </c>
      <c r="EI7" s="24">
        <v>0</v>
      </c>
      <c r="EJ7" s="24" t="s">
        <v>102</v>
      </c>
      <c r="EK7" s="24">
        <v>0.15</v>
      </c>
      <c r="EL7" s="24">
        <v>0.17</v>
      </c>
      <c r="EM7" s="24">
        <v>0.13</v>
      </c>
      <c r="EN7" s="24">
        <v>0.06</v>
      </c>
      <c r="EO7" s="24">
        <v>0.22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2025-01-24T06:58:09Z</dcterms:created>
  <dcterms:modified xsi:type="dcterms:W3CDTF">2025-02-19T00:16:26Z</dcterms:modified>
  <cp:category/>
</cp:coreProperties>
</file>