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6_七ヶ宿町\"/>
    </mc:Choice>
  </mc:AlternateContent>
  <workbookProtection workbookAlgorithmName="SHA-512" workbookHashValue="CRtUIV/sP/SYDtwP93CLwGqnLUckxQQunYaTIj44wliP3sWvXJXKJLB5PhArOsA0K7OAVGVwNveSx0mJTr1mAQ==" workbookSaltValue="nYPky1bNKCCAi01yI7TDSQ=="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86" i="4"/>
  <c r="E86" i="4"/>
  <c r="AT10" i="4"/>
  <c r="AL10" i="4"/>
  <c r="I10" i="4"/>
  <c r="AL8" i="4"/>
  <c r="P8" i="4"/>
  <c r="I8" i="4"/>
</calcChain>
</file>

<file path=xl/sharedStrings.xml><?xml version="1.0" encoding="utf-8"?>
<sst xmlns="http://schemas.openxmlformats.org/spreadsheetml/2006/main" count="236" uniqueCount="122">
  <si>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</si>
  <si>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</si>
  <si>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</si>
  <si>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</si>
  <si>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</si>
  <si>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</si>
  <si>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</si>
  <si>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</si>
  <si>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</si>
  <si>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</si>
  <si>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</si>
  <si>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</si>
  <si>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</si>
  <si>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</si>
  <si>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</si>
  <si>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</si>
  <si>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</si>
  <si>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</si>
  <si>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</si>
  <si>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</si>
  <si>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</si>
  <si>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</si>
  <si>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</si>
  <si>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</si>
  <si>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</si>
  <si>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</si>
  <si>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</si>
  <si>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</si>
  <si>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</si>
  <si>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</si>
  <si>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</si>
  <si>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</si>
  <si>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</si>
  <si>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</si>
  <si>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</si>
  <si>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</si>
  <si>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</si>
  <si>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</si>
  <si>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</si>
  <si>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</si>
  <si>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</si>
  <si>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</si>
  <si>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</si>
  <si>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</si>
  <si>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</si>
  <si>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</si>
  <si>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</si>
  <si>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</si>
  <si>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</si>
  <si>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</si>
  <si>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</si>
  <si>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</si>
  <si>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</si>
  <si>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</si>
  <si>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</si>
  <si>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</si>
  <si>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</si>
  <si>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</si>
  <si>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</si>
  <si>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</si>
  <si>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</si>
  <si>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</si>
  <si>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</si>
  <si>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</si>
  <si>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</si>
  <si>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</si>
  <si>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</si>
  <si>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</si>
  <si>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</si>
  <si>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</si>
  <si>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</si>
  <si>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</si>
  <si>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</si>
  <si>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</si>
  <si>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</si>
  <si>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</si>
  <si>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</si>
  <si>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</si>
  <si>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</si>
  <si>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</si>
  <si>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</si>
  <si>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</si>
  <si>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</si>
  <si>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</si>
  <si>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</si>
  <si>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</si>
  <si>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</si>
  <si>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</si>
  <si>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</si>
  <si>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</si>
  <si>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</si>
  <si>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</si>
  <si>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</si>
  <si>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</si>
  <si>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</si>
  <si>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</si>
  <si>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</si>
  <si>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</si>
  <si>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七ケ宿町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</si>
  <si>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</si>
  <si>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</si>
  <si>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</si>
  <si>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</si>
  <si>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</si>
  <si>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</si>
  <si>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</si>
  <si>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</si>
  <si>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</si>
  <si>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</si>
  <si>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</si>
  <si>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</si>
  <si>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</si>
  <si>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</si>
  <si>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</si>
  <si>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</si>
  <si>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</si>
  <si>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</si>
  <si>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"R"dd</t>
    <phoneticPr fontId="4"/>
  </si>
  <si>
    <t>←書式設定</t>
    <rPh sb="1" eb="3">
      <t>ショシキ</t>
    </rPh>
    <rPh sb="3" eb="5">
      <t>セッテイ</t>
    </rPh>
    <phoneticPr fontId="4"/>
  </si>
  <si>
    <t>①　収益的収支比率は、公営企業に移行するために打ち切り決算を行った結果、委託料等の支払いが未払金となったことにより、収支比率が改善しているが、昨年同様、一般会計からの繰入に頼っている状況である。
④　企業債残高対事業規模比率は、一般会計からの繰入に頼っている状況である。グラフでは企業債残高対事業規模比率が990.03となっているが、これは決算統計の錯誤が要因であり、正しくは0となっている。
⑤　経費回収率は、普及率の向上により⑧水洗化率が類似団体平均値を上回っているものの、⑥汚水処理原価が高いため、類似団体平均値を下回っている。
⑥　汚水処理原価は、当初計画人口を3,000人として処理場を整備したが、人口減少により計画の半数以下に留まる状況となっている結果、処理場の資本費及び維持管理費が過大（処理場がオーバースペック）となっている。
　なお、類似団体平均値よりも高いため、包括委託の検討も含め、効率的な運転や計画的な更新を行い、一般会計からの繰入に頼らない健全な経営をしていく必要がある。
⑦　施設利用率は、類似団体平均値を上回っている。大雨等で流入水量が一時的に処理能力を超えることがあるため、処理能力の縮小に踏み切れない状況である。また、年間流入水量の約２割が不明水であり、施設管理の大きな障害となっているため、漏水調査の実施等の対策が必要である。
⑧　水洗化率は類似団体平均値より高い推移を示している一方、未水洗化世帯の大部分が高齢者のみ世帯であるため、経済的・将来的な理由から、さらなる水洗化は進まない状況である。個別訪問の実施や住宅改修補助金等の活用により水洗化への理解と経済的な負担軽減を図り、水洗化率向上に努めるとともに、適正な料金設定を行い住民の理解を得る必要がある。</t>
    <rPh sb="11" eb="15">
      <t>コウエイキギョウ</t>
    </rPh>
    <rPh sb="16" eb="18">
      <t>イコウ</t>
    </rPh>
    <rPh sb="23" eb="24">
      <t>ウ</t>
    </rPh>
    <rPh sb="25" eb="26">
      <t>キ</t>
    </rPh>
    <rPh sb="27" eb="29">
      <t>ケッサン</t>
    </rPh>
    <rPh sb="30" eb="31">
      <t>オコナ</t>
    </rPh>
    <rPh sb="33" eb="35">
      <t>ケッカ</t>
    </rPh>
    <rPh sb="36" eb="40">
      <t>イタクリョウトウ</t>
    </rPh>
    <rPh sb="41" eb="43">
      <t>シハラ</t>
    </rPh>
    <rPh sb="45" eb="47">
      <t>ミバラ</t>
    </rPh>
    <rPh sb="47" eb="48">
      <t>キン</t>
    </rPh>
    <rPh sb="58" eb="62">
      <t>シュウシヒリツ</t>
    </rPh>
    <rPh sb="63" eb="65">
      <t>カイゼン</t>
    </rPh>
    <rPh sb="71" eb="75">
      <t>サクネンドウヨウ</t>
    </rPh>
    <rPh sb="316" eb="318">
      <t>イカ</t>
    </rPh>
    <rPh sb="443" eb="445">
      <t>ヒツヨウ</t>
    </rPh>
    <rPh sb="618" eb="621">
      <t>ダイブブン</t>
    </rPh>
    <phoneticPr fontId="4"/>
  </si>
  <si>
    <t>　人口減少に伴う料金収入の減少と過大な資本費及び維持管理費により、自己財源では賄い切れず、一般会計からの繰入に頼らざるを得ない状況である。全国的に見ても経営は健全と言えず、経費削減、財源確保などの対策が必要不可欠であり、使用料改定も含めた経営の健全化を図っていく。また、施設の効率的な運転を行うため、管理の支障となっている不明水の削減、管路施設の点検・修繕等の対策を行っていく。</t>
    <rPh sb="110" eb="113">
      <t>シヨウリョウ</t>
    </rPh>
    <rPh sb="113" eb="115">
      <t>カイテイ</t>
    </rPh>
    <phoneticPr fontId="4"/>
  </si>
  <si>
    <t>　供用開始から30年以上経過しており、機器の故障による水処理への影響が懸念されるため、ストックマネジメント計画により計画的な改築を進めている。
　管路施設及び関浄化センターの機械・電気設備の改築及び更新も行っていく。
　マンホールについても点検を行っており、マンホール蓋のがたつきや老朽化が進んでいる箇所の改築等を行っている。
　令和5年度においては、MP場制御盤等更新、浄化センター汚泥供給ポンプ更新工事等を実施した。
　管渠改善率については、耐用年数を迎えた管渠はないため平均値を下回っている。法定の点検等を実施し、老朽化を確認した場合は必要な措置を行う。</t>
    <rPh sb="58" eb="61">
      <t>ケイカクテキ</t>
    </rPh>
    <rPh sb="62" eb="64">
      <t>カイチク</t>
    </rPh>
    <rPh sb="65" eb="66">
      <t>スス</t>
    </rPh>
    <rPh sb="73" eb="75">
      <t>カンロ</t>
    </rPh>
    <rPh sb="75" eb="77">
      <t>シセツ</t>
    </rPh>
    <rPh sb="77" eb="78">
      <t>オヨ</t>
    </rPh>
    <rPh sb="79" eb="82">
      <t>セキジョウカ</t>
    </rPh>
    <rPh sb="87" eb="89">
      <t>キカイ</t>
    </rPh>
    <rPh sb="90" eb="92">
      <t>デンキ</t>
    </rPh>
    <rPh sb="92" eb="94">
      <t>セツビ</t>
    </rPh>
    <rPh sb="95" eb="97">
      <t>カイチク</t>
    </rPh>
    <rPh sb="97" eb="98">
      <t>オヨ</t>
    </rPh>
    <rPh sb="99" eb="101">
      <t>コウシン</t>
    </rPh>
    <rPh sb="102" eb="103">
      <t>オコナ</t>
    </rPh>
    <rPh sb="120" eb="122">
      <t>テンケン</t>
    </rPh>
    <rPh sb="123" eb="124">
      <t>オコナ</t>
    </rPh>
    <rPh sb="134" eb="135">
      <t>フタ</t>
    </rPh>
    <rPh sb="141" eb="144">
      <t>ロウキュウカ</t>
    </rPh>
    <rPh sb="145" eb="146">
      <t>スス</t>
    </rPh>
    <rPh sb="150" eb="152">
      <t>カショ</t>
    </rPh>
    <rPh sb="153" eb="155">
      <t>カイチク</t>
    </rPh>
    <rPh sb="155" eb="156">
      <t>トウ</t>
    </rPh>
    <rPh sb="157" eb="158">
      <t>オコナ</t>
    </rPh>
    <rPh sb="165" eb="167">
      <t>レイワ</t>
    </rPh>
    <rPh sb="168" eb="170">
      <t>ネンド</t>
    </rPh>
    <rPh sb="178" eb="179">
      <t>ジョウ</t>
    </rPh>
    <rPh sb="179" eb="182">
      <t>セイギョバン</t>
    </rPh>
    <rPh sb="182" eb="183">
      <t>トウ</t>
    </rPh>
    <rPh sb="183" eb="185">
      <t>コウシン</t>
    </rPh>
    <rPh sb="186" eb="188">
      <t>ジョウカ</t>
    </rPh>
    <rPh sb="192" eb="196">
      <t>オデイキョウキュウ</t>
    </rPh>
    <rPh sb="199" eb="203">
      <t>コウシンコウジ</t>
    </rPh>
    <rPh sb="203" eb="204">
      <t>トウ</t>
    </rPh>
    <rPh sb="205" eb="207">
      <t>ジッシ</t>
    </rPh>
    <rPh sb="212" eb="214">
      <t>カンキョ</t>
    </rPh>
    <rPh sb="223" eb="227">
      <t>タイヨウネンスウ</t>
    </rPh>
    <rPh sb="228" eb="229">
      <t>ムカ</t>
    </rPh>
    <rPh sb="231" eb="233">
      <t>カンキョ</t>
    </rPh>
    <rPh sb="238" eb="241">
      <t>ヘイキンチ</t>
    </rPh>
    <rPh sb="242" eb="244">
      <t>シタマワ</t>
    </rPh>
    <rPh sb="256" eb="258">
      <t>ジッシ</t>
    </rPh>
    <rPh sb="260" eb="263">
      <t>ロウキュウカ</t>
    </rPh>
    <rPh sb="264" eb="266">
      <t>カクニン</t>
    </rPh>
    <rPh sb="268" eb="270">
      <t>バアイ</t>
    </rPh>
    <rPh sb="271" eb="273">
      <t>ヒツヨウ</t>
    </rPh>
    <rPh sb="274" eb="276">
      <t>ソチ</t>
    </rPh>
    <rPh sb="277" eb="27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</si>
</sst>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5"/>
      <name val="ＭＳ ゴシック"/>
      <family val="3"/>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11-435E-9E6A-D05E3240E6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0.06</c:v>
                </c:pt>
                <c:pt idx="2">
                  <c:v>0.27</c:v>
                </c:pt>
                <c:pt idx="3">
                  <c:v>0.22</c:v>
                </c:pt>
                <c:pt idx="4">
                  <c:v>0.17</c:v>
                </c:pt>
              </c:numCache>
            </c:numRef>
          </c:val>
          <c:smooth val="0"/>
          <c:extLst>
            <c:ext xmlns:c16="http://schemas.microsoft.com/office/drawing/2014/chart" uri="{C3380CC4-5D6E-409C-BE32-E72D297353CC}">
              <c16:uniqueId val="{00000001-CE11-435E-9E6A-D05E3240E6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49.9</c:v>
                </c:pt>
                <c:pt idx="1">
                  <c:v>49.11</c:v>
                </c:pt>
                <c:pt idx="2">
                  <c:v>50.69</c:v>
                </c:pt>
                <c:pt idx="3">
                  <c:v>49.7</c:v>
                </c:pt>
                <c:pt idx="4">
                  <c:v>49.5</c:v>
                </c:pt>
              </c:numCache>
            </c:numRef>
          </c:val>
          <c:extLst>
            <c:ext xmlns:c16="http://schemas.microsoft.com/office/drawing/2014/chart" uri="{C3380CC4-5D6E-409C-BE32-E72D297353CC}">
              <c16:uniqueId val="{00000000-774C-4362-A2BB-D1C99A824E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45.87</c:v>
                </c:pt>
                <c:pt idx="2">
                  <c:v>44.24</c:v>
                </c:pt>
                <c:pt idx="3">
                  <c:v>45.3</c:v>
                </c:pt>
                <c:pt idx="4">
                  <c:v>45.6</c:v>
                </c:pt>
              </c:numCache>
            </c:numRef>
          </c:val>
          <c:smooth val="0"/>
          <c:extLst>
            <c:ext xmlns:c16="http://schemas.microsoft.com/office/drawing/2014/chart" uri="{C3380CC4-5D6E-409C-BE32-E72D297353CC}">
              <c16:uniqueId val="{00000001-774C-4362-A2BB-D1C99A824E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92.27</c:v>
                </c:pt>
                <c:pt idx="1">
                  <c:v>92.98</c:v>
                </c:pt>
                <c:pt idx="2">
                  <c:v>92.37</c:v>
                </c:pt>
                <c:pt idx="3">
                  <c:v>92.65</c:v>
                </c:pt>
                <c:pt idx="4">
                  <c:v>92.66</c:v>
                </c:pt>
              </c:numCache>
            </c:numRef>
          </c:val>
          <c:extLst>
            <c:ext xmlns:c16="http://schemas.microsoft.com/office/drawing/2014/chart" uri="{C3380CC4-5D6E-409C-BE32-E72D297353CC}">
              <c16:uniqueId val="{00000000-61DC-4B87-A22A-2B55C49A0D1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87.65</c:v>
                </c:pt>
                <c:pt idx="2">
                  <c:v>88.15</c:v>
                </c:pt>
                <c:pt idx="3">
                  <c:v>88.37</c:v>
                </c:pt>
                <c:pt idx="4">
                  <c:v>88.66</c:v>
                </c:pt>
              </c:numCache>
            </c:numRef>
          </c:val>
          <c:smooth val="0"/>
          <c:extLst>
            <c:ext xmlns:c16="http://schemas.microsoft.com/office/drawing/2014/chart" uri="{C3380CC4-5D6E-409C-BE32-E72D297353CC}">
              <c16:uniqueId val="{00000001-61DC-4B87-A22A-2B55C49A0D1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100.08</c:v>
                </c:pt>
                <c:pt idx="1">
                  <c:v>100.07</c:v>
                </c:pt>
                <c:pt idx="2">
                  <c:v>92.32</c:v>
                </c:pt>
                <c:pt idx="3">
                  <c:v>91.72</c:v>
                </c:pt>
                <c:pt idx="4">
                  <c:v>103.56</c:v>
                </c:pt>
              </c:numCache>
            </c:numRef>
          </c:val>
          <c:extLst>
            <c:ext xmlns:c16="http://schemas.microsoft.com/office/drawing/2014/chart" uri="{C3380CC4-5D6E-409C-BE32-E72D297353CC}">
              <c16:uniqueId val="{00000000-D93C-4FA6-8F82-C28A6AD820C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3C-4FA6-8F82-C28A6AD820C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E6-4732-8A8D-83DD001BC6C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E6-4732-8A8D-83DD001BC6C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DA-4F89-91B2-61CBA081C44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DA-4F89-91B2-61CBA081C44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04-4A65-B6ED-5356223DF87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04-4A65-B6ED-5356223DF87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09-4732-86A1-FC725DEAA33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09-4732-86A1-FC725DEAA33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990.03</c:v>
                </c:pt>
              </c:numCache>
            </c:numRef>
          </c:val>
          <c:extLst>
            <c:ext xmlns:c16="http://schemas.microsoft.com/office/drawing/2014/chart" uri="{C3380CC4-5D6E-409C-BE32-E72D297353CC}">
              <c16:uniqueId val="{00000000-CE36-4311-89BB-972314BBCC6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1268.6300000000001</c:v>
                </c:pt>
                <c:pt idx="2">
                  <c:v>1283.69</c:v>
                </c:pt>
                <c:pt idx="3">
                  <c:v>1160.22</c:v>
                </c:pt>
                <c:pt idx="4">
                  <c:v>1141.98</c:v>
                </c:pt>
              </c:numCache>
            </c:numRef>
          </c:val>
          <c:smooth val="0"/>
          <c:extLst>
            <c:ext xmlns:c16="http://schemas.microsoft.com/office/drawing/2014/chart" uri="{C3380CC4-5D6E-409C-BE32-E72D297353CC}">
              <c16:uniqueId val="{00000001-CE36-4311-89BB-972314BBCC6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58.55</c:v>
                </c:pt>
                <c:pt idx="1">
                  <c:v>63.06</c:v>
                </c:pt>
                <c:pt idx="2">
                  <c:v>62.89</c:v>
                </c:pt>
                <c:pt idx="3">
                  <c:v>52.61</c:v>
                </c:pt>
                <c:pt idx="4">
                  <c:v>65.33</c:v>
                </c:pt>
              </c:numCache>
            </c:numRef>
          </c:val>
          <c:extLst>
            <c:ext xmlns:c16="http://schemas.microsoft.com/office/drawing/2014/chart" uri="{C3380CC4-5D6E-409C-BE32-E72D297353CC}">
              <c16:uniqueId val="{00000000-6E65-4FD7-9F1D-42A95BD7B13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82.88</c:v>
                </c:pt>
                <c:pt idx="2">
                  <c:v>82.53</c:v>
                </c:pt>
                <c:pt idx="3">
                  <c:v>81.81</c:v>
                </c:pt>
                <c:pt idx="4">
                  <c:v>82.27</c:v>
                </c:pt>
              </c:numCache>
            </c:numRef>
          </c:val>
          <c:smooth val="0"/>
          <c:extLst>
            <c:ext xmlns:c16="http://schemas.microsoft.com/office/drawing/2014/chart" uri="{C3380CC4-5D6E-409C-BE32-E72D297353CC}">
              <c16:uniqueId val="{00000001-6E65-4FD7-9F1D-42A95BD7B13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247.31</c:v>
                </c:pt>
                <c:pt idx="1">
                  <c:v>243.62</c:v>
                </c:pt>
                <c:pt idx="2">
                  <c:v>243.39</c:v>
                </c:pt>
                <c:pt idx="3">
                  <c:v>292.14</c:v>
                </c:pt>
                <c:pt idx="4">
                  <c:v>223.85</c:v>
                </c:pt>
              </c:numCache>
            </c:numRef>
          </c:val>
          <c:extLst>
            <c:ext xmlns:c16="http://schemas.microsoft.com/office/drawing/2014/chart" uri="{C3380CC4-5D6E-409C-BE32-E72D297353CC}">
              <c16:uniqueId val="{00000000-2569-47CE-8786-8824B7F1FDF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187.76</c:v>
                </c:pt>
                <c:pt idx="2">
                  <c:v>190.48</c:v>
                </c:pt>
                <c:pt idx="3">
                  <c:v>193.59</c:v>
                </c:pt>
                <c:pt idx="4">
                  <c:v>194.42</c:v>
                </c:pt>
              </c:numCache>
            </c:numRef>
          </c:val>
          <c:smooth val="0"/>
          <c:extLst>
            <c:ext xmlns:c16="http://schemas.microsoft.com/office/drawing/2014/chart" uri="{C3380CC4-5D6E-409C-BE32-E72D297353CC}">
              <c16:uniqueId val="{00000001-2569-47CE-8786-8824B7F1FDF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V1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七ケ宿町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D1</v>
      </c>
      <c r="X8" s="70"/>
      <c r="Y8" s="70"/>
      <c r="Z8" s="70"/>
      <c r="AA8" s="70"/>
      <c r="AB8" s="70"/>
      <c r="AC8" s="70"/>
      <c r="AD8" s="71" t="str">
        <f>データ!$M$6</f>
        <v>非設置</v>
      </c>
      <c r="AE8" s="71"/>
      <c r="AF8" s="71"/>
      <c r="AG8" s="71"/>
      <c r="AH8" s="71"/>
      <c r="AI8" s="71"/>
      <c r="AJ8" s="71"/>
      <c r="AK8" s="3"/>
      <c r="AL8" s="44">
        <f>データ!S6</f>
        <v>1225</v>
      </c>
      <c r="AM8" s="44"/>
      <c r="AN8" s="44"/>
      <c r="AO8" s="44"/>
      <c r="AP8" s="44"/>
      <c r="AQ8" s="44"/>
      <c r="AR8" s="44"/>
      <c r="AS8" s="44"/>
      <c r="AT8" s="45">
        <f>データ!T6</f>
        <v>263.08999999999997</v>
      </c>
      <c r="AU8" s="45"/>
      <c r="AV8" s="45"/>
      <c r="AW8" s="45"/>
      <c r="AX8" s="45"/>
      <c r="AY8" s="45"/>
      <c r="AZ8" s="45"/>
      <c r="BA8" s="45"/>
      <c r="BB8" s="45">
        <f>データ!U6</f>
        <v>4.66</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91.33</v>
      </c>
      <c r="Q10" s="45"/>
      <c r="R10" s="45"/>
      <c r="S10" s="45"/>
      <c r="T10" s="45"/>
      <c r="U10" s="45"/>
      <c r="V10" s="45"/>
      <c r="W10" s="45">
        <f>データ!Q6</f>
        <v>71.290000000000006</v>
      </c>
      <c r="X10" s="45"/>
      <c r="Y10" s="45"/>
      <c r="Z10" s="45"/>
      <c r="AA10" s="45"/>
      <c r="AB10" s="45"/>
      <c r="AC10" s="45"/>
      <c r="AD10" s="44">
        <f>データ!R6</f>
        <v>2690</v>
      </c>
      <c r="AE10" s="44"/>
      <c r="AF10" s="44"/>
      <c r="AG10" s="44"/>
      <c r="AH10" s="44"/>
      <c r="AI10" s="44"/>
      <c r="AJ10" s="44"/>
      <c r="AK10" s="2"/>
      <c r="AL10" s="44">
        <f>データ!V6</f>
        <v>1117</v>
      </c>
      <c r="AM10" s="44"/>
      <c r="AN10" s="44"/>
      <c r="AO10" s="44"/>
      <c r="AP10" s="44"/>
      <c r="AQ10" s="44"/>
      <c r="AR10" s="44"/>
      <c r="AS10" s="44"/>
      <c r="AT10" s="45">
        <f>データ!W6</f>
        <v>0.82</v>
      </c>
      <c r="AU10" s="45"/>
      <c r="AV10" s="45"/>
      <c r="AW10" s="45"/>
      <c r="AX10" s="45"/>
      <c r="AY10" s="45"/>
      <c r="AZ10" s="45"/>
      <c r="BA10" s="45"/>
      <c r="BB10" s="45">
        <f>データ!X6</f>
        <v>1362.2</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119</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121</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120</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x1Fh4fZRt0TWFxBvc+GER9FClLytntT+9wMi6VM60yrHa+S/cJ9mEx2OSXGkTG/J32LAM5IquvxsNwSfYeQKlg==" saltValue="iPav90oBNQgHz+yxnQfoT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43028</v>
      </c>
      <c r="D6" s="19">
        <f t="shared" si="3"/>
        <v>47</v>
      </c>
      <c r="E6" s="19">
        <f t="shared" si="3"/>
        <v>17</v>
      </c>
      <c r="F6" s="19">
        <f t="shared" si="3"/>
        <v>4</v>
      </c>
      <c r="G6" s="19">
        <f t="shared" si="3"/>
        <v>0</v>
      </c>
      <c r="H6" s="19" t="str">
        <f t="shared" si="3"/>
        <v>宮城県　七ケ宿町</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91.33</v>
      </c>
      <c r="Q6" s="20">
        <f t="shared" si="3"/>
        <v>71.290000000000006</v>
      </c>
      <c r="R6" s="20">
        <f t="shared" si="3"/>
        <v>2690</v>
      </c>
      <c r="S6" s="20">
        <f t="shared" si="3"/>
        <v>1225</v>
      </c>
      <c r="T6" s="20">
        <f t="shared" si="3"/>
        <v>263.08999999999997</v>
      </c>
      <c r="U6" s="20">
        <f t="shared" si="3"/>
        <v>4.66</v>
      </c>
      <c r="V6" s="20">
        <f t="shared" si="3"/>
        <v>1117</v>
      </c>
      <c r="W6" s="20">
        <f t="shared" si="3"/>
        <v>0.82</v>
      </c>
      <c r="X6" s="20">
        <f t="shared" si="3"/>
        <v>1362.2</v>
      </c>
      <c r="Y6" s="21">
        <f>IF(Y7="",NA(),Y7)</f>
        <v>100.08</v>
      </c>
      <c r="Z6" s="21">
        <f t="shared" ref="Z6:AH6" si="4">IF(Z7="",NA(),Z7)</f>
        <v>100.07</v>
      </c>
      <c r="AA6" s="21">
        <f t="shared" si="4"/>
        <v>92.32</v>
      </c>
      <c r="AB6" s="21">
        <f t="shared" si="4"/>
        <v>91.72</v>
      </c>
      <c r="AC6" s="21">
        <f t="shared" si="4"/>
        <v>103.56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990.03</v>
      </c>
      <c r="BK6" s="21">
        <f t="shared" si="7"/>
        <v>1206.79</v>
      </c>
      <c r="BL6" s="21">
        <f t="shared" si="7"/>
        <v>1268.6300000000001</v>
      </c>
      <c r="BM6" s="21">
        <f t="shared" si="7"/>
        <v>1283.69</v>
      </c>
      <c r="BN6" s="21">
        <f t="shared" si="7"/>
        <v>1160.22</v>
      </c>
      <c r="BO6" s="21">
        <f t="shared" si="7"/>
        <v>1141.98</v>
      </c>
      <c r="BP6" s="20" t="str">
        <f>IF(BP7="","",IF(BP7="-","【-】","【"&amp;SUBSTITUTE(TEXT(BP7,"#,##0.00"),"-","△")&amp;"】"))</f>
        <v>【1,156.82】</v>
      </c>
      <c r="BQ6" s="21">
        <f>IF(BQ7="",NA(),BQ7)</f>
        <v>58.55</v>
      </c>
      <c r="BR6" s="21">
        <f t="shared" ref="BR6:BZ6" si="8">IF(BR7="",NA(),BR7)</f>
        <v>63.06</v>
      </c>
      <c r="BS6" s="21">
        <f t="shared" si="8"/>
        <v>62.89</v>
      </c>
      <c r="BT6" s="21">
        <f t="shared" si="8"/>
        <v>52.61</v>
      </c>
      <c r="BU6" s="21">
        <f t="shared" si="8"/>
        <v>65.33</v>
      </c>
      <c r="BV6" s="21">
        <f t="shared" si="8"/>
        <v>71.84</v>
      </c>
      <c r="BW6" s="21">
        <f t="shared" si="8"/>
        <v>82.88</v>
      </c>
      <c r="BX6" s="21">
        <f t="shared" si="8"/>
        <v>82.53</v>
      </c>
      <c r="BY6" s="21">
        <f t="shared" si="8"/>
        <v>81.81</v>
      </c>
      <c r="BZ6" s="21">
        <f t="shared" si="8"/>
        <v>82.27</v>
      </c>
      <c r="CA6" s="20" t="str">
        <f>IF(CA7="","",IF(CA7="-","【-】","【"&amp;SUBSTITUTE(TEXT(CA7,"#,##0.00"),"-","△")&amp;"】"))</f>
        <v>【75.33】</v>
      </c>
      <c r="CB6" s="21">
        <f>IF(CB7="",NA(),CB7)</f>
        <v>247.31</v>
      </c>
      <c r="CC6" s="21">
        <f t="shared" ref="CC6:CK6" si="9">IF(CC7="",NA(),CC7)</f>
        <v>243.62</v>
      </c>
      <c r="CD6" s="21">
        <f t="shared" si="9"/>
        <v>243.39</v>
      </c>
      <c r="CE6" s="21">
        <f t="shared" si="9"/>
        <v>292.14</v>
      </c>
      <c r="CF6" s="21">
        <f t="shared" si="9"/>
        <v>223.85</v>
      </c>
      <c r="CG6" s="21">
        <f t="shared" si="9"/>
        <v>228.47</v>
      </c>
      <c r="CH6" s="21">
        <f t="shared" si="9"/>
        <v>187.76</v>
      </c>
      <c r="CI6" s="21">
        <f t="shared" si="9"/>
        <v>190.48</v>
      </c>
      <c r="CJ6" s="21">
        <f t="shared" si="9"/>
        <v>193.59</v>
      </c>
      <c r="CK6" s="21">
        <f t="shared" si="9"/>
        <v>194.42</v>
      </c>
      <c r="CL6" s="20" t="str">
        <f>IF(CL7="","",IF(CL7="-","【-】","【"&amp;SUBSTITUTE(TEXT(CL7,"#,##0.00"),"-","△")&amp;"】"))</f>
        <v>【215.73】</v>
      </c>
      <c r="CM6" s="21">
        <f>IF(CM7="",NA(),CM7)</f>
        <v>49.9</v>
      </c>
      <c r="CN6" s="21">
        <f t="shared" ref="CN6:CV6" si="10">IF(CN7="",NA(),CN7)</f>
        <v>49.11</v>
      </c>
      <c r="CO6" s="21">
        <f t="shared" si="10"/>
        <v>50.69</v>
      </c>
      <c r="CP6" s="21">
        <f t="shared" si="10"/>
        <v>49.7</v>
      </c>
      <c r="CQ6" s="21">
        <f t="shared" si="10"/>
        <v>49.5</v>
      </c>
      <c r="CR6" s="21">
        <f t="shared" si="10"/>
        <v>42.47</v>
      </c>
      <c r="CS6" s="21">
        <f t="shared" si="10"/>
        <v>45.87</v>
      </c>
      <c r="CT6" s="21">
        <f t="shared" si="10"/>
        <v>44.24</v>
      </c>
      <c r="CU6" s="21">
        <f t="shared" si="10"/>
        <v>45.3</v>
      </c>
      <c r="CV6" s="21">
        <f t="shared" si="10"/>
        <v>45.6</v>
      </c>
      <c r="CW6" s="20" t="str">
        <f>IF(CW7="","",IF(CW7="-","【-】","【"&amp;SUBSTITUTE(TEXT(CW7,"#,##0.00"),"-","△")&amp;"】"))</f>
        <v>【43.28】</v>
      </c>
      <c r="CX6" s="21">
        <f>IF(CX7="",NA(),CX7)</f>
        <v>92.27</v>
      </c>
      <c r="CY6" s="21">
        <f t="shared" ref="CY6:DG6" si="11">IF(CY7="",NA(),CY7)</f>
        <v>92.98</v>
      </c>
      <c r="CZ6" s="21">
        <f t="shared" si="11"/>
        <v>92.37</v>
      </c>
      <c r="DA6" s="21">
        <f t="shared" si="11"/>
        <v>92.65</v>
      </c>
      <c r="DB6" s="21">
        <f t="shared" si="11"/>
        <v>92.66</v>
      </c>
      <c r="DC6" s="21">
        <f t="shared" si="11"/>
        <v>83.75</v>
      </c>
      <c r="DD6" s="21">
        <f t="shared" si="11"/>
        <v>87.65</v>
      </c>
      <c r="DE6" s="21">
        <f t="shared" si="11"/>
        <v>88.15</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0.06</v>
      </c>
      <c r="EL6" s="21">
        <f t="shared" si="14"/>
        <v>0.27</v>
      </c>
      <c r="EM6" s="21">
        <f t="shared" si="14"/>
        <v>0.22</v>
      </c>
      <c r="EN6" s="21">
        <f t="shared" si="14"/>
        <v>0.17</v>
      </c>
      <c r="EO6" s="20" t="str">
        <f>IF(EO7="","",IF(EO7="-","【-】","【"&amp;SUBSTITUTE(TEXT(EO7,"#,##0.00"),"-","△")&amp;"】"))</f>
        <v>【0.11】</v>
      </c>
    </row>
    <row r="7" spans="1:145" s="22" customFormat="1" x14ac:dyDescent="0.15">
      <c r="A7" s="14"/>
      <c r="B7" s="23">
        <v>2023</v>
      </c>
      <c r="C7" s="23">
        <v>43028</v>
      </c>
      <c r="D7" s="23">
        <v>47</v>
      </c>
      <c r="E7" s="23">
        <v>17</v>
      </c>
      <c r="F7" s="23">
        <v>4</v>
      </c>
      <c r="G7" s="23">
        <v>0</v>
      </c>
      <c r="H7" s="23" t="s">
        <v>98</v>
      </c>
      <c r="I7" s="23" t="s">
        <v>99</v>
      </c>
      <c r="J7" s="23" t="s">
        <v>100</v>
      </c>
      <c r="K7" s="23" t="s">
        <v>101</v>
      </c>
      <c r="L7" s="23" t="s">
        <v>102</v>
      </c>
      <c r="M7" s="23" t="s">
        <v>103</v>
      </c>
      <c r="N7" s="24" t="s">
        <v>104</v>
      </c>
      <c r="O7" s="24" t="s">
        <v>105</v>
      </c>
      <c r="P7" s="24">
        <v>91.33</v>
      </c>
      <c r="Q7" s="24">
        <v>71.290000000000006</v>
      </c>
      <c r="R7" s="24">
        <v>2690</v>
      </c>
      <c r="S7" s="24">
        <v>1225</v>
      </c>
      <c r="T7" s="24">
        <v>263.08999999999997</v>
      </c>
      <c r="U7" s="24">
        <v>4.66</v>
      </c>
      <c r="V7" s="24">
        <v>1117</v>
      </c>
      <c r="W7" s="24">
        <v>0.82</v>
      </c>
      <c r="X7" s="24">
        <v>1362.2</v>
      </c>
      <c r="Y7" s="24">
        <v>100.08</v>
      </c>
      <c r="Z7" s="24">
        <v>100.07</v>
      </c>
      <c r="AA7" s="24">
        <v>92.32</v>
      </c>
      <c r="AB7" s="24">
        <v>91.72</v>
      </c>
      <c r="AC7" s="24">
        <v>103.56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990.03</v>
      </c>
      <c r="BK7" s="24">
        <v>1206.79</v>
      </c>
      <c r="BL7" s="24">
        <v>1268.6300000000001</v>
      </c>
      <c r="BM7" s="24">
        <v>1283.69</v>
      </c>
      <c r="BN7" s="24">
        <v>1160.22</v>
      </c>
      <c r="BO7" s="24">
        <v>1141.98</v>
      </c>
      <c r="BP7" s="24">
        <v>1156.82</v>
      </c>
      <c r="BQ7" s="24">
        <v>58.55</v>
      </c>
      <c r="BR7" s="24">
        <v>63.06</v>
      </c>
      <c r="BS7" s="24">
        <v>62.89</v>
      </c>
      <c r="BT7" s="24">
        <v>52.61</v>
      </c>
      <c r="BU7" s="24">
        <v>65.33</v>
      </c>
      <c r="BV7" s="24">
        <v>71.84</v>
      </c>
      <c r="BW7" s="24">
        <v>82.88</v>
      </c>
      <c r="BX7" s="24">
        <v>82.53</v>
      </c>
      <c r="BY7" s="24">
        <v>81.81</v>
      </c>
      <c r="BZ7" s="24">
        <v>82.27</v>
      </c>
      <c r="CA7" s="24">
        <v>75.33</v>
      </c>
      <c r="CB7" s="24">
        <v>247.31</v>
      </c>
      <c r="CC7" s="24">
        <v>243.62</v>
      </c>
      <c r="CD7" s="24">
        <v>243.39</v>
      </c>
      <c r="CE7" s="24">
        <v>292.14</v>
      </c>
      <c r="CF7" s="24">
        <v>223.85</v>
      </c>
      <c r="CG7" s="24">
        <v>228.47</v>
      </c>
      <c r="CH7" s="24">
        <v>187.76</v>
      </c>
      <c r="CI7" s="24">
        <v>190.48</v>
      </c>
      <c r="CJ7" s="24">
        <v>193.59</v>
      </c>
      <c r="CK7" s="24">
        <v>194.42</v>
      </c>
      <c r="CL7" s="24">
        <v>215.73</v>
      </c>
      <c r="CM7" s="24">
        <v>49.9</v>
      </c>
      <c r="CN7" s="24">
        <v>49.11</v>
      </c>
      <c r="CO7" s="24">
        <v>50.69</v>
      </c>
      <c r="CP7" s="24">
        <v>49.7</v>
      </c>
      <c r="CQ7" s="24">
        <v>49.5</v>
      </c>
      <c r="CR7" s="24">
        <v>42.47</v>
      </c>
      <c r="CS7" s="24">
        <v>45.87</v>
      </c>
      <c r="CT7" s="24">
        <v>44.24</v>
      </c>
      <c r="CU7" s="24">
        <v>45.3</v>
      </c>
      <c r="CV7" s="24">
        <v>45.6</v>
      </c>
      <c r="CW7" s="24">
        <v>43.28</v>
      </c>
      <c r="CX7" s="24">
        <v>92.27</v>
      </c>
      <c r="CY7" s="24">
        <v>92.98</v>
      </c>
      <c r="CZ7" s="24">
        <v>92.37</v>
      </c>
      <c r="DA7" s="24">
        <v>92.65</v>
      </c>
      <c r="DB7" s="24">
        <v>92.66</v>
      </c>
      <c r="DC7" s="24">
        <v>83.75</v>
      </c>
      <c r="DD7" s="24">
        <v>87.65</v>
      </c>
      <c r="DE7" s="24">
        <v>88.15</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0.06</v>
      </c>
      <c r="EL7" s="24">
        <v>0.27</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2025-02-25T05:04:31Z</cp:lastPrinted>
  <dcterms:created xsi:type="dcterms:W3CDTF">2024-12-19T01:39:59Z</dcterms:created>
  <dcterms:modified xsi:type="dcterms:W3CDTF">2025-03-07T05:05:34Z</dcterms:modified>
  <cp:category/>
</cp:coreProperties>
</file>