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2_東松島市\"/>
    </mc:Choice>
  </mc:AlternateContent>
  <workbookProtection workbookAlgorithmName="SHA-512" workbookHashValue="7SvcEy/crainzCjhobuJmuaojjSjILgv1EvR9k/QjFMyRnkK3nWXTw0iHqzLIxcilBGg1NtD+DtB3iDAF7gd4w==" workbookSaltValue="q4cZ8qSJFEKTZ4aMTelVSQ=="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M85" i="4"/>
  <c r="K85" i="4"/>
  <c r="J85" i="4"/>
  <c r="I85" i="4"/>
  <c r="G85" i="4"/>
  <c r="F85" i="4"/>
  <c r="E85" i="4"/>
  <c r="AT10" i="4"/>
  <c r="AL10" i="4"/>
  <c r="I10" i="4"/>
  <c r="AL8" i="4"/>
  <c r="P8" i="4"/>
  <c r="I8" i="4"/>
</calcChain>
</file>

<file path=xl/sharedStrings.xml><?xml version="1.0" encoding="utf-8"?>
<sst xmlns="http://schemas.openxmlformats.org/spreadsheetml/2006/main" count="253" uniqueCount="115">
  <si>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</si>
  <si>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</si>
  <si>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</si>
  <si>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</si>
  <si>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</si>
  <si>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</si>
  <si>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</si>
  <si>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</si>
  <si>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</si>
  <si>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</si>
  <si>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</si>
  <si>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</si>
  <si>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</si>
  <si>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</si>
  <si>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</si>
  <si>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</si>
  <si>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</si>
  <si>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</si>
  <si>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</si>
  <si>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</si>
  <si>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</si>
  <si>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</si>
  <si>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</si>
  <si>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</si>
  <si>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</si>
  <si>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</si>
  <si>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</si>
  <si>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</si>
  <si>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</si>
  <si>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</si>
  <si>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</si>
  <si>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</si>
  <si>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</si>
  <si>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</si>
  <si>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</si>
  <si>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</si>
  <si>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</si>
  <si>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</si>
  <si>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</si>
  <si>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</si>
  <si>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</si>
  <si>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</si>
  <si>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</si>
  <si>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</si>
  <si>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</si>
  <si>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</si>
  <si>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</si>
  <si>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</si>
  <si>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</si>
  <si>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</si>
  <si>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</si>
  <si>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</si>
  <si>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</si>
  <si>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</si>
  <si>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</si>
  <si>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</si>
  <si>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</si>
  <si>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</si>
  <si>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</si>
  <si>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</si>
  <si>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</si>
  <si>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</si>
  <si>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</si>
  <si>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</si>
  <si>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</si>
  <si>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</si>
  <si>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</si>
  <si>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</si>
  <si>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</si>
  <si>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</si>
  <si>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</si>
  <si>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</si>
  <si>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</si>
  <si>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</si>
  <si>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</si>
  <si>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</si>
  <si>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</si>
  <si>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</si>
  <si>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</si>
  <si>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</si>
  <si>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</si>
  <si>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</si>
  <si>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</si>
  <si>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</si>
  <si>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</si>
  <si>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</si>
  <si>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</si>
  <si>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</si>
  <si>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</si>
  <si>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</si>
  <si>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</si>
  <si>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</si>
  <si>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</si>
  <si>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</si>
  <si>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</si>
  <si>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</si>
  <si>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</si>
  <si>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</si>
  <si>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</si>
  <si>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</si>
  <si>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</si>
  <si>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</si>
  <si>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</si>
  <si>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</si>
  <si>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</si>
  <si>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</si>
  <si>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</si>
  <si>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</si>
  <si>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</si>
  <si>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</si>
  <si>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</si>
  <si>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</si>
  <si>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xml:space="preserve">　令和2年度から法適用しているため、有形固定資産減価償却率は類似団体平均値を下回っているが増加傾向にある。
　管渠については、整備してから耐用年数の半分程度が経過している状況にあることから、中継ポンプを中心に改築更新等を随時行っている。
　今後も適正管理を徹底し、計画的な更新を行っていく。
</t>
    <phoneticPr fontId="4"/>
  </si>
  <si>
    <t>　経常状況については、経常収支比率が100％を超えているものの、経費回収率が100％を下回っているため、汚水処理費の財源を一般会計からの繰入金で賄っている状況にある。また、人口減少や節水機器の普及等に伴う下水道使用料収入の減少や施設の老朽化に伴う改築更新事業への投資の増大等、今後経営環境がより厳しくなることが想定される。
　このため、事業運営に係る経常的な費用の削減と施設の計画的かつ効率的な更新事業を実施するとともに、汚水処理の広域化等について検討するなど、健全な経営が維持できるよう努める。</t>
    <rPh sb="11" eb="15">
      <t>ケイジョウシュウシ</t>
    </rPh>
    <rPh sb="15" eb="17">
      <t>ヒリツ</t>
    </rPh>
    <rPh sb="23" eb="24">
      <t>コ</t>
    </rPh>
    <rPh sb="32" eb="37">
      <t>ケイヒカイシュウリツ</t>
    </rPh>
    <rPh sb="43" eb="45">
      <t>シタマワ</t>
    </rPh>
    <rPh sb="52" eb="57">
      <t>オスイショリヒ</t>
    </rPh>
    <rPh sb="58" eb="60">
      <t>ザイゲン</t>
    </rPh>
    <rPh sb="61" eb="65">
      <t>イッパンカイケイ</t>
    </rPh>
    <rPh sb="68" eb="71">
      <t>クリイレキン</t>
    </rPh>
    <rPh sb="72" eb="73">
      <t>マカナ</t>
    </rPh>
    <rPh sb="77" eb="79">
      <t>ジョウキョウ</t>
    </rPh>
    <phoneticPr fontId="4"/>
  </si>
  <si>
    <t xml:space="preserve">　経常収支比率については、前年度と同様に100％を超えているものの、一般会計繰入金による収入が大きな要因となっている。
　流動比率については、前年度と比較して20ポイント以上減少している。流動比率が減少となった主な要因は、中継ポンプ等の改築更新に伴う流動資産の減少によるものである。未払金以外の流動負債はほとんどが企業債償還金であり、今後は企業債残高が減少することから、流動比率の改善が見込まれる。
　経費回収率については、100％を大きく下回り、類似団体と比較しても10ポイント程度下回っている。今後も業務の効率化や経費削減等に積極的に取り組むとともに、使用料収入の確保に努める必要がある。
　汚水処理原価については、前年度と比較して大幅に増加し、類似団体平均値より高い水準となっている。供用開始から30年以上となり令和5年度から高資本費対策経費に係る繰出基準の対象外となったため、その経費を汚水処理費に計上したことによるものである。今後も業務の効率化や経費削減等に積極的に取り組む必要がある。
　水洗化率について、前年度と比較してほぼ横ばいであり、類似団体平均値と同水準となっている。今後も継続して普及啓発事業を実施し、水洗化率の向上に努めていく。
</t>
    <rPh sb="71" eb="74">
      <t>ゼンネンド</t>
    </rPh>
    <rPh sb="75" eb="77">
      <t>ヒカク</t>
    </rPh>
    <rPh sb="85" eb="87">
      <t>イジョウ</t>
    </rPh>
    <rPh sb="87" eb="89">
      <t>ゲンショウ</t>
    </rPh>
    <rPh sb="94" eb="98">
      <t>リュウドウヒリツ</t>
    </rPh>
    <rPh sb="99" eb="101">
      <t>ゲンショウ</t>
    </rPh>
    <rPh sb="105" eb="106">
      <t>オモ</t>
    </rPh>
    <rPh sb="107" eb="109">
      <t>ヨウイン</t>
    </rPh>
    <rPh sb="116" eb="117">
      <t>トウ</t>
    </rPh>
    <rPh sb="123" eb="124">
      <t>トモナ</t>
    </rPh>
    <rPh sb="125" eb="129">
      <t>リュウドウシサン</t>
    </rPh>
    <rPh sb="130" eb="132">
      <t>ゲンショウ</t>
    </rPh>
    <rPh sb="141" eb="144">
      <t>ミバライキン</t>
    </rPh>
    <rPh sb="144" eb="146">
      <t>イガイ</t>
    </rPh>
    <rPh sb="147" eb="151">
      <t>リュウドウフサイ</t>
    </rPh>
    <rPh sb="160" eb="163">
      <t>ショウカンキン</t>
    </rPh>
    <rPh sb="217" eb="218">
      <t>オオ</t>
    </rPh>
    <rPh sb="220" eb="222">
      <t>シタマワ</t>
    </rPh>
    <rPh sb="240" eb="242">
      <t>テイド</t>
    </rPh>
    <rPh sb="249" eb="251">
      <t>コンゴ</t>
    </rPh>
    <rPh sb="252" eb="254">
      <t>ギョウム</t>
    </rPh>
    <rPh sb="255" eb="258">
      <t>コウリツカ</t>
    </rPh>
    <rPh sb="259" eb="264">
      <t>ケイヒサクゲントウ</t>
    </rPh>
    <rPh sb="265" eb="268">
      <t>セッキョクテキ</t>
    </rPh>
    <rPh sb="269" eb="270">
      <t>ト</t>
    </rPh>
    <rPh sb="271" eb="272">
      <t>ク</t>
    </rPh>
    <rPh sb="278" eb="281">
      <t>シヨウリョウ</t>
    </rPh>
    <rPh sb="281" eb="283">
      <t>シュウニュウ</t>
    </rPh>
    <rPh sb="284" eb="286">
      <t>カクホ</t>
    </rPh>
    <rPh sb="287" eb="288">
      <t>ツト</t>
    </rPh>
    <rPh sb="290" eb="292">
      <t>ヒツヨウ</t>
    </rPh>
    <rPh sb="318" eb="320">
      <t>オオハバ</t>
    </rPh>
    <rPh sb="321" eb="323">
      <t>ゾウカ</t>
    </rPh>
    <rPh sb="325" eb="327">
      <t>ルイジ</t>
    </rPh>
    <rPh sb="327" eb="329">
      <t>ダンタイ</t>
    </rPh>
    <rPh sb="329" eb="332">
      <t>ヘイキンチ</t>
    </rPh>
    <rPh sb="334" eb="335">
      <t>タカ</t>
    </rPh>
    <rPh sb="336" eb="338">
      <t>スイジュン</t>
    </rPh>
    <rPh sb="442" eb="444">
      <t>ヒツヨウ</t>
    </rPh>
    <rPh sb="459" eb="462">
      <t>ゼンネンド</t>
    </rPh>
    <rPh sb="463" eb="465">
      <t>ヒカク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</si>
</sst>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7904-4DF4-9D34-4F557649052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0.25</c:v>
                </c:pt>
                <c:pt idx="2">
                  <c:v>0.05</c:v>
                </c:pt>
                <c:pt idx="3">
                  <c:v>0.03</c:v>
                </c:pt>
                <c:pt idx="4">
                  <c:v>0.02</c:v>
                </c:pt>
              </c:numCache>
            </c:numRef>
          </c:val>
          <c:smooth val="0"/>
          <c:extLst>
            <c:ext xmlns:c16="http://schemas.microsoft.com/office/drawing/2014/chart" uri="{C3380CC4-5D6E-409C-BE32-E72D297353CC}">
              <c16:uniqueId val="{00000001-7904-4DF4-9D34-4F557649052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56.62</c:v>
                </c:pt>
                <c:pt idx="2">
                  <c:v>56.11</c:v>
                </c:pt>
                <c:pt idx="3">
                  <c:v>54.94</c:v>
                </c:pt>
                <c:pt idx="4">
                  <c:v>53.94</c:v>
                </c:pt>
              </c:numCache>
            </c:numRef>
          </c:val>
          <c:extLst>
            <c:ext xmlns:c16="http://schemas.microsoft.com/office/drawing/2014/chart" uri="{C3380CC4-5D6E-409C-BE32-E72D297353CC}">
              <c16:uniqueId val="{00000000-3C4D-4CC7-802D-72F6014F35E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54.83</c:v>
                </c:pt>
                <c:pt idx="2">
                  <c:v>66.53</c:v>
                </c:pt>
                <c:pt idx="3">
                  <c:v>52.35</c:v>
                </c:pt>
                <c:pt idx="4">
                  <c:v>52.63</c:v>
                </c:pt>
              </c:numCache>
            </c:numRef>
          </c:val>
          <c:smooth val="0"/>
          <c:extLst>
            <c:ext xmlns:c16="http://schemas.microsoft.com/office/drawing/2014/chart" uri="{C3380CC4-5D6E-409C-BE32-E72D297353CC}">
              <c16:uniqueId val="{00000001-3C4D-4CC7-802D-72F6014F35E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85.92</c:v>
                </c:pt>
                <c:pt idx="2">
                  <c:v>91.39</c:v>
                </c:pt>
                <c:pt idx="3">
                  <c:v>91.03</c:v>
                </c:pt>
                <c:pt idx="4">
                  <c:v>90.57</c:v>
                </c:pt>
              </c:numCache>
            </c:numRef>
          </c:val>
          <c:extLst>
            <c:ext xmlns:c16="http://schemas.microsoft.com/office/drawing/2014/chart" uri="{C3380CC4-5D6E-409C-BE32-E72D297353CC}">
              <c16:uniqueId val="{00000000-6577-43E2-A778-4EEC0469A17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84.7</c:v>
                </c:pt>
                <c:pt idx="2">
                  <c:v>84.67</c:v>
                </c:pt>
                <c:pt idx="3">
                  <c:v>84.39</c:v>
                </c:pt>
                <c:pt idx="4">
                  <c:v>90.32</c:v>
                </c:pt>
              </c:numCache>
            </c:numRef>
          </c:val>
          <c:smooth val="0"/>
          <c:extLst>
            <c:ext xmlns:c16="http://schemas.microsoft.com/office/drawing/2014/chart" uri="{C3380CC4-5D6E-409C-BE32-E72D297353CC}">
              <c16:uniqueId val="{00000001-6577-43E2-A778-4EEC0469A17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154.13999999999999</c:v>
                </c:pt>
                <c:pt idx="2">
                  <c:v>149.31</c:v>
                </c:pt>
                <c:pt idx="3">
                  <c:v>160.51</c:v>
                </c:pt>
                <c:pt idx="4">
                  <c:v>148.4</c:v>
                </c:pt>
              </c:numCache>
            </c:numRef>
          </c:val>
          <c:extLst>
            <c:ext xmlns:c16="http://schemas.microsoft.com/office/drawing/2014/chart" uri="{C3380CC4-5D6E-409C-BE32-E72D297353CC}">
              <c16:uniqueId val="{00000000-F398-48A3-8091-43C352DB30CB}"/>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106.37</c:v>
                </c:pt>
                <c:pt idx="2">
                  <c:v>106.07</c:v>
                </c:pt>
                <c:pt idx="3">
                  <c:v>105.5</c:v>
                </c:pt>
                <c:pt idx="4">
                  <c:v>103.07</c:v>
                </c:pt>
              </c:numCache>
            </c:numRef>
          </c:val>
          <c:smooth val="0"/>
          <c:extLst>
            <c:ext xmlns:c16="http://schemas.microsoft.com/office/drawing/2014/chart" uri="{C3380CC4-5D6E-409C-BE32-E72D297353CC}">
              <c16:uniqueId val="{00000001-F398-48A3-8091-43C352DB30CB}"/>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3.62</c:v>
                </c:pt>
                <c:pt idx="2">
                  <c:v>7.22</c:v>
                </c:pt>
                <c:pt idx="3">
                  <c:v>9.99</c:v>
                </c:pt>
                <c:pt idx="4">
                  <c:v>12.62</c:v>
                </c:pt>
              </c:numCache>
            </c:numRef>
          </c:val>
          <c:extLst>
            <c:ext xmlns:c16="http://schemas.microsoft.com/office/drawing/2014/chart" uri="{C3380CC4-5D6E-409C-BE32-E72D297353CC}">
              <c16:uniqueId val="{00000000-EFA8-41A6-A852-6E3E40932192}"/>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20.34</c:v>
                </c:pt>
                <c:pt idx="2">
                  <c:v>21.85</c:v>
                </c:pt>
                <c:pt idx="3">
                  <c:v>25.19</c:v>
                </c:pt>
                <c:pt idx="4">
                  <c:v>30.5</c:v>
                </c:pt>
              </c:numCache>
            </c:numRef>
          </c:val>
          <c:smooth val="0"/>
          <c:extLst>
            <c:ext xmlns:c16="http://schemas.microsoft.com/office/drawing/2014/chart" uri="{C3380CC4-5D6E-409C-BE32-E72D297353CC}">
              <c16:uniqueId val="{00000001-EFA8-41A6-A852-6E3E40932192}"/>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90DC-4B02-8941-39847DCFD7D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90DC-4B02-8941-39847DCFD7D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F5C-4C65-9F82-D0C8292CB7E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139.02000000000001</c:v>
                </c:pt>
                <c:pt idx="2">
                  <c:v>132.04</c:v>
                </c:pt>
                <c:pt idx="3">
                  <c:v>145.43</c:v>
                </c:pt>
                <c:pt idx="4">
                  <c:v>120.64</c:v>
                </c:pt>
              </c:numCache>
            </c:numRef>
          </c:val>
          <c:smooth val="0"/>
          <c:extLst>
            <c:ext xmlns:c16="http://schemas.microsoft.com/office/drawing/2014/chart" uri="{C3380CC4-5D6E-409C-BE32-E72D297353CC}">
              <c16:uniqueId val="{00000001-5F5C-4C65-9F82-D0C8292CB7E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18.149999999999999</c:v>
                </c:pt>
                <c:pt idx="2">
                  <c:v>41.27</c:v>
                </c:pt>
                <c:pt idx="3">
                  <c:v>66.180000000000007</c:v>
                </c:pt>
                <c:pt idx="4">
                  <c:v>42.32</c:v>
                </c:pt>
              </c:numCache>
            </c:numRef>
          </c:val>
          <c:extLst>
            <c:ext xmlns:c16="http://schemas.microsoft.com/office/drawing/2014/chart" uri="{C3380CC4-5D6E-409C-BE32-E72D297353CC}">
              <c16:uniqueId val="{00000000-E3D9-4ECC-9A9B-6DA5BB9E895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29.13</c:v>
                </c:pt>
                <c:pt idx="2">
                  <c:v>35.69</c:v>
                </c:pt>
                <c:pt idx="3">
                  <c:v>38.4</c:v>
                </c:pt>
                <c:pt idx="4">
                  <c:v>39.82</c:v>
                </c:pt>
              </c:numCache>
            </c:numRef>
          </c:val>
          <c:smooth val="0"/>
          <c:extLst>
            <c:ext xmlns:c16="http://schemas.microsoft.com/office/drawing/2014/chart" uri="{C3380CC4-5D6E-409C-BE32-E72D297353CC}">
              <c16:uniqueId val="{00000001-E3D9-4ECC-9A9B-6DA5BB9E895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1F9-4786-9053-150BB16C3A3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867.83</c:v>
                </c:pt>
                <c:pt idx="2">
                  <c:v>791.76</c:v>
                </c:pt>
                <c:pt idx="3">
                  <c:v>900.82</c:v>
                </c:pt>
                <c:pt idx="4">
                  <c:v>743.31</c:v>
                </c:pt>
              </c:numCache>
            </c:numRef>
          </c:val>
          <c:smooth val="0"/>
          <c:extLst>
            <c:ext xmlns:c16="http://schemas.microsoft.com/office/drawing/2014/chart" uri="{C3380CC4-5D6E-409C-BE32-E72D297353CC}">
              <c16:uniqueId val="{00000001-51F9-4786-9053-150BB16C3A3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83.32</c:v>
                </c:pt>
                <c:pt idx="2">
                  <c:v>76.650000000000006</c:v>
                </c:pt>
                <c:pt idx="3">
                  <c:v>67.06</c:v>
                </c:pt>
                <c:pt idx="4">
                  <c:v>51.58</c:v>
                </c:pt>
              </c:numCache>
            </c:numRef>
          </c:val>
          <c:extLst>
            <c:ext xmlns:c16="http://schemas.microsoft.com/office/drawing/2014/chart" uri="{C3380CC4-5D6E-409C-BE32-E72D297353CC}">
              <c16:uniqueId val="{00000000-12A1-4081-ABC6-A0D68D237D2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57.08</c:v>
                </c:pt>
                <c:pt idx="2">
                  <c:v>56.26</c:v>
                </c:pt>
                <c:pt idx="3">
                  <c:v>52.94</c:v>
                </c:pt>
                <c:pt idx="4">
                  <c:v>61.15</c:v>
                </c:pt>
              </c:numCache>
            </c:numRef>
          </c:val>
          <c:smooth val="0"/>
          <c:extLst>
            <c:ext xmlns:c16="http://schemas.microsoft.com/office/drawing/2014/chart" uri="{C3380CC4-5D6E-409C-BE32-E72D297353CC}">
              <c16:uniqueId val="{00000001-12A1-4081-ABC6-A0D68D237D2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212.86</c:v>
                </c:pt>
                <c:pt idx="2">
                  <c:v>231.56</c:v>
                </c:pt>
                <c:pt idx="3">
                  <c:v>264.85000000000002</c:v>
                </c:pt>
                <c:pt idx="4">
                  <c:v>343.57</c:v>
                </c:pt>
              </c:numCache>
            </c:numRef>
          </c:val>
          <c:extLst>
            <c:ext xmlns:c16="http://schemas.microsoft.com/office/drawing/2014/chart" uri="{C3380CC4-5D6E-409C-BE32-E72D297353CC}">
              <c16:uniqueId val="{00000000-E67C-482C-AAAE-248D6D79758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274.99</c:v>
                </c:pt>
                <c:pt idx="2">
                  <c:v>282.08999999999997</c:v>
                </c:pt>
                <c:pt idx="3">
                  <c:v>303.27999999999997</c:v>
                </c:pt>
                <c:pt idx="4">
                  <c:v>250.43</c:v>
                </c:pt>
              </c:numCache>
            </c:numRef>
          </c:val>
          <c:smooth val="0"/>
          <c:extLst>
            <c:ext xmlns:c16="http://schemas.microsoft.com/office/drawing/2014/chart" uri="{C3380CC4-5D6E-409C-BE32-E72D297353CC}">
              <c16:uniqueId val="{00000001-E67C-482C-AAAE-248D6D79758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O52" zoomScaleNormal="100" workbookViewId="0">
      <selection activeCell="CB36" sqref="CB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東松島市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農業集落排水</v>
      </c>
      <c r="Q8" s="64"/>
      <c r="R8" s="64"/>
      <c r="S8" s="64"/>
      <c r="T8" s="64"/>
      <c r="U8" s="64"/>
      <c r="V8" s="64"/>
      <c r="W8" s="64" t="str">
        <f>データ!L6</f>
        <v>F1</v>
      </c>
      <c r="X8" s="64"/>
      <c r="Y8" s="64"/>
      <c r="Z8" s="64"/>
      <c r="AA8" s="64"/>
      <c r="AB8" s="64"/>
      <c r="AC8" s="64"/>
      <c r="AD8" s="65" t="str">
        <f>データ!$M$6</f>
        <v>非設置</v>
      </c>
      <c r="AE8" s="65"/>
      <c r="AF8" s="65"/>
      <c r="AG8" s="65"/>
      <c r="AH8" s="65"/>
      <c r="AI8" s="65"/>
      <c r="AJ8" s="65"/>
      <c r="AK8" s="3"/>
      <c r="AL8" s="44">
        <f>データ!S6</f>
        <v>38343</v>
      </c>
      <c r="AM8" s="44"/>
      <c r="AN8" s="44"/>
      <c r="AO8" s="44"/>
      <c r="AP8" s="44"/>
      <c r="AQ8" s="44"/>
      <c r="AR8" s="44"/>
      <c r="AS8" s="44"/>
      <c r="AT8" s="45">
        <f>データ!T6</f>
        <v>101.3</v>
      </c>
      <c r="AU8" s="45"/>
      <c r="AV8" s="45"/>
      <c r="AW8" s="45"/>
      <c r="AX8" s="45"/>
      <c r="AY8" s="45"/>
      <c r="AZ8" s="45"/>
      <c r="BA8" s="45"/>
      <c r="BB8" s="45">
        <f>データ!U6</f>
        <v>378.51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83.56</v>
      </c>
      <c r="J10" s="45"/>
      <c r="K10" s="45"/>
      <c r="L10" s="45"/>
      <c r="M10" s="45"/>
      <c r="N10" s="45"/>
      <c r="O10" s="45"/>
      <c r="P10" s="45">
        <f>データ!P6</f>
        <v>3.92</v>
      </c>
      <c r="Q10" s="45"/>
      <c r="R10" s="45"/>
      <c r="S10" s="45"/>
      <c r="T10" s="45"/>
      <c r="U10" s="45"/>
      <c r="V10" s="45"/>
      <c r="W10" s="45">
        <f>データ!Q6</f>
        <v>99.87</v>
      </c>
      <c r="X10" s="45"/>
      <c r="Y10" s="45"/>
      <c r="Z10" s="45"/>
      <c r="AA10" s="45"/>
      <c r="AB10" s="45"/>
      <c r="AC10" s="45"/>
      <c r="AD10" s="44">
        <f>データ!R6</f>
        <v>3575</v>
      </c>
      <c r="AE10" s="44"/>
      <c r="AF10" s="44"/>
      <c r="AG10" s="44"/>
      <c r="AH10" s="44"/>
      <c r="AI10" s="44"/>
      <c r="AJ10" s="44"/>
      <c r="AK10" s="2"/>
      <c r="AL10" s="44">
        <f>データ!V6</f>
        <v>1495</v>
      </c>
      <c r="AM10" s="44"/>
      <c r="AN10" s="44"/>
      <c r="AO10" s="44"/>
      <c r="AP10" s="44"/>
      <c r="AQ10" s="44"/>
      <c r="AR10" s="44"/>
      <c r="AS10" s="44"/>
      <c r="AT10" s="45">
        <f>データ!W6</f>
        <v>2.36</v>
      </c>
      <c r="AU10" s="45"/>
      <c r="AV10" s="45"/>
      <c r="AW10" s="45"/>
      <c r="AX10" s="45"/>
      <c r="AY10" s="45"/>
      <c r="AZ10" s="45"/>
      <c r="BA10" s="45"/>
      <c r="BB10" s="45">
        <f>データ!X6</f>
        <v>633.47</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114</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cTUcNYhEx5W5NwJ7rMyClY3lK46mVScawG2QbOjqkTTxHWXHRR5UoRAvTPu5183d/n2xZZ8yq7hjF1vmbJZ53g==" saltValue="lCJVP/zpyHlzxon/IWjP8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42145</v>
      </c>
      <c r="D6" s="19">
        <f t="shared" si="3"/>
        <v>46</v>
      </c>
      <c r="E6" s="19">
        <f t="shared" si="3"/>
        <v>17</v>
      </c>
      <c r="F6" s="19">
        <f t="shared" si="3"/>
        <v>5</v>
      </c>
      <c r="G6" s="19">
        <f t="shared" si="3"/>
        <v>0</v>
      </c>
      <c r="H6" s="19" t="str">
        <f t="shared" si="3"/>
        <v>宮城県　東松島市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83.56</v>
      </c>
      <c r="P6" s="20">
        <f t="shared" si="3"/>
        <v>3.92</v>
      </c>
      <c r="Q6" s="20">
        <f t="shared" si="3"/>
        <v>99.87</v>
      </c>
      <c r="R6" s="20">
        <f t="shared" si="3"/>
        <v>3575</v>
      </c>
      <c r="S6" s="20">
        <f t="shared" si="3"/>
        <v>38343</v>
      </c>
      <c r="T6" s="20">
        <f t="shared" si="3"/>
        <v>101.3</v>
      </c>
      <c r="U6" s="20">
        <f t="shared" si="3"/>
        <v>378.51</v>
      </c>
      <c r="V6" s="20">
        <f t="shared" si="3"/>
        <v>1495</v>
      </c>
      <c r="W6" s="20">
        <f t="shared" si="3"/>
        <v>2.36</v>
      </c>
      <c r="X6" s="20">
        <f t="shared" si="3"/>
        <v>633.47</v>
      </c>
      <c r="Y6" s="21" t="str">
        <f>IF(Y7="",NA(),Y7)</f>
        <v>-</v>
      </c>
      <c r="Z6" s="21">
        <f t="shared" ref="Z6:AH6" si="4">IF(Z7="",NA(),Z7)</f>
        <v>154.13999999999999</v>
      </c>
      <c r="AA6" s="21">
        <f t="shared" si="4"/>
        <v>149.31</v>
      </c>
      <c r="AB6" s="21">
        <f t="shared" si="4"/>
        <v>160.51</v>
      </c>
      <c r="AC6" s="21">
        <f t="shared" si="4"/>
        <v>148.4</v>
      </c>
      <c r="AD6" s="21" t="str">
        <f t="shared" si="4"/>
        <v>-</v>
      </c>
      <c r="AE6" s="21">
        <f t="shared" si="4"/>
        <v>106.37</v>
      </c>
      <c r="AF6" s="21">
        <f t="shared" si="4"/>
        <v>106.07</v>
      </c>
      <c r="AG6" s="21">
        <f t="shared" si="4"/>
        <v>105.5</v>
      </c>
      <c r="AH6" s="21">
        <f t="shared" si="4"/>
        <v>103.07</v>
      </c>
      <c r="AI6" s="20" t="str">
        <f>IF(AI7="","",IF(AI7="-","【-】","【"&amp;SUBSTITUTE(TEXT(AI7,"#,##0.00"),"-","△")&amp;"】"))</f>
        <v>【104.44】</v>
      </c>
      <c r="AJ6" s="21" t="str">
        <f>IF(AJ7="",NA(),AJ7)</f>
        <v>-</v>
      </c>
      <c r="AK6" s="20">
        <f t="shared" ref="AK6:AS6" si="5">IF(AK7="",NA(),AK7)</f>
        <v>0</v>
      </c>
      <c r="AL6" s="20">
        <f t="shared" si="5"/>
        <v>0</v>
      </c>
      <c r="AM6" s="20">
        <f t="shared" si="5"/>
        <v>0</v>
      </c>
      <c r="AN6" s="20">
        <f t="shared" si="5"/>
        <v>0</v>
      </c>
      <c r="AO6" s="21" t="str">
        <f t="shared" si="5"/>
        <v>-</v>
      </c>
      <c r="AP6" s="21">
        <f t="shared" si="5"/>
        <v>139.02000000000001</v>
      </c>
      <c r="AQ6" s="21">
        <f t="shared" si="5"/>
        <v>132.04</v>
      </c>
      <c r="AR6" s="21">
        <f t="shared" si="5"/>
        <v>145.43</v>
      </c>
      <c r="AS6" s="21">
        <f t="shared" si="5"/>
        <v>120.64</v>
      </c>
      <c r="AT6" s="20" t="str">
        <f>IF(AT7="","",IF(AT7="-","【-】","【"&amp;SUBSTITUTE(TEXT(AT7,"#,##0.00"),"-","△")&amp;"】"))</f>
        <v>【124.06】</v>
      </c>
      <c r="AU6" s="21" t="str">
        <f>IF(AU7="",NA(),AU7)</f>
        <v>-</v>
      </c>
      <c r="AV6" s="21">
        <f t="shared" ref="AV6:BD6" si="6">IF(AV7="",NA(),AV7)</f>
        <v>18.149999999999999</v>
      </c>
      <c r="AW6" s="21">
        <f t="shared" si="6"/>
        <v>41.27</v>
      </c>
      <c r="AX6" s="21">
        <f t="shared" si="6"/>
        <v>66.180000000000007</v>
      </c>
      <c r="AY6" s="21">
        <f t="shared" si="6"/>
        <v>42.32</v>
      </c>
      <c r="AZ6" s="21" t="str">
        <f t="shared" si="6"/>
        <v>-</v>
      </c>
      <c r="BA6" s="21">
        <f t="shared" si="6"/>
        <v>29.13</v>
      </c>
      <c r="BB6" s="21">
        <f t="shared" si="6"/>
        <v>35.69</v>
      </c>
      <c r="BC6" s="21">
        <f t="shared" si="6"/>
        <v>38.4</v>
      </c>
      <c r="BD6" s="21">
        <f t="shared" si="6"/>
        <v>39.82</v>
      </c>
      <c r="BE6" s="20" t="str">
        <f>IF(BE7="","",IF(BE7="-","【-】","【"&amp;SUBSTITUTE(TEXT(BE7,"#,##0.00"),"-","△")&amp;"】"))</f>
        <v>【42.02】</v>
      </c>
      <c r="BF6" s="21" t="str">
        <f>IF(BF7="",NA(),BF7)</f>
        <v>-</v>
      </c>
      <c r="BG6" s="20">
        <f t="shared" ref="BG6:BO6" si="7">IF(BG7="",NA(),BG7)</f>
        <v>0</v>
      </c>
      <c r="BH6" s="20">
        <f t="shared" si="7"/>
        <v>0</v>
      </c>
      <c r="BI6" s="20">
        <f t="shared" si="7"/>
        <v>0</v>
      </c>
      <c r="BJ6" s="20">
        <f t="shared" si="7"/>
        <v>0</v>
      </c>
      <c r="BK6" s="21" t="str">
        <f t="shared" si="7"/>
        <v>-</v>
      </c>
      <c r="BL6" s="21">
        <f t="shared" si="7"/>
        <v>867.83</v>
      </c>
      <c r="BM6" s="21">
        <f t="shared" si="7"/>
        <v>791.76</v>
      </c>
      <c r="BN6" s="21">
        <f t="shared" si="7"/>
        <v>900.82</v>
      </c>
      <c r="BO6" s="21">
        <f t="shared" si="7"/>
        <v>743.31</v>
      </c>
      <c r="BP6" s="20" t="str">
        <f>IF(BP7="","",IF(BP7="-","【-】","【"&amp;SUBSTITUTE(TEXT(BP7,"#,##0.00"),"-","△")&amp;"】"))</f>
        <v>【785.10】</v>
      </c>
      <c r="BQ6" s="21" t="str">
        <f>IF(BQ7="",NA(),BQ7)</f>
        <v>-</v>
      </c>
      <c r="BR6" s="21">
        <f t="shared" ref="BR6:BZ6" si="8">IF(BR7="",NA(),BR7)</f>
        <v>83.32</v>
      </c>
      <c r="BS6" s="21">
        <f t="shared" si="8"/>
        <v>76.650000000000006</v>
      </c>
      <c r="BT6" s="21">
        <f t="shared" si="8"/>
        <v>67.06</v>
      </c>
      <c r="BU6" s="21">
        <f t="shared" si="8"/>
        <v>51.58</v>
      </c>
      <c r="BV6" s="21" t="str">
        <f t="shared" si="8"/>
        <v>-</v>
      </c>
      <c r="BW6" s="21">
        <f t="shared" si="8"/>
        <v>57.08</v>
      </c>
      <c r="BX6" s="21">
        <f t="shared" si="8"/>
        <v>56.26</v>
      </c>
      <c r="BY6" s="21">
        <f t="shared" si="8"/>
        <v>52.94</v>
      </c>
      <c r="BZ6" s="21">
        <f t="shared" si="8"/>
        <v>61.15</v>
      </c>
      <c r="CA6" s="20" t="str">
        <f>IF(CA7="","",IF(CA7="-","【-】","【"&amp;SUBSTITUTE(TEXT(CA7,"#,##0.00"),"-","△")&amp;"】"))</f>
        <v>【56.93】</v>
      </c>
      <c r="CB6" s="21" t="str">
        <f>IF(CB7="",NA(),CB7)</f>
        <v>-</v>
      </c>
      <c r="CC6" s="21">
        <f t="shared" ref="CC6:CK6" si="9">IF(CC7="",NA(),CC7)</f>
        <v>212.86</v>
      </c>
      <c r="CD6" s="21">
        <f t="shared" si="9"/>
        <v>231.56</v>
      </c>
      <c r="CE6" s="21">
        <f t="shared" si="9"/>
        <v>264.85000000000002</v>
      </c>
      <c r="CF6" s="21">
        <f t="shared" si="9"/>
        <v>343.57</v>
      </c>
      <c r="CG6" s="21" t="str">
        <f t="shared" si="9"/>
        <v>-</v>
      </c>
      <c r="CH6" s="21">
        <f t="shared" si="9"/>
        <v>274.99</v>
      </c>
      <c r="CI6" s="21">
        <f t="shared" si="9"/>
        <v>282.08999999999997</v>
      </c>
      <c r="CJ6" s="21">
        <f t="shared" si="9"/>
        <v>303.27999999999997</v>
      </c>
      <c r="CK6" s="21">
        <f t="shared" si="9"/>
        <v>250.43</v>
      </c>
      <c r="CL6" s="20" t="str">
        <f>IF(CL7="","",IF(CL7="-","【-】","【"&amp;SUBSTITUTE(TEXT(CL7,"#,##0.00"),"-","△")&amp;"】"))</f>
        <v>【271.15】</v>
      </c>
      <c r="CM6" s="21" t="str">
        <f>IF(CM7="",NA(),CM7)</f>
        <v>-</v>
      </c>
      <c r="CN6" s="21">
        <f t="shared" ref="CN6:CV6" si="10">IF(CN7="",NA(),CN7)</f>
        <v>56.62</v>
      </c>
      <c r="CO6" s="21">
        <f t="shared" si="10"/>
        <v>56.11</v>
      </c>
      <c r="CP6" s="21">
        <f t="shared" si="10"/>
        <v>54.94</v>
      </c>
      <c r="CQ6" s="21">
        <f t="shared" si="10"/>
        <v>53.94</v>
      </c>
      <c r="CR6" s="21" t="str">
        <f t="shared" si="10"/>
        <v>-</v>
      </c>
      <c r="CS6" s="21">
        <f t="shared" si="10"/>
        <v>54.83</v>
      </c>
      <c r="CT6" s="21">
        <f t="shared" si="10"/>
        <v>66.53</v>
      </c>
      <c r="CU6" s="21">
        <f t="shared" si="10"/>
        <v>52.35</v>
      </c>
      <c r="CV6" s="21">
        <f t="shared" si="10"/>
        <v>52.63</v>
      </c>
      <c r="CW6" s="20" t="str">
        <f>IF(CW7="","",IF(CW7="-","【-】","【"&amp;SUBSTITUTE(TEXT(CW7,"#,##0.00"),"-","△")&amp;"】"))</f>
        <v>【49.87】</v>
      </c>
      <c r="CX6" s="21" t="str">
        <f>IF(CX7="",NA(),CX7)</f>
        <v>-</v>
      </c>
      <c r="CY6" s="21">
        <f t="shared" ref="CY6:DG6" si="11">IF(CY7="",NA(),CY7)</f>
        <v>85.92</v>
      </c>
      <c r="CZ6" s="21">
        <f t="shared" si="11"/>
        <v>91.39</v>
      </c>
      <c r="DA6" s="21">
        <f t="shared" si="11"/>
        <v>91.03</v>
      </c>
      <c r="DB6" s="21">
        <f t="shared" si="11"/>
        <v>90.57</v>
      </c>
      <c r="DC6" s="21" t="str">
        <f t="shared" si="11"/>
        <v>-</v>
      </c>
      <c r="DD6" s="21">
        <f t="shared" si="11"/>
        <v>84.7</v>
      </c>
      <c r="DE6" s="21">
        <f t="shared" si="11"/>
        <v>84.67</v>
      </c>
      <c r="DF6" s="21">
        <f t="shared" si="11"/>
        <v>84.39</v>
      </c>
      <c r="DG6" s="21">
        <f t="shared" si="11"/>
        <v>90.32</v>
      </c>
      <c r="DH6" s="20" t="str">
        <f>IF(DH7="","",IF(DH7="-","【-】","【"&amp;SUBSTITUTE(TEXT(DH7,"#,##0.00"),"-","△")&amp;"】"))</f>
        <v>【87.54】</v>
      </c>
      <c r="DI6" s="21" t="str">
        <f>IF(DI7="",NA(),DI7)</f>
        <v>-</v>
      </c>
      <c r="DJ6" s="21">
        <f t="shared" ref="DJ6:DR6" si="12">IF(DJ7="",NA(),DJ7)</f>
        <v>3.62</v>
      </c>
      <c r="DK6" s="21">
        <f t="shared" si="12"/>
        <v>7.22</v>
      </c>
      <c r="DL6" s="21">
        <f t="shared" si="12"/>
        <v>9.99</v>
      </c>
      <c r="DM6" s="21">
        <f t="shared" si="12"/>
        <v>12.62</v>
      </c>
      <c r="DN6" s="21" t="str">
        <f t="shared" si="12"/>
        <v>-</v>
      </c>
      <c r="DO6" s="21">
        <f t="shared" si="12"/>
        <v>20.34</v>
      </c>
      <c r="DP6" s="21">
        <f t="shared" si="12"/>
        <v>21.85</v>
      </c>
      <c r="DQ6" s="21">
        <f t="shared" si="12"/>
        <v>25.19</v>
      </c>
      <c r="DR6" s="21">
        <f t="shared" si="12"/>
        <v>30.5</v>
      </c>
      <c r="DS6" s="20" t="str">
        <f>IF(DS7="","",IF(DS7="-","【-】","【"&amp;SUBSTITUTE(TEXT(DS7,"#,##0.00"),"-","△")&amp;"】"))</f>
        <v>【28.42】</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【0.08】</v>
      </c>
      <c r="EE6" s="21" t="str">
        <f>IF(EE7="",NA(),EE7)</f>
        <v>-</v>
      </c>
      <c r="EF6" s="20">
        <f t="shared" ref="EF6:EN6" si="14">IF(EF7="",NA(),EF7)</f>
        <v>0</v>
      </c>
      <c r="EG6" s="20">
        <f t="shared" si="14"/>
        <v>0</v>
      </c>
      <c r="EH6" s="20">
        <f t="shared" si="14"/>
        <v>0</v>
      </c>
      <c r="EI6" s="20">
        <f t="shared" si="14"/>
        <v>0</v>
      </c>
      <c r="EJ6" s="21" t="str">
        <f t="shared" si="14"/>
        <v>-</v>
      </c>
      <c r="EK6" s="21">
        <f t="shared" si="14"/>
        <v>0.25</v>
      </c>
      <c r="EL6" s="21">
        <f t="shared" si="14"/>
        <v>0.05</v>
      </c>
      <c r="EM6" s="21">
        <f t="shared" si="14"/>
        <v>0.03</v>
      </c>
      <c r="EN6" s="21">
        <f t="shared" si="14"/>
        <v>0.02</v>
      </c>
      <c r="EO6" s="20" t="str">
        <f>IF(EO7="","",IF(EO7="-","【-】","【"&amp;SUBSTITUTE(TEXT(EO7,"#,##0.00"),"-","△")&amp;"】"))</f>
        <v>【0.02】</v>
      </c>
    </row>
    <row r="7" spans="1:148" s="22" customFormat="1" x14ac:dyDescent="0.15">
      <c r="A7" s="14"/>
      <c r="B7" s="23">
        <v>2023</v>
      </c>
      <c r="C7" s="23">
        <v>42145</v>
      </c>
      <c r="D7" s="23">
        <v>46</v>
      </c>
      <c r="E7" s="23">
        <v>17</v>
      </c>
      <c r="F7" s="23">
        <v>5</v>
      </c>
      <c r="G7" s="23">
        <v>0</v>
      </c>
      <c r="H7" s="23" t="s">
        <v>96</v>
      </c>
      <c r="I7" s="23" t="s">
        <v>97</v>
      </c>
      <c r="J7" s="23" t="s">
        <v>98</v>
      </c>
      <c r="K7" s="23" t="s">
        <v>99</v>
      </c>
      <c r="L7" s="23" t="s">
        <v>100</v>
      </c>
      <c r="M7" s="23" t="s">
        <v>101</v>
      </c>
      <c r="N7" s="24" t="s">
        <v>102</v>
      </c>
      <c r="O7" s="24">
        <v>83.56</v>
      </c>
      <c r="P7" s="24">
        <v>3.92</v>
      </c>
      <c r="Q7" s="24">
        <v>99.87</v>
      </c>
      <c r="R7" s="24">
        <v>3575</v>
      </c>
      <c r="S7" s="24">
        <v>38343</v>
      </c>
      <c r="T7" s="24">
        <v>101.3</v>
      </c>
      <c r="U7" s="24">
        <v>378.51</v>
      </c>
      <c r="V7" s="24">
        <v>1495</v>
      </c>
      <c r="W7" s="24">
        <v>2.36</v>
      </c>
      <c r="X7" s="24">
        <v>633.47</v>
      </c>
      <c r="Y7" s="24" t="s">
        <v>102</v>
      </c>
      <c r="Z7" s="24">
        <v>154.13999999999999</v>
      </c>
      <c r="AA7" s="24">
        <v>149.31</v>
      </c>
      <c r="AB7" s="24">
        <v>160.51</v>
      </c>
      <c r="AC7" s="24">
        <v>148.4</v>
      </c>
      <c r="AD7" s="24" t="s">
        <v>102</v>
      </c>
      <c r="AE7" s="24">
        <v>106.37</v>
      </c>
      <c r="AF7" s="24">
        <v>106.07</v>
      </c>
      <c r="AG7" s="24">
        <v>105.5</v>
      </c>
      <c r="AH7" s="24">
        <v>103.07</v>
      </c>
      <c r="AI7" s="24">
        <v>104.44</v>
      </c>
      <c r="AJ7" s="24" t="s">
        <v>102</v>
      </c>
      <c r="AK7" s="24">
        <v>0</v>
      </c>
      <c r="AL7" s="24">
        <v>0</v>
      </c>
      <c r="AM7" s="24">
        <v>0</v>
      </c>
      <c r="AN7" s="24">
        <v>0</v>
      </c>
      <c r="AO7" s="24" t="s">
        <v>102</v>
      </c>
      <c r="AP7" s="24">
        <v>139.02000000000001</v>
      </c>
      <c r="AQ7" s="24">
        <v>132.04</v>
      </c>
      <c r="AR7" s="24">
        <v>145.43</v>
      </c>
      <c r="AS7" s="24">
        <v>120.64</v>
      </c>
      <c r="AT7" s="24">
        <v>124.06</v>
      </c>
      <c r="AU7" s="24" t="s">
        <v>102</v>
      </c>
      <c r="AV7" s="24">
        <v>18.149999999999999</v>
      </c>
      <c r="AW7" s="24">
        <v>41.27</v>
      </c>
      <c r="AX7" s="24">
        <v>66.180000000000007</v>
      </c>
      <c r="AY7" s="24">
        <v>42.32</v>
      </c>
      <c r="AZ7" s="24" t="s">
        <v>102</v>
      </c>
      <c r="BA7" s="24">
        <v>29.13</v>
      </c>
      <c r="BB7" s="24">
        <v>35.69</v>
      </c>
      <c r="BC7" s="24">
        <v>38.4</v>
      </c>
      <c r="BD7" s="24">
        <v>39.82</v>
      </c>
      <c r="BE7" s="24">
        <v>42.02</v>
      </c>
      <c r="BF7" s="24" t="s">
        <v>102</v>
      </c>
      <c r="BG7" s="24">
        <v>0</v>
      </c>
      <c r="BH7" s="24">
        <v>0</v>
      </c>
      <c r="BI7" s="24">
        <v>0</v>
      </c>
      <c r="BJ7" s="24">
        <v>0</v>
      </c>
      <c r="BK7" s="24" t="s">
        <v>102</v>
      </c>
      <c r="BL7" s="24">
        <v>867.83</v>
      </c>
      <c r="BM7" s="24">
        <v>791.76</v>
      </c>
      <c r="BN7" s="24">
        <v>900.82</v>
      </c>
      <c r="BO7" s="24">
        <v>743.31</v>
      </c>
      <c r="BP7" s="24">
        <v>785.1</v>
      </c>
      <c r="BQ7" s="24" t="s">
        <v>102</v>
      </c>
      <c r="BR7" s="24">
        <v>83.32</v>
      </c>
      <c r="BS7" s="24">
        <v>76.650000000000006</v>
      </c>
      <c r="BT7" s="24">
        <v>67.06</v>
      </c>
      <c r="BU7" s="24">
        <v>51.58</v>
      </c>
      <c r="BV7" s="24" t="s">
        <v>102</v>
      </c>
      <c r="BW7" s="24">
        <v>57.08</v>
      </c>
      <c r="BX7" s="24">
        <v>56.26</v>
      </c>
      <c r="BY7" s="24">
        <v>52.94</v>
      </c>
      <c r="BZ7" s="24">
        <v>61.15</v>
      </c>
      <c r="CA7" s="24">
        <v>56.93</v>
      </c>
      <c r="CB7" s="24" t="s">
        <v>102</v>
      </c>
      <c r="CC7" s="24">
        <v>212.86</v>
      </c>
      <c r="CD7" s="24">
        <v>231.56</v>
      </c>
      <c r="CE7" s="24">
        <v>264.85000000000002</v>
      </c>
      <c r="CF7" s="24">
        <v>343.57</v>
      </c>
      <c r="CG7" s="24" t="s">
        <v>102</v>
      </c>
      <c r="CH7" s="24">
        <v>274.99</v>
      </c>
      <c r="CI7" s="24">
        <v>282.08999999999997</v>
      </c>
      <c r="CJ7" s="24">
        <v>303.27999999999997</v>
      </c>
      <c r="CK7" s="24">
        <v>250.43</v>
      </c>
      <c r="CL7" s="24">
        <v>271.14999999999998</v>
      </c>
      <c r="CM7" s="24" t="s">
        <v>102</v>
      </c>
      <c r="CN7" s="24">
        <v>56.62</v>
      </c>
      <c r="CO7" s="24">
        <v>56.11</v>
      </c>
      <c r="CP7" s="24">
        <v>54.94</v>
      </c>
      <c r="CQ7" s="24">
        <v>53.94</v>
      </c>
      <c r="CR7" s="24" t="s">
        <v>102</v>
      </c>
      <c r="CS7" s="24">
        <v>54.83</v>
      </c>
      <c r="CT7" s="24">
        <v>66.53</v>
      </c>
      <c r="CU7" s="24">
        <v>52.35</v>
      </c>
      <c r="CV7" s="24">
        <v>52.63</v>
      </c>
      <c r="CW7" s="24">
        <v>49.87</v>
      </c>
      <c r="CX7" s="24" t="s">
        <v>102</v>
      </c>
      <c r="CY7" s="24">
        <v>85.92</v>
      </c>
      <c r="CZ7" s="24">
        <v>91.39</v>
      </c>
      <c r="DA7" s="24">
        <v>91.03</v>
      </c>
      <c r="DB7" s="24">
        <v>90.57</v>
      </c>
      <c r="DC7" s="24" t="s">
        <v>102</v>
      </c>
      <c r="DD7" s="24">
        <v>84.7</v>
      </c>
      <c r="DE7" s="24">
        <v>84.67</v>
      </c>
      <c r="DF7" s="24">
        <v>84.39</v>
      </c>
      <c r="DG7" s="24">
        <v>90.32</v>
      </c>
      <c r="DH7" s="24">
        <v>87.54</v>
      </c>
      <c r="DI7" s="24" t="s">
        <v>102</v>
      </c>
      <c r="DJ7" s="24">
        <v>3.62</v>
      </c>
      <c r="DK7" s="24">
        <v>7.22</v>
      </c>
      <c r="DL7" s="24">
        <v>9.99</v>
      </c>
      <c r="DM7" s="24">
        <v>12.62</v>
      </c>
      <c r="DN7" s="24" t="s">
        <v>102</v>
      </c>
      <c r="DO7" s="24">
        <v>20.34</v>
      </c>
      <c r="DP7" s="24">
        <v>21.85</v>
      </c>
      <c r="DQ7" s="24">
        <v>25.19</v>
      </c>
      <c r="DR7" s="24">
        <v>30.5</v>
      </c>
      <c r="DS7" s="24">
        <v>28.42</v>
      </c>
      <c r="DT7" s="24" t="s">
        <v>102</v>
      </c>
      <c r="DU7" s="24">
        <v>0</v>
      </c>
      <c r="DV7" s="24">
        <v>0</v>
      </c>
      <c r="DW7" s="24">
        <v>0</v>
      </c>
      <c r="DX7" s="24">
        <v>0</v>
      </c>
      <c r="DY7" s="24" t="s">
        <v>102</v>
      </c>
      <c r="DZ7" s="24">
        <v>0</v>
      </c>
      <c r="EA7" s="24">
        <v>0</v>
      </c>
      <c r="EB7" s="24">
        <v>0</v>
      </c>
      <c r="EC7" s="24">
        <v>0</v>
      </c>
      <c r="ED7" s="24">
        <v>0.08</v>
      </c>
      <c r="EE7" s="24" t="s">
        <v>102</v>
      </c>
      <c r="EF7" s="24">
        <v>0</v>
      </c>
      <c r="EG7" s="24">
        <v>0</v>
      </c>
      <c r="EH7" s="24">
        <v>0</v>
      </c>
      <c r="EI7" s="24">
        <v>0</v>
      </c>
      <c r="EJ7" s="24" t="s">
        <v>102</v>
      </c>
      <c r="EK7" s="24">
        <v>0.25</v>
      </c>
      <c r="EL7" s="24">
        <v>0.05</v>
      </c>
      <c r="EM7" s="24">
        <v>0.03</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2025-01-29T10:22:10Z</cp:lastPrinted>
  <dcterms:created xsi:type="dcterms:W3CDTF">2024-12-19T01:27:27Z</dcterms:created>
  <dcterms:modified xsi:type="dcterms:W3CDTF">2025-03-07T05:28:53Z</dcterms:modified>
  <cp:category/>
</cp:coreProperties>
</file>