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2_東松島市\"/>
    </mc:Choice>
  </mc:AlternateContent>
  <workbookProtection workbookAlgorithmName="SHA-512" workbookHashValue="Ubi+MxHqKz/IWUdsDUxCV2H+Z90419JYU6u2uwSY9UT/WMNG15dyHywzwvFy57nuDmzQIBKj4AR2/lubJP9EXA==" workbookSaltValue="DdIAltFsPBsIUSZEuDnQbg=="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<sst xmlns="http://schemas.openxmlformats.org/spreadsheetml/2006/main" count="257" uniqueCount="114">
  <si>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</si>
  <si>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</si>
  <si>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</si>
  <si>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</si>
  <si>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</si>
  <si>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</si>
  <si>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</si>
  <si>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</si>
  <si>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</si>
  <si>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</si>
  <si>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</si>
  <si>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</si>
  <si>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</si>
  <si>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</si>
  <si>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</si>
  <si>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</si>
  <si>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</si>
  <si>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</si>
  <si>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</si>
  <si>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</si>
  <si>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</si>
  <si>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</si>
  <si>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</si>
  <si>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</si>
  <si>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</si>
  <si>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</si>
  <si>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</si>
  <si>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</si>
  <si>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</si>
  <si>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</si>
  <si>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</si>
  <si>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</si>
  <si>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</si>
  <si>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</si>
  <si>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</si>
  <si>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</si>
  <si>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</si>
  <si>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</si>
  <si>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</si>
  <si>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</si>
  <si>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</si>
  <si>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</si>
  <si>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</si>
  <si>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</si>
  <si>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</si>
  <si>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</si>
  <si>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</si>
  <si>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</si>
  <si>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</si>
  <si>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</si>
  <si>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</si>
  <si>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</si>
  <si>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</si>
  <si>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</si>
  <si>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</si>
  <si>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</si>
  <si>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</si>
  <si>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</si>
  <si>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</si>
  <si>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</si>
  <si>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</si>
  <si>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</si>
  <si>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</si>
  <si>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</si>
  <si>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</si>
  <si>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</si>
  <si>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</si>
  <si>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</si>
  <si>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</si>
  <si>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</si>
  <si>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</si>
  <si>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</si>
  <si>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</si>
  <si>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</si>
  <si>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</si>
  <si>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</si>
  <si>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</si>
  <si>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</si>
  <si>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</si>
  <si>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</si>
  <si>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</si>
  <si>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</si>
  <si>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</si>
  <si>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</si>
  <si>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</si>
  <si>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</si>
  <si>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</si>
  <si>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</si>
  <si>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</si>
  <si>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</si>
  <si>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</si>
  <si>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</si>
  <si>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</si>
  <si>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</si>
  <si>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</si>
  <si>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</si>
  <si>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</si>
  <si>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</si>
  <si>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</si>
  <si>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</si>
  <si>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</si>
  <si>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</si>
  <si>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</si>
  <si>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</si>
  <si>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</si>
  <si>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</si>
  <si>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</si>
  <si>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</si>
  <si>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</si>
  <si>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</si>
  <si>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</si>
  <si>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前年同様、物価高騰による費用増大が経営に影響を及ぼしてはいるものの、健全な経営が行われている。
　しかし、人口減少や節水機器の普及等に伴う下水道使用料収入の減少や施設の老朽化に伴う改築更新事業への投資の増大等、今後経営環境がより厳しくなることが想定される。
　このため、事業運営に係る経常的な費用の削減と適正な使用料の設定について適宜検証を行うほか、施設の計画的かつ効率的な更新事業を実施し、健全な経営が維持できるよう努める。</t>
    <rPh sb="56" eb="58">
      <t>ゲンショウ</t>
    </rPh>
    <rPh sb="59" eb="63">
      <t>セッスイキキ</t>
    </rPh>
    <rPh sb="64" eb="66">
      <t>フキュウ</t>
    </rPh>
    <rPh sb="66" eb="67">
      <t>トウ</t>
    </rPh>
    <rPh sb="68" eb="69">
      <t>トモナ</t>
    </rPh>
    <rPh sb="70" eb="76">
      <t>ゲスイドウシヨウリョウ</t>
    </rPh>
    <rPh sb="76" eb="78">
      <t>シュウニュウ</t>
    </rPh>
    <rPh sb="82" eb="84">
      <t>シセツ</t>
    </rPh>
    <rPh sb="85" eb="88">
      <t>ロウキュウカ</t>
    </rPh>
    <rPh sb="89" eb="90">
      <t>トモナ</t>
    </rPh>
    <rPh sb="91" eb="93">
      <t>カイチク</t>
    </rPh>
    <rPh sb="93" eb="95">
      <t>コウシン</t>
    </rPh>
    <rPh sb="95" eb="97">
      <t>ジギョウ</t>
    </rPh>
    <rPh sb="99" eb="101">
      <t>トウシ</t>
    </rPh>
    <rPh sb="102" eb="105">
      <t>ゾウダイトウ</t>
    </rPh>
    <rPh sb="106" eb="108">
      <t>コンゴ</t>
    </rPh>
    <rPh sb="108" eb="110">
      <t>ケイエイ</t>
    </rPh>
    <rPh sb="110" eb="112">
      <t>カンキョウ</t>
    </rPh>
    <rPh sb="115" eb="116">
      <t>キビ</t>
    </rPh>
    <rPh sb="123" eb="125">
      <t>ソウテイ</t>
    </rPh>
    <rPh sb="147" eb="149">
      <t>ヒヨウ</t>
    </rPh>
    <rPh sb="150" eb="152">
      <t>サクゲン</t>
    </rPh>
    <rPh sb="153" eb="155">
      <t>テキセイ</t>
    </rPh>
    <rPh sb="160" eb="162">
      <t>セッテイ</t>
    </rPh>
    <rPh sb="166" eb="168">
      <t>テキギ</t>
    </rPh>
    <rPh sb="168" eb="170">
      <t>ケンショウ</t>
    </rPh>
    <rPh sb="171" eb="172">
      <t>オコナ</t>
    </rPh>
    <rPh sb="176" eb="178">
      <t>シセツ</t>
    </rPh>
    <rPh sb="179" eb="182">
      <t>ケイカクテキ</t>
    </rPh>
    <rPh sb="184" eb="187">
      <t>コウリツテキ</t>
    </rPh>
    <rPh sb="190" eb="192">
      <t>ジギョウ</t>
    </rPh>
    <rPh sb="193" eb="195">
      <t>ジッシ</t>
    </rPh>
    <phoneticPr fontId="4"/>
  </si>
  <si>
    <t xml:space="preserve">　令和2年度から法適用しているため、有形固定資産減価償却率は類似団体平均値を下回っているが増加傾向にある。
　汚水に係る事業については、平成5年度から実施しており、管渠については耐用年数が半分を経過している状況にあることから、中継ポンプを中心に改築更新等を随時行っている。
　今後も適正な管理を徹底し、計画的な更新を行っていく。
</t>
    <rPh sb="30" eb="32">
      <t>ルイジ</t>
    </rPh>
    <rPh sb="32" eb="34">
      <t>ダンタイ</t>
    </rPh>
    <rPh sb="34" eb="37">
      <t>ヘイキンチ</t>
    </rPh>
    <rPh sb="38" eb="40">
      <t>シタマワ</t>
    </rPh>
    <phoneticPr fontId="4"/>
  </si>
  <si>
    <t>　経常収支比率及び経費回収率については、前年度と同様に100％を超えているため、経営の健全性は保たれている。今後も健全な経営を維持していくためにも、経費の削減に努めていく。
　流動比率については、100％を下回っており、類似団体平均値も下回る水準となっている。企業債償還金が負債の大半を占めていることが要因であり、今後は企業債残高が減少することから、流動比率の改善が見込まれる。
　企業債残高対事業規模比率については、減少傾向となっており、類似団体の平均値を下回っている。今後も改築更新事業などを計画的に進め企業債残高対事業規模比率の減少に努めていく。
　汚水処理原価については、類似団体平均値と同水準であるが、物価の高騰や今後の更新費用等の増加が懸念されるため、経営の効率化などによる適正な水準の維持に努めていく。
　水洗化率について、前年度と比較してほぼ横ばいであり、類似団体平均値と同水準となっている。今後も継続して普及啓発事業を実施し、水洗化率の向上に努めていく。
　</t>
    <rPh sb="24" eb="26">
      <t>ドウヨウ</t>
    </rPh>
    <rPh sb="32" eb="33">
      <t>コ</t>
    </rPh>
    <rPh sb="40" eb="42">
      <t>ケイエイ</t>
    </rPh>
    <rPh sb="43" eb="46">
      <t>ケンゼンセイ</t>
    </rPh>
    <rPh sb="47" eb="48">
      <t>タモ</t>
    </rPh>
    <rPh sb="54" eb="56">
      <t>コンゴ</t>
    </rPh>
    <rPh sb="74" eb="76">
      <t>ケイヒ</t>
    </rPh>
    <rPh sb="80" eb="81">
      <t>ツト</t>
    </rPh>
    <rPh sb="103" eb="105">
      <t>シタマワ</t>
    </rPh>
    <rPh sb="110" eb="112">
      <t>ルイジ</t>
    </rPh>
    <rPh sb="112" eb="114">
      <t>ダンタイ</t>
    </rPh>
    <rPh sb="114" eb="116">
      <t>ヘイキン</t>
    </rPh>
    <rPh sb="116" eb="117">
      <t>チ</t>
    </rPh>
    <rPh sb="118" eb="120">
      <t>シタマワ</t>
    </rPh>
    <rPh sb="121" eb="123">
      <t>スイジュン</t>
    </rPh>
    <rPh sb="137" eb="139">
      <t>フサイ</t>
    </rPh>
    <rPh sb="140" eb="142">
      <t>タイハン</t>
    </rPh>
    <rPh sb="143" eb="144">
      <t>シ</t>
    </rPh>
    <rPh sb="151" eb="153">
      <t>ヨウイン</t>
    </rPh>
    <rPh sb="163" eb="165">
      <t>ザンダカ</t>
    </rPh>
    <rPh sb="191" eb="196">
      <t>キギョウサイザンダカ</t>
    </rPh>
    <rPh sb="196" eb="201">
      <t>タイジギョウキボ</t>
    </rPh>
    <rPh sb="201" eb="203">
      <t>ヒリツ</t>
    </rPh>
    <rPh sb="209" eb="213">
      <t>ゲンショウケイコウ</t>
    </rPh>
    <rPh sb="220" eb="222">
      <t>ルイジ</t>
    </rPh>
    <rPh sb="222" eb="224">
      <t>ダンタイ</t>
    </rPh>
    <rPh sb="225" eb="228">
      <t>ヘイキンチ</t>
    </rPh>
    <rPh sb="229" eb="231">
      <t>シタマワ</t>
    </rPh>
    <rPh sb="236" eb="238">
      <t>コンゴ</t>
    </rPh>
    <rPh sb="239" eb="245">
      <t>カイチクコウシンジギョウ</t>
    </rPh>
    <rPh sb="248" eb="251">
      <t>ケイカクテキ</t>
    </rPh>
    <rPh sb="252" eb="253">
      <t>スス</t>
    </rPh>
    <rPh sb="290" eb="292">
      <t>ルイジ</t>
    </rPh>
    <rPh sb="292" eb="297">
      <t>ダンタイヘイキンチ</t>
    </rPh>
    <rPh sb="298" eb="301">
      <t>ドウスイジュン</t>
    </rPh>
    <rPh sb="312" eb="314">
      <t>コンゴ</t>
    </rPh>
    <rPh sb="315" eb="317">
      <t>コウシン</t>
    </rPh>
    <rPh sb="317" eb="319">
      <t>ヒヨウ</t>
    </rPh>
    <rPh sb="319" eb="320">
      <t>トウ</t>
    </rPh>
    <rPh sb="321" eb="323">
      <t>ゾウカ</t>
    </rPh>
    <rPh sb="324" eb="326">
      <t>ケネン</t>
    </rPh>
    <rPh sb="332" eb="334">
      <t>ケイエイ</t>
    </rPh>
    <rPh sb="335" eb="338">
      <t>コウリツカ</t>
    </rPh>
    <rPh sb="343" eb="345">
      <t>テキセイ</t>
    </rPh>
    <rPh sb="346" eb="348">
      <t>スイジュン</t>
    </rPh>
    <rPh sb="349" eb="351">
      <t>イジ</t>
    </rPh>
    <rPh sb="352" eb="353">
      <t>ツト</t>
    </rPh>
    <rPh sb="379" eb="380">
      <t>ヨコ</t>
    </rPh>
    <rPh sb="386" eb="393">
      <t>ルイジダンタイヘイキンチ</t>
    </rPh>
    <rPh sb="394" eb="397">
      <t>ドウスイジュン</t>
    </rPh>
    <rPh sb="404" eb="406">
      <t>コンゴ</t>
    </rPh>
    <rPh sb="407" eb="409">
      <t>ケイゾク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</si>
</sst>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F50-4D5C-870A-F659FC01F16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0.06</c:v>
                </c:pt>
                <c:pt idx="3">
                  <c:v>0.09</c:v>
                </c:pt>
                <c:pt idx="4">
                  <c:v>0.06</c:v>
                </c:pt>
              </c:numCache>
            </c:numRef>
          </c:val>
          <c:smooth val="0"/>
          <c:extLst>
            <c:ext xmlns:c16="http://schemas.microsoft.com/office/drawing/2014/chart" uri="{C3380CC4-5D6E-409C-BE32-E72D297353CC}">
              <c16:uniqueId val="{00000001-5F50-4D5C-870A-F659FC01F16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C0-430A-845A-FD7C9160BBC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61.51</c:v>
                </c:pt>
                <c:pt idx="2">
                  <c:v>51.2</c:v>
                </c:pt>
                <c:pt idx="3">
                  <c:v>57.32</c:v>
                </c:pt>
                <c:pt idx="4">
                  <c:v>63.71</c:v>
                </c:pt>
              </c:numCache>
            </c:numRef>
          </c:val>
          <c:smooth val="0"/>
          <c:extLst>
            <c:ext xmlns:c16="http://schemas.microsoft.com/office/drawing/2014/chart" uri="{C3380CC4-5D6E-409C-BE32-E72D297353CC}">
              <c16:uniqueId val="{00000001-58C0-430A-845A-FD7C9160BBC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80.2</c:v>
                </c:pt>
                <c:pt idx="2">
                  <c:v>90.4</c:v>
                </c:pt>
                <c:pt idx="3">
                  <c:v>91.19</c:v>
                </c:pt>
                <c:pt idx="4">
                  <c:v>91.51</c:v>
                </c:pt>
              </c:numCache>
            </c:numRef>
          </c:val>
          <c:extLst>
            <c:ext xmlns:c16="http://schemas.microsoft.com/office/drawing/2014/chart" uri="{C3380CC4-5D6E-409C-BE32-E72D297353CC}">
              <c16:uniqueId val="{00000000-9A5B-463D-BFFD-799A4896664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85.82</c:v>
                </c:pt>
                <c:pt idx="2">
                  <c:v>85.03</c:v>
                </c:pt>
                <c:pt idx="3">
                  <c:v>85.96</c:v>
                </c:pt>
                <c:pt idx="4">
                  <c:v>92.89</c:v>
                </c:pt>
              </c:numCache>
            </c:numRef>
          </c:val>
          <c:smooth val="0"/>
          <c:extLst>
            <c:ext xmlns:c16="http://schemas.microsoft.com/office/drawing/2014/chart" uri="{C3380CC4-5D6E-409C-BE32-E72D297353CC}">
              <c16:uniqueId val="{00000001-9A5B-463D-BFFD-799A4896664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141.25</c:v>
                </c:pt>
                <c:pt idx="2">
                  <c:v>126.67</c:v>
                </c:pt>
                <c:pt idx="3">
                  <c:v>125.88</c:v>
                </c:pt>
                <c:pt idx="4">
                  <c:v>122.51</c:v>
                </c:pt>
              </c:numCache>
            </c:numRef>
          </c:val>
          <c:extLst>
            <c:ext xmlns:c16="http://schemas.microsoft.com/office/drawing/2014/chart" uri="{C3380CC4-5D6E-409C-BE32-E72D297353CC}">
              <c16:uniqueId val="{00000000-6988-4366-965F-0CFE33C36D6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109.91</c:v>
                </c:pt>
                <c:pt idx="2">
                  <c:v>108.61</c:v>
                </c:pt>
                <c:pt idx="3">
                  <c:v>109.58</c:v>
                </c:pt>
                <c:pt idx="4">
                  <c:v>107.64</c:v>
                </c:pt>
              </c:numCache>
            </c:numRef>
          </c:val>
          <c:smooth val="0"/>
          <c:extLst>
            <c:ext xmlns:c16="http://schemas.microsoft.com/office/drawing/2014/chart" uri="{C3380CC4-5D6E-409C-BE32-E72D297353CC}">
              <c16:uniqueId val="{00000001-6988-4366-965F-0CFE33C36D6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2.41</c:v>
                </c:pt>
                <c:pt idx="2">
                  <c:v>5.09</c:v>
                </c:pt>
                <c:pt idx="3">
                  <c:v>7.75</c:v>
                </c:pt>
                <c:pt idx="4">
                  <c:v>10.39</c:v>
                </c:pt>
              </c:numCache>
            </c:numRef>
          </c:val>
          <c:extLst>
            <c:ext xmlns:c16="http://schemas.microsoft.com/office/drawing/2014/chart" uri="{C3380CC4-5D6E-409C-BE32-E72D297353CC}">
              <c16:uniqueId val="{00000000-6B7A-42D2-B985-BF0767FA934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15.29</c:v>
                </c:pt>
                <c:pt idx="2">
                  <c:v>17.809999999999999</c:v>
                </c:pt>
                <c:pt idx="3">
                  <c:v>19.96</c:v>
                </c:pt>
                <c:pt idx="4">
                  <c:v>29.93</c:v>
                </c:pt>
              </c:numCache>
            </c:numRef>
          </c:val>
          <c:smooth val="0"/>
          <c:extLst>
            <c:ext xmlns:c16="http://schemas.microsoft.com/office/drawing/2014/chart" uri="{C3380CC4-5D6E-409C-BE32-E72D297353CC}">
              <c16:uniqueId val="{00000001-6B7A-42D2-B985-BF0767FA934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C39-4CED-9B51-C857401AF96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0.11</c:v>
                </c:pt>
                <c:pt idx="2">
                  <c:v>0.64</c:v>
                </c:pt>
                <c:pt idx="3">
                  <c:v>0.83</c:v>
                </c:pt>
                <c:pt idx="4">
                  <c:v>2.74</c:v>
                </c:pt>
              </c:numCache>
            </c:numRef>
          </c:val>
          <c:smooth val="0"/>
          <c:extLst>
            <c:ext xmlns:c16="http://schemas.microsoft.com/office/drawing/2014/chart" uri="{C3380CC4-5D6E-409C-BE32-E72D297353CC}">
              <c16:uniqueId val="{00000001-AC39-4CED-9B51-C857401AF96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5AA-49C4-8AD6-01876AEE7DF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9.42</c:v>
                </c:pt>
                <c:pt idx="2">
                  <c:v>11.49</c:v>
                </c:pt>
                <c:pt idx="3">
                  <c:v>5.35</c:v>
                </c:pt>
                <c:pt idx="4">
                  <c:v>5.61</c:v>
                </c:pt>
              </c:numCache>
            </c:numRef>
          </c:val>
          <c:smooth val="0"/>
          <c:extLst>
            <c:ext xmlns:c16="http://schemas.microsoft.com/office/drawing/2014/chart" uri="{C3380CC4-5D6E-409C-BE32-E72D297353CC}">
              <c16:uniqueId val="{00000001-F5AA-49C4-8AD6-01876AEE7DF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54.25</c:v>
                </c:pt>
                <c:pt idx="2">
                  <c:v>49.97</c:v>
                </c:pt>
                <c:pt idx="3">
                  <c:v>57.38</c:v>
                </c:pt>
                <c:pt idx="4">
                  <c:v>63.23</c:v>
                </c:pt>
              </c:numCache>
            </c:numRef>
          </c:val>
          <c:extLst>
            <c:ext xmlns:c16="http://schemas.microsoft.com/office/drawing/2014/chart" uri="{C3380CC4-5D6E-409C-BE32-E72D297353CC}">
              <c16:uniqueId val="{00000000-793F-434F-8C79-9B86C68EB18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47.61</c:v>
                </c:pt>
                <c:pt idx="2">
                  <c:v>52.69</c:v>
                </c:pt>
                <c:pt idx="3">
                  <c:v>59.45</c:v>
                </c:pt>
                <c:pt idx="4">
                  <c:v>76.319999999999993</c:v>
                </c:pt>
              </c:numCache>
            </c:numRef>
          </c:val>
          <c:smooth val="0"/>
          <c:extLst>
            <c:ext xmlns:c16="http://schemas.microsoft.com/office/drawing/2014/chart" uri="{C3380CC4-5D6E-409C-BE32-E72D297353CC}">
              <c16:uniqueId val="{00000001-793F-434F-8C79-9B86C68EB18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895.21</c:v>
                </c:pt>
                <c:pt idx="2">
                  <c:v>954.01</c:v>
                </c:pt>
                <c:pt idx="3">
                  <c:v>734.12</c:v>
                </c:pt>
                <c:pt idx="4">
                  <c:v>704.5</c:v>
                </c:pt>
              </c:numCache>
            </c:numRef>
          </c:val>
          <c:extLst>
            <c:ext xmlns:c16="http://schemas.microsoft.com/office/drawing/2014/chart" uri="{C3380CC4-5D6E-409C-BE32-E72D297353CC}">
              <c16:uniqueId val="{00000000-8218-4626-B7D5-EC86D67FD72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1092.22</c:v>
                </c:pt>
                <c:pt idx="2">
                  <c:v>998.38</c:v>
                </c:pt>
                <c:pt idx="3">
                  <c:v>925.32</c:v>
                </c:pt>
                <c:pt idx="4">
                  <c:v>749.43</c:v>
                </c:pt>
              </c:numCache>
            </c:numRef>
          </c:val>
          <c:smooth val="0"/>
          <c:extLst>
            <c:ext xmlns:c16="http://schemas.microsoft.com/office/drawing/2014/chart" uri="{C3380CC4-5D6E-409C-BE32-E72D297353CC}">
              <c16:uniqueId val="{00000001-8218-4626-B7D5-EC86D67FD72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133.57</c:v>
                </c:pt>
                <c:pt idx="2">
                  <c:v>107.28</c:v>
                </c:pt>
                <c:pt idx="3">
                  <c:v>110.18</c:v>
                </c:pt>
                <c:pt idx="4">
                  <c:v>117.09</c:v>
                </c:pt>
              </c:numCache>
            </c:numRef>
          </c:val>
          <c:extLst>
            <c:ext xmlns:c16="http://schemas.microsoft.com/office/drawing/2014/chart" uri="{C3380CC4-5D6E-409C-BE32-E72D297353CC}">
              <c16:uniqueId val="{00000000-1113-41F4-BDEA-B93FFB6AFAA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97.53</c:v>
                </c:pt>
                <c:pt idx="2">
                  <c:v>95.92</c:v>
                </c:pt>
                <c:pt idx="3">
                  <c:v>96.98</c:v>
                </c:pt>
                <c:pt idx="4">
                  <c:v>98.46</c:v>
                </c:pt>
              </c:numCache>
            </c:numRef>
          </c:val>
          <c:smooth val="0"/>
          <c:extLst>
            <c:ext xmlns:c16="http://schemas.microsoft.com/office/drawing/2014/chart" uri="{C3380CC4-5D6E-409C-BE32-E72D297353CC}">
              <c16:uniqueId val="{00000001-1113-41F4-BDEA-B93FFB6AFAA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136.52000000000001</c:v>
                </c:pt>
                <c:pt idx="2">
                  <c:v>170.58</c:v>
                </c:pt>
                <c:pt idx="3">
                  <c:v>166.17</c:v>
                </c:pt>
                <c:pt idx="4">
                  <c:v>157.35</c:v>
                </c:pt>
              </c:numCache>
            </c:numRef>
          </c:val>
          <c:extLst>
            <c:ext xmlns:c16="http://schemas.microsoft.com/office/drawing/2014/chart" uri="{C3380CC4-5D6E-409C-BE32-E72D297353CC}">
              <c16:uniqueId val="{00000000-508F-48C7-984E-8D8E03E1C04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155.83000000000001</c:v>
                </c:pt>
                <c:pt idx="2">
                  <c:v>156.75</c:v>
                </c:pt>
                <c:pt idx="3">
                  <c:v>153.54</c:v>
                </c:pt>
                <c:pt idx="4">
                  <c:v>157.44999999999999</c:v>
                </c:pt>
              </c:numCache>
            </c:numRef>
          </c:val>
          <c:smooth val="0"/>
          <c:extLst>
            <c:ext xmlns:c16="http://schemas.microsoft.com/office/drawing/2014/chart" uri="{C3380CC4-5D6E-409C-BE32-E72D297353CC}">
              <c16:uniqueId val="{00000001-508F-48C7-984E-8D8E03E1C04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66"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東松島市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4">
        <f>データ!S6</f>
        <v>38343</v>
      </c>
      <c r="AM8" s="44"/>
      <c r="AN8" s="44"/>
      <c r="AO8" s="44"/>
      <c r="AP8" s="44"/>
      <c r="AQ8" s="44"/>
      <c r="AR8" s="44"/>
      <c r="AS8" s="44"/>
      <c r="AT8" s="45">
        <f>データ!T6</f>
        <v>101.3</v>
      </c>
      <c r="AU8" s="45"/>
      <c r="AV8" s="45"/>
      <c r="AW8" s="45"/>
      <c r="AX8" s="45"/>
      <c r="AY8" s="45"/>
      <c r="AZ8" s="45"/>
      <c r="BA8" s="45"/>
      <c r="BB8" s="45">
        <f>データ!U6</f>
        <v>378.51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84.17</v>
      </c>
      <c r="J10" s="45"/>
      <c r="K10" s="45"/>
      <c r="L10" s="45"/>
      <c r="M10" s="45"/>
      <c r="N10" s="45"/>
      <c r="O10" s="45"/>
      <c r="P10" s="45">
        <f>データ!P6</f>
        <v>84.17</v>
      </c>
      <c r="Q10" s="45"/>
      <c r="R10" s="45"/>
      <c r="S10" s="45"/>
      <c r="T10" s="45"/>
      <c r="U10" s="45"/>
      <c r="V10" s="45"/>
      <c r="W10" s="45">
        <f>データ!Q6</f>
        <v>95.13</v>
      </c>
      <c r="X10" s="45"/>
      <c r="Y10" s="45"/>
      <c r="Z10" s="45"/>
      <c r="AA10" s="45"/>
      <c r="AB10" s="45"/>
      <c r="AC10" s="45"/>
      <c r="AD10" s="44">
        <f>データ!R6</f>
        <v>3575</v>
      </c>
      <c r="AE10" s="44"/>
      <c r="AF10" s="44"/>
      <c r="AG10" s="44"/>
      <c r="AH10" s="44"/>
      <c r="AI10" s="44"/>
      <c r="AJ10" s="44"/>
      <c r="AK10" s="2"/>
      <c r="AL10" s="44">
        <f>データ!V6</f>
        <v>32125</v>
      </c>
      <c r="AM10" s="44"/>
      <c r="AN10" s="44"/>
      <c r="AO10" s="44"/>
      <c r="AP10" s="44"/>
      <c r="AQ10" s="44"/>
      <c r="AR10" s="44"/>
      <c r="AS10" s="44"/>
      <c r="AT10" s="45">
        <f>データ!W6</f>
        <v>8.8800000000000008</v>
      </c>
      <c r="AU10" s="45"/>
      <c r="AV10" s="45"/>
      <c r="AW10" s="45"/>
      <c r="AX10" s="45"/>
      <c r="AY10" s="45"/>
      <c r="AZ10" s="45"/>
      <c r="BA10" s="45"/>
      <c r="BB10" s="45">
        <f>データ!X6</f>
        <v>3617.68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111</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Tbs0Wfx4KOmpOi2i6JVrOu3IK6N2bgW0mikGN70LnZD8XQqDhn3UlmmA+1UyHF2eB4Qk1dUO3R9Ud/4q0Buyg==" saltValue="J3ZJICNoFIQ/YnihNn5gO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42145</v>
      </c>
      <c r="D6" s="19">
        <f t="shared" si="3"/>
        <v>46</v>
      </c>
      <c r="E6" s="19">
        <f t="shared" si="3"/>
        <v>17</v>
      </c>
      <c r="F6" s="19">
        <f t="shared" si="3"/>
        <v>1</v>
      </c>
      <c r="G6" s="19">
        <f t="shared" si="3"/>
        <v>0</v>
      </c>
      <c r="H6" s="19" t="str">
        <f t="shared" si="3"/>
        <v>宮城県　東松島市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84.17</v>
      </c>
      <c r="P6" s="20">
        <f t="shared" si="3"/>
        <v>84.17</v>
      </c>
      <c r="Q6" s="20">
        <f t="shared" si="3"/>
        <v>95.13</v>
      </c>
      <c r="R6" s="20">
        <f t="shared" si="3"/>
        <v>3575</v>
      </c>
      <c r="S6" s="20">
        <f t="shared" si="3"/>
        <v>38343</v>
      </c>
      <c r="T6" s="20">
        <f t="shared" si="3"/>
        <v>101.3</v>
      </c>
      <c r="U6" s="20">
        <f t="shared" si="3"/>
        <v>378.51</v>
      </c>
      <c r="V6" s="20">
        <f t="shared" si="3"/>
        <v>32125</v>
      </c>
      <c r="W6" s="20">
        <f t="shared" si="3"/>
        <v>8.8800000000000008</v>
      </c>
      <c r="X6" s="20">
        <f t="shared" si="3"/>
        <v>3617.68</v>
      </c>
      <c r="Y6" s="21" t="str">
        <f>IF(Y7="",NA(),Y7)</f>
        <v>-</v>
      </c>
      <c r="Z6" s="21">
        <f t="shared" ref="Z6:AH6" si="4">IF(Z7="",NA(),Z7)</f>
        <v>141.25</v>
      </c>
      <c r="AA6" s="21">
        <f t="shared" si="4"/>
        <v>126.67</v>
      </c>
      <c r="AB6" s="21">
        <f t="shared" si="4"/>
        <v>125.88</v>
      </c>
      <c r="AC6" s="21">
        <f t="shared" si="4"/>
        <v>122.51</v>
      </c>
      <c r="AD6" s="21" t="str">
        <f t="shared" si="4"/>
        <v>-</v>
      </c>
      <c r="AE6" s="21">
        <f t="shared" si="4"/>
        <v>109.91</v>
      </c>
      <c r="AF6" s="21">
        <f t="shared" si="4"/>
        <v>108.61</v>
      </c>
      <c r="AG6" s="21">
        <f t="shared" si="4"/>
        <v>109.58</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9.42</v>
      </c>
      <c r="AQ6" s="21">
        <f t="shared" si="5"/>
        <v>11.49</v>
      </c>
      <c r="AR6" s="21">
        <f t="shared" si="5"/>
        <v>5.35</v>
      </c>
      <c r="AS6" s="21">
        <f t="shared" si="5"/>
        <v>5.61</v>
      </c>
      <c r="AT6" s="20" t="str">
        <f>IF(AT7="","",IF(AT7="-","【-】","【"&amp;SUBSTITUTE(TEXT(AT7,"#,##0.00"),"-","△")&amp;"】"))</f>
        <v>【3.03】</v>
      </c>
      <c r="AU6" s="21" t="str">
        <f>IF(AU7="",NA(),AU7)</f>
        <v>-</v>
      </c>
      <c r="AV6" s="21">
        <f t="shared" ref="AV6:BD6" si="6">IF(AV7="",NA(),AV7)</f>
        <v>54.25</v>
      </c>
      <c r="AW6" s="21">
        <f t="shared" si="6"/>
        <v>49.97</v>
      </c>
      <c r="AX6" s="21">
        <f t="shared" si="6"/>
        <v>57.38</v>
      </c>
      <c r="AY6" s="21">
        <f t="shared" si="6"/>
        <v>63.23</v>
      </c>
      <c r="AZ6" s="21" t="str">
        <f t="shared" si="6"/>
        <v>-</v>
      </c>
      <c r="BA6" s="21">
        <f t="shared" si="6"/>
        <v>47.61</v>
      </c>
      <c r="BB6" s="21">
        <f t="shared" si="6"/>
        <v>52.69</v>
      </c>
      <c r="BC6" s="21">
        <f t="shared" si="6"/>
        <v>59.45</v>
      </c>
      <c r="BD6" s="21">
        <f t="shared" si="6"/>
        <v>76.319999999999993</v>
      </c>
      <c r="BE6" s="20" t="str">
        <f>IF(BE7="","",IF(BE7="-","【-】","【"&amp;SUBSTITUTE(TEXT(BE7,"#,##0.00"),"-","△")&amp;"】"))</f>
        <v>【78.43】</v>
      </c>
      <c r="BF6" s="21" t="str">
        <f>IF(BF7="",NA(),BF7)</f>
        <v>-</v>
      </c>
      <c r="BG6" s="21">
        <f t="shared" ref="BG6:BO6" si="7">IF(BG7="",NA(),BG7)</f>
        <v>895.21</v>
      </c>
      <c r="BH6" s="21">
        <f t="shared" si="7"/>
        <v>954.01</v>
      </c>
      <c r="BI6" s="21">
        <f t="shared" si="7"/>
        <v>734.12</v>
      </c>
      <c r="BJ6" s="21">
        <f t="shared" si="7"/>
        <v>704.5</v>
      </c>
      <c r="BK6" s="21" t="str">
        <f t="shared" si="7"/>
        <v>-</v>
      </c>
      <c r="BL6" s="21">
        <f t="shared" si="7"/>
        <v>1092.22</v>
      </c>
      <c r="BM6" s="21">
        <f t="shared" si="7"/>
        <v>998.38</v>
      </c>
      <c r="BN6" s="21">
        <f t="shared" si="7"/>
        <v>925.32</v>
      </c>
      <c r="BO6" s="21">
        <f t="shared" si="7"/>
        <v>749.43</v>
      </c>
      <c r="BP6" s="20" t="str">
        <f>IF(BP7="","",IF(BP7="-","【-】","【"&amp;SUBSTITUTE(TEXT(BP7,"#,##0.00"),"-","△")&amp;"】"))</f>
        <v>【630.82】</v>
      </c>
      <c r="BQ6" s="21" t="str">
        <f>IF(BQ7="",NA(),BQ7)</f>
        <v>-</v>
      </c>
      <c r="BR6" s="21">
        <f t="shared" ref="BR6:BZ6" si="8">IF(BR7="",NA(),BR7)</f>
        <v>133.57</v>
      </c>
      <c r="BS6" s="21">
        <f t="shared" si="8"/>
        <v>107.28</v>
      </c>
      <c r="BT6" s="21">
        <f t="shared" si="8"/>
        <v>110.18</v>
      </c>
      <c r="BU6" s="21">
        <f t="shared" si="8"/>
        <v>117.09</v>
      </c>
      <c r="BV6" s="21" t="str">
        <f t="shared" si="8"/>
        <v>-</v>
      </c>
      <c r="BW6" s="21">
        <f t="shared" si="8"/>
        <v>97.53</v>
      </c>
      <c r="BX6" s="21">
        <f t="shared" si="8"/>
        <v>95.92</v>
      </c>
      <c r="BY6" s="21">
        <f t="shared" si="8"/>
        <v>96.98</v>
      </c>
      <c r="BZ6" s="21">
        <f t="shared" si="8"/>
        <v>98.46</v>
      </c>
      <c r="CA6" s="20" t="str">
        <f>IF(CA7="","",IF(CA7="-","【-】","【"&amp;SUBSTITUTE(TEXT(CA7,"#,##0.00"),"-","△")&amp;"】"))</f>
        <v>【97.81】</v>
      </c>
      <c r="CB6" s="21" t="str">
        <f>IF(CB7="",NA(),CB7)</f>
        <v>-</v>
      </c>
      <c r="CC6" s="21">
        <f t="shared" ref="CC6:CK6" si="9">IF(CC7="",NA(),CC7)</f>
        <v>136.52000000000001</v>
      </c>
      <c r="CD6" s="21">
        <f t="shared" si="9"/>
        <v>170.58</v>
      </c>
      <c r="CE6" s="21">
        <f t="shared" si="9"/>
        <v>166.17</v>
      </c>
      <c r="CF6" s="21">
        <f t="shared" si="9"/>
        <v>157.35</v>
      </c>
      <c r="CG6" s="21" t="str">
        <f t="shared" si="9"/>
        <v>-</v>
      </c>
      <c r="CH6" s="21">
        <f t="shared" si="9"/>
        <v>155.83000000000001</v>
      </c>
      <c r="CI6" s="21">
        <f t="shared" si="9"/>
        <v>156.75</v>
      </c>
      <c r="CJ6" s="21">
        <f t="shared" si="9"/>
        <v>153.54</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61.51</v>
      </c>
      <c r="CT6" s="21">
        <f t="shared" si="10"/>
        <v>51.2</v>
      </c>
      <c r="CU6" s="21">
        <f t="shared" si="10"/>
        <v>57.32</v>
      </c>
      <c r="CV6" s="21">
        <f t="shared" si="10"/>
        <v>63.71</v>
      </c>
      <c r="CW6" s="20" t="str">
        <f>IF(CW7="","",IF(CW7="-","【-】","【"&amp;SUBSTITUTE(TEXT(CW7,"#,##0.00"),"-","△")&amp;"】"))</f>
        <v>【58.94】</v>
      </c>
      <c r="CX6" s="21" t="str">
        <f>IF(CX7="",NA(),CX7)</f>
        <v>-</v>
      </c>
      <c r="CY6" s="21">
        <f t="shared" ref="CY6:DG6" si="11">IF(CY7="",NA(),CY7)</f>
        <v>80.2</v>
      </c>
      <c r="CZ6" s="21">
        <f t="shared" si="11"/>
        <v>90.4</v>
      </c>
      <c r="DA6" s="21">
        <f t="shared" si="11"/>
        <v>91.19</v>
      </c>
      <c r="DB6" s="21">
        <f t="shared" si="11"/>
        <v>91.51</v>
      </c>
      <c r="DC6" s="21" t="str">
        <f t="shared" si="11"/>
        <v>-</v>
      </c>
      <c r="DD6" s="21">
        <f t="shared" si="11"/>
        <v>85.82</v>
      </c>
      <c r="DE6" s="21">
        <f t="shared" si="11"/>
        <v>85.03</v>
      </c>
      <c r="DF6" s="21">
        <f t="shared" si="11"/>
        <v>85.96</v>
      </c>
      <c r="DG6" s="21">
        <f t="shared" si="11"/>
        <v>92.89</v>
      </c>
      <c r="DH6" s="20" t="str">
        <f>IF(DH7="","",IF(DH7="-","【-】","【"&amp;SUBSTITUTE(TEXT(DH7,"#,##0.00"),"-","△")&amp;"】"))</f>
        <v>【95.91】</v>
      </c>
      <c r="DI6" s="21" t="str">
        <f>IF(DI7="",NA(),DI7)</f>
        <v>-</v>
      </c>
      <c r="DJ6" s="21">
        <f t="shared" ref="DJ6:DR6" si="12">IF(DJ7="",NA(),DJ7)</f>
        <v>2.41</v>
      </c>
      <c r="DK6" s="21">
        <f t="shared" si="12"/>
        <v>5.09</v>
      </c>
      <c r="DL6" s="21">
        <f t="shared" si="12"/>
        <v>7.75</v>
      </c>
      <c r="DM6" s="21">
        <f t="shared" si="12"/>
        <v>10.39</v>
      </c>
      <c r="DN6" s="21" t="str">
        <f t="shared" si="12"/>
        <v>-</v>
      </c>
      <c r="DO6" s="21">
        <f t="shared" si="12"/>
        <v>15.29</v>
      </c>
      <c r="DP6" s="21">
        <f t="shared" si="12"/>
        <v>17.809999999999999</v>
      </c>
      <c r="DQ6" s="21">
        <f t="shared" si="12"/>
        <v>19.96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0.11</v>
      </c>
      <c r="EA6" s="21">
        <f t="shared" si="13"/>
        <v>0.64</v>
      </c>
      <c r="EB6" s="21">
        <f t="shared" si="13"/>
        <v>0.83</v>
      </c>
      <c r="EC6" s="21">
        <f t="shared" si="13"/>
        <v>2.74</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0.15</v>
      </c>
      <c r="EL6" s="21">
        <f t="shared" si="14"/>
        <v>0.06</v>
      </c>
      <c r="EM6" s="21">
        <f t="shared" si="14"/>
        <v>0.09</v>
      </c>
      <c r="EN6" s="21">
        <f t="shared" si="14"/>
        <v>0.06</v>
      </c>
      <c r="EO6" s="20" t="str">
        <f>IF(EO7="","",IF(EO7="-","【-】","【"&amp;SUBSTITUTE(TEXT(EO7,"#,##0.00"),"-","△")&amp;"】"))</f>
        <v>【0.22】</v>
      </c>
    </row>
    <row r="7" spans="1:148" s="22" customFormat="1" x14ac:dyDescent="0.15">
      <c r="A7" s="14"/>
      <c r="B7" s="23">
        <v>2023</v>
      </c>
      <c r="C7" s="23">
        <v>42145</v>
      </c>
      <c r="D7" s="23">
        <v>46</v>
      </c>
      <c r="E7" s="23">
        <v>17</v>
      </c>
      <c r="F7" s="23">
        <v>1</v>
      </c>
      <c r="G7" s="23">
        <v>0</v>
      </c>
      <c r="H7" s="23" t="s">
        <v>95</v>
      </c>
      <c r="I7" s="23" t="s">
        <v>96</v>
      </c>
      <c r="J7" s="23" t="s">
        <v>97</v>
      </c>
      <c r="K7" s="23" t="s">
        <v>98</v>
      </c>
      <c r="L7" s="23" t="s">
        <v>99</v>
      </c>
      <c r="M7" s="23" t="s">
        <v>100</v>
      </c>
      <c r="N7" s="24" t="s">
        <v>101</v>
      </c>
      <c r="O7" s="24">
        <v>84.17</v>
      </c>
      <c r="P7" s="24">
        <v>84.17</v>
      </c>
      <c r="Q7" s="24">
        <v>95.13</v>
      </c>
      <c r="R7" s="24">
        <v>3575</v>
      </c>
      <c r="S7" s="24">
        <v>38343</v>
      </c>
      <c r="T7" s="24">
        <v>101.3</v>
      </c>
      <c r="U7" s="24">
        <v>378.51</v>
      </c>
      <c r="V7" s="24">
        <v>32125</v>
      </c>
      <c r="W7" s="24">
        <v>8.8800000000000008</v>
      </c>
      <c r="X7" s="24">
        <v>3617.68</v>
      </c>
      <c r="Y7" s="24" t="s">
        <v>101</v>
      </c>
      <c r="Z7" s="24">
        <v>141.25</v>
      </c>
      <c r="AA7" s="24">
        <v>126.67</v>
      </c>
      <c r="AB7" s="24">
        <v>125.88</v>
      </c>
      <c r="AC7" s="24">
        <v>122.51</v>
      </c>
      <c r="AD7" s="24" t="s">
        <v>101</v>
      </c>
      <c r="AE7" s="24">
        <v>109.91</v>
      </c>
      <c r="AF7" s="24">
        <v>108.61</v>
      </c>
      <c r="AG7" s="24">
        <v>109.58</v>
      </c>
      <c r="AH7" s="24">
        <v>107.64</v>
      </c>
      <c r="AI7" s="24">
        <v>105.91</v>
      </c>
      <c r="AJ7" s="24" t="s">
        <v>101</v>
      </c>
      <c r="AK7" s="24">
        <v>0</v>
      </c>
      <c r="AL7" s="24">
        <v>0</v>
      </c>
      <c r="AM7" s="24">
        <v>0</v>
      </c>
      <c r="AN7" s="24">
        <v>0</v>
      </c>
      <c r="AO7" s="24" t="s">
        <v>101</v>
      </c>
      <c r="AP7" s="24">
        <v>9.42</v>
      </c>
      <c r="AQ7" s="24">
        <v>11.49</v>
      </c>
      <c r="AR7" s="24">
        <v>5.35</v>
      </c>
      <c r="AS7" s="24">
        <v>5.61</v>
      </c>
      <c r="AT7" s="24">
        <v>3.03</v>
      </c>
      <c r="AU7" s="24" t="s">
        <v>101</v>
      </c>
      <c r="AV7" s="24">
        <v>54.25</v>
      </c>
      <c r="AW7" s="24">
        <v>49.97</v>
      </c>
      <c r="AX7" s="24">
        <v>57.38</v>
      </c>
      <c r="AY7" s="24">
        <v>63.23</v>
      </c>
      <c r="AZ7" s="24" t="s">
        <v>101</v>
      </c>
      <c r="BA7" s="24">
        <v>47.61</v>
      </c>
      <c r="BB7" s="24">
        <v>52.69</v>
      </c>
      <c r="BC7" s="24">
        <v>59.45</v>
      </c>
      <c r="BD7" s="24">
        <v>76.319999999999993</v>
      </c>
      <c r="BE7" s="24">
        <v>78.430000000000007</v>
      </c>
      <c r="BF7" s="24" t="s">
        <v>101</v>
      </c>
      <c r="BG7" s="24">
        <v>895.21</v>
      </c>
      <c r="BH7" s="24">
        <v>954.01</v>
      </c>
      <c r="BI7" s="24">
        <v>734.12</v>
      </c>
      <c r="BJ7" s="24">
        <v>704.5</v>
      </c>
      <c r="BK7" s="24" t="s">
        <v>101</v>
      </c>
      <c r="BL7" s="24">
        <v>1092.22</v>
      </c>
      <c r="BM7" s="24">
        <v>998.38</v>
      </c>
      <c r="BN7" s="24">
        <v>925.32</v>
      </c>
      <c r="BO7" s="24">
        <v>749.43</v>
      </c>
      <c r="BP7" s="24">
        <v>630.82000000000005</v>
      </c>
      <c r="BQ7" s="24" t="s">
        <v>101</v>
      </c>
      <c r="BR7" s="24">
        <v>133.57</v>
      </c>
      <c r="BS7" s="24">
        <v>107.28</v>
      </c>
      <c r="BT7" s="24">
        <v>110.18</v>
      </c>
      <c r="BU7" s="24">
        <v>117.09</v>
      </c>
      <c r="BV7" s="24" t="s">
        <v>101</v>
      </c>
      <c r="BW7" s="24">
        <v>97.53</v>
      </c>
      <c r="BX7" s="24">
        <v>95.92</v>
      </c>
      <c r="BY7" s="24">
        <v>96.98</v>
      </c>
      <c r="BZ7" s="24">
        <v>98.46</v>
      </c>
      <c r="CA7" s="24">
        <v>97.81</v>
      </c>
      <c r="CB7" s="24" t="s">
        <v>101</v>
      </c>
      <c r="CC7" s="24">
        <v>136.52000000000001</v>
      </c>
      <c r="CD7" s="24">
        <v>170.58</v>
      </c>
      <c r="CE7" s="24">
        <v>166.17</v>
      </c>
      <c r="CF7" s="24">
        <v>157.35</v>
      </c>
      <c r="CG7" s="24" t="s">
        <v>101</v>
      </c>
      <c r="CH7" s="24">
        <v>155.83000000000001</v>
      </c>
      <c r="CI7" s="24">
        <v>156.75</v>
      </c>
      <c r="CJ7" s="24">
        <v>153.54</v>
      </c>
      <c r="CK7" s="24">
        <v>157.44999999999999</v>
      </c>
      <c r="CL7" s="24">
        <v>138.75</v>
      </c>
      <c r="CM7" s="24" t="s">
        <v>101</v>
      </c>
      <c r="CN7" s="24" t="s">
        <v>101</v>
      </c>
      <c r="CO7" s="24" t="s">
        <v>101</v>
      </c>
      <c r="CP7" s="24" t="s">
        <v>101</v>
      </c>
      <c r="CQ7" s="24" t="s">
        <v>101</v>
      </c>
      <c r="CR7" s="24" t="s">
        <v>101</v>
      </c>
      <c r="CS7" s="24">
        <v>61.51</v>
      </c>
      <c r="CT7" s="24">
        <v>51.2</v>
      </c>
      <c r="CU7" s="24">
        <v>57.32</v>
      </c>
      <c r="CV7" s="24">
        <v>63.71</v>
      </c>
      <c r="CW7" s="24">
        <v>58.94</v>
      </c>
      <c r="CX7" s="24" t="s">
        <v>101</v>
      </c>
      <c r="CY7" s="24">
        <v>80.2</v>
      </c>
      <c r="CZ7" s="24">
        <v>90.4</v>
      </c>
      <c r="DA7" s="24">
        <v>91.19</v>
      </c>
      <c r="DB7" s="24">
        <v>91.51</v>
      </c>
      <c r="DC7" s="24" t="s">
        <v>101</v>
      </c>
      <c r="DD7" s="24">
        <v>85.82</v>
      </c>
      <c r="DE7" s="24">
        <v>85.03</v>
      </c>
      <c r="DF7" s="24">
        <v>85.96</v>
      </c>
      <c r="DG7" s="24">
        <v>92.89</v>
      </c>
      <c r="DH7" s="24">
        <v>95.91</v>
      </c>
      <c r="DI7" s="24" t="s">
        <v>101</v>
      </c>
      <c r="DJ7" s="24">
        <v>2.41</v>
      </c>
      <c r="DK7" s="24">
        <v>5.09</v>
      </c>
      <c r="DL7" s="24">
        <v>7.75</v>
      </c>
      <c r="DM7" s="24">
        <v>10.39</v>
      </c>
      <c r="DN7" s="24" t="s">
        <v>101</v>
      </c>
      <c r="DO7" s="24">
        <v>15.29</v>
      </c>
      <c r="DP7" s="24">
        <v>17.809999999999999</v>
      </c>
      <c r="DQ7" s="24">
        <v>19.96</v>
      </c>
      <c r="DR7" s="24">
        <v>29.93</v>
      </c>
      <c r="DS7" s="24">
        <v>41.09</v>
      </c>
      <c r="DT7" s="24" t="s">
        <v>101</v>
      </c>
      <c r="DU7" s="24">
        <v>0</v>
      </c>
      <c r="DV7" s="24">
        <v>0</v>
      </c>
      <c r="DW7" s="24">
        <v>0</v>
      </c>
      <c r="DX7" s="24">
        <v>0</v>
      </c>
      <c r="DY7" s="24" t="s">
        <v>101</v>
      </c>
      <c r="DZ7" s="24">
        <v>0.11</v>
      </c>
      <c r="EA7" s="24">
        <v>0.64</v>
      </c>
      <c r="EB7" s="24">
        <v>0.83</v>
      </c>
      <c r="EC7" s="24">
        <v>2.74</v>
      </c>
      <c r="ED7" s="24">
        <v>8.68</v>
      </c>
      <c r="EE7" s="24" t="s">
        <v>101</v>
      </c>
      <c r="EF7" s="24">
        <v>0</v>
      </c>
      <c r="EG7" s="24">
        <v>0</v>
      </c>
      <c r="EH7" s="24">
        <v>0</v>
      </c>
      <c r="EI7" s="24">
        <v>0</v>
      </c>
      <c r="EJ7" s="24" t="s">
        <v>101</v>
      </c>
      <c r="EK7" s="24">
        <v>0.15</v>
      </c>
      <c r="EL7" s="24">
        <v>0.06</v>
      </c>
      <c r="EM7" s="24">
        <v>0.09</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2025-01-28T04:53:59Z</cp:lastPrinted>
  <dcterms:created xsi:type="dcterms:W3CDTF">2024-12-19T01:12:03Z</dcterms:created>
  <dcterms:modified xsi:type="dcterms:W3CDTF">2025-03-07T05:28:43Z</dcterms:modified>
  <cp:category/>
</cp:coreProperties>
</file>