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iq0wi3c/5AaMfdiHFvSPyPIDC6HDXSn4lJBxrGOJi/w+CuJFwRPaYiZFs0WqAhSjVffLGD5BIUAGv6QvVp2H7Q==" workbookSaltValue="d6xXsUw+BgmJLVq7maoyjw==" workbookSpinCount="100000" lockStructure="1"/>
  <bookViews>
    <workbookView xWindow="-120" yWindow="-120" windowWidth="29040" windowHeight="1584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J85" i="4"/>
  <c r="G85" i="4"/>
  <c r="F85" i="4"/>
  <c r="I10" i="4"/>
  <c r="AL8" i="4"/>
  <c r="I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<sst xmlns="http://schemas.openxmlformats.org/spreadsheetml/2006/main" count="257" uniqueCount="116">
  <si>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</si>
  <si>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</si>
  <si>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</si>
  <si>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</si>
  <si>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</si>
  <si>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</si>
  <si>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</si>
  <si>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</si>
  <si>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</si>
  <si>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</si>
  <si>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</si>
  <si>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</si>
  <si>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</si>
  <si>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</si>
  <si>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</si>
  <si>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</si>
  <si>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</si>
  <si>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</si>
  <si>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</si>
  <si>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</si>
  <si>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</si>
  <si>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</si>
  <si>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</si>
  <si>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</si>
  <si>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</si>
  <si>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</si>
  <si>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</si>
  <si>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</si>
  <si>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</si>
  <si>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</si>
  <si>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</si>
  <si>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</si>
  <si>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</si>
  <si>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</si>
  <si>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</si>
  <si>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</si>
  <si>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</si>
  <si>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</si>
  <si>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</si>
  <si>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</si>
  <si>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</si>
  <si>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</si>
  <si>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</si>
  <si>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</si>
  <si>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</si>
  <si>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</si>
  <si>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</si>
  <si>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</si>
  <si>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</si>
  <si>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</si>
  <si>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</si>
  <si>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</si>
  <si>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</si>
  <si>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</si>
  <si>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</si>
  <si>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</si>
  <si>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</si>
  <si>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</si>
  <si>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</si>
  <si>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</si>
  <si>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</si>
  <si>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</si>
  <si>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</si>
  <si>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</si>
  <si>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</si>
  <si>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</si>
  <si>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</si>
  <si>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</si>
  <si>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</si>
  <si>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</si>
  <si>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</si>
  <si>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</si>
  <si>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</si>
  <si>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</si>
  <si>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</si>
  <si>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</si>
  <si>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</si>
  <si>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</si>
  <si>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</si>
  <si>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</si>
  <si>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</si>
  <si>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</si>
  <si>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</si>
  <si>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</si>
  <si>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</si>
  <si>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</si>
  <si>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</si>
  <si>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</si>
  <si>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</si>
  <si>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</si>
  <si>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</si>
  <si>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</si>
  <si>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</si>
  <si>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</si>
  <si>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</si>
  <si>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</si>
  <si>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</si>
  <si>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</si>
  <si>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</si>
  <si>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</si>
  <si>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</si>
  <si>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</si>
  <si>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</si>
  <si>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</si>
  <si>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</si>
  <si>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</si>
  <si>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</si>
  <si>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</si>
  <si>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</si>
  <si>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</si>
  <si>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</si>
  <si>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</si>
  <si>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</si>
  <si>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①有形固定資産減価償却率11.04％
  償却対象資産の減価償却の指標であり、老朽化の程度は類似団体平均を下回っている。
　公共下水道事業は、平成12年7月から供用開始し、23年が経過している。老朽化の各指標は参考にしつつも、他団体との比較や数値に捉われることなく、ストックマネジメント計画に基づき老朽化の実態を把握したうえで、効果的な対応を図る必要がある。</t>
    <rPh sb="21" eb="23">
      <t>ショウキャク</t>
    </rPh>
    <rPh sb="23" eb="27">
      <t>タイショウシサン</t>
    </rPh>
    <rPh sb="28" eb="32">
      <t>ゲンカショウキャク</t>
    </rPh>
    <rPh sb="33" eb="35">
      <t>シヒョウ</t>
    </rPh>
    <rPh sb="143" eb="145">
      <t>ケイカク</t>
    </rPh>
    <rPh sb="146" eb="147">
      <t>モト</t>
    </rPh>
    <rPh sb="171" eb="172">
      <t>ハカ</t>
    </rPh>
    <rPh sb="173" eb="175">
      <t>ヒツヨウ</t>
    </rPh>
    <phoneticPr fontId="4"/>
  </si>
  <si>
    <t>　人口減少等による料金収入の減少や、保有する施設の老朽化に伴う更新投資の増加など、経営環境は厳しさを増していくことから、将来にわたって安定的な事業をしていくためには、自らの経営について的確な現状把握を行うことが必要不可欠である。
　今後、健全かつ持続可能な下水道事業を進めるため、令和4年度に改定した「経営戦略」に基づき、投資と財政の均衡、使用料等の収益の確保並びに効率的な整備や適切な維持管理を行うとともに、ストックマネジメントを実施し、施設のコスト低減化や計画的な修繕を図るなど、経営の健全化に努めていく必要がある。</t>
    <rPh sb="116" eb="118">
      <t>コンゴ</t>
    </rPh>
    <rPh sb="216" eb="218">
      <t>ジッシ</t>
    </rPh>
    <phoneticPr fontId="4"/>
  </si>
  <si>
    <t>①経常収支比率98.96％
  経常的収支比率は100%を下回っており、単年度収支では赤字である。今後、維持管理経費は増加傾向にあることから、使用料収入のみでは経費を回収できない状況であるため、収支バランスを注視し、経営環境の変化に応じた適切な事業運営が必要である。
③流動比率28.27％
  短期的な債務に対する支払能力を示す指標であり、類似団体の平均値を下回っている。これは企業債の償還金が多いためであり、国が示す繰出基準に基づく一般会計からの繰出金の確保、適切な起債額の発行を行うことより、現金等の流動資産の確保に努める。
④企業債残高対事業規模比率1,074.10％
  類似団体平均を下回っており，順次企業債の償還が進んでいることから今後も改善していく見込みとしている。
⑤経費回収率78.46％
  回収すべき汚水処理費を使用料で賄えておらず、より一層の収入の確保と汚水処理に係る費用の節減に努めることが必要であり、今後、経営戦略の改定や使用料改定により一層改善に努める必要がある。
⑥汚水処理原価274.53円
  公費負担分の減少に伴い汚水処理原価は増加し、類似団体と比較して高くなっているため、より効率的な汚水処理運営と水洗化率向上への取り組み（啓蒙チラシの毎戸配布・アンケート調査など）を引き続き実施していく。
⑧水洗化率71.96％
  類似団体と比較し平均値を下回っており、更なる水洗化の促進（戸別訪問による普及啓発活動など）が必要である。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</si>
</sst>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EAF-48B2-8AC9-3CA2F9CFFB8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1.65</c:v>
                </c:pt>
                <c:pt idx="2">
                  <c:v>0.14000000000000001</c:v>
                </c:pt>
                <c:pt idx="3">
                  <c:v>0.09</c:v>
                </c:pt>
                <c:pt idx="4">
                  <c:v>0.1</c:v>
                </c:pt>
              </c:numCache>
            </c:numRef>
          </c:val>
          <c:smooth val="0"/>
          <c:extLst>
            <c:ext xmlns:c16="http://schemas.microsoft.com/office/drawing/2014/chart" uri="{C3380CC4-5D6E-409C-BE32-E72D297353CC}">
              <c16:uniqueId val="{00000001-3EAF-48B2-8AC9-3CA2F9CFFB8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79A-43E9-ACCE-50C6713BDAD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50.53</c:v>
                </c:pt>
                <c:pt idx="2">
                  <c:v>51.42</c:v>
                </c:pt>
                <c:pt idx="3">
                  <c:v>47.32</c:v>
                </c:pt>
                <c:pt idx="4">
                  <c:v>48.03</c:v>
                </c:pt>
              </c:numCache>
            </c:numRef>
          </c:val>
          <c:smooth val="0"/>
          <c:extLst>
            <c:ext xmlns:c16="http://schemas.microsoft.com/office/drawing/2014/chart" uri="{C3380CC4-5D6E-409C-BE32-E72D297353CC}">
              <c16:uniqueId val="{00000001-279A-43E9-ACCE-50C6713BDAD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71.05</c:v>
                </c:pt>
                <c:pt idx="2">
                  <c:v>71.099999999999994</c:v>
                </c:pt>
                <c:pt idx="3">
                  <c:v>71.290000000000006</c:v>
                </c:pt>
                <c:pt idx="4">
                  <c:v>71.959999999999994</c:v>
                </c:pt>
              </c:numCache>
            </c:numRef>
          </c:val>
          <c:extLst>
            <c:ext xmlns:c16="http://schemas.microsoft.com/office/drawing/2014/chart" uri="{C3380CC4-5D6E-409C-BE32-E72D297353CC}">
              <c16:uniqueId val="{00000000-CD58-4C7D-AEBD-76CE063206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82.08</c:v>
                </c:pt>
                <c:pt idx="2">
                  <c:v>81.34</c:v>
                </c:pt>
                <c:pt idx="3">
                  <c:v>81.33</c:v>
                </c:pt>
                <c:pt idx="4">
                  <c:v>80.95</c:v>
                </c:pt>
              </c:numCache>
            </c:numRef>
          </c:val>
          <c:smooth val="0"/>
          <c:extLst>
            <c:ext xmlns:c16="http://schemas.microsoft.com/office/drawing/2014/chart" uri="{C3380CC4-5D6E-409C-BE32-E72D297353CC}">
              <c16:uniqueId val="{00000001-CD58-4C7D-AEBD-76CE063206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103.32</c:v>
                </c:pt>
                <c:pt idx="2">
                  <c:v>100.92</c:v>
                </c:pt>
                <c:pt idx="3">
                  <c:v>98.67</c:v>
                </c:pt>
                <c:pt idx="4">
                  <c:v>98.96</c:v>
                </c:pt>
              </c:numCache>
            </c:numRef>
          </c:val>
          <c:extLst>
            <c:ext xmlns:c16="http://schemas.microsoft.com/office/drawing/2014/chart" uri="{C3380CC4-5D6E-409C-BE32-E72D297353CC}">
              <c16:uniqueId val="{00000000-0D31-4D9E-9E83-7C6324FBBE2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107.21</c:v>
                </c:pt>
                <c:pt idx="2">
                  <c:v>107.08</c:v>
                </c:pt>
                <c:pt idx="3">
                  <c:v>107.19</c:v>
                </c:pt>
                <c:pt idx="4">
                  <c:v>107.04</c:v>
                </c:pt>
              </c:numCache>
            </c:numRef>
          </c:val>
          <c:smooth val="0"/>
          <c:extLst>
            <c:ext xmlns:c16="http://schemas.microsoft.com/office/drawing/2014/chart" uri="{C3380CC4-5D6E-409C-BE32-E72D297353CC}">
              <c16:uniqueId val="{00000001-0D31-4D9E-9E83-7C6324FBBE2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2.86</c:v>
                </c:pt>
                <c:pt idx="2">
                  <c:v>5.58</c:v>
                </c:pt>
                <c:pt idx="3">
                  <c:v>8.32</c:v>
                </c:pt>
                <c:pt idx="4">
                  <c:v>11.04</c:v>
                </c:pt>
              </c:numCache>
            </c:numRef>
          </c:val>
          <c:extLst>
            <c:ext xmlns:c16="http://schemas.microsoft.com/office/drawing/2014/chart" uri="{C3380CC4-5D6E-409C-BE32-E72D297353CC}">
              <c16:uniqueId val="{00000000-7FD7-499A-9539-00C22D8D2E9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12.7</c:v>
                </c:pt>
                <c:pt idx="2">
                  <c:v>14.65</c:v>
                </c:pt>
                <c:pt idx="3">
                  <c:v>22.89</c:v>
                </c:pt>
                <c:pt idx="4">
                  <c:v>23.37</c:v>
                </c:pt>
              </c:numCache>
            </c:numRef>
          </c:val>
          <c:smooth val="0"/>
          <c:extLst>
            <c:ext xmlns:c16="http://schemas.microsoft.com/office/drawing/2014/chart" uri="{C3380CC4-5D6E-409C-BE32-E72D297353CC}">
              <c16:uniqueId val="{00000001-7FD7-499A-9539-00C22D8D2E9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07C-42BA-A524-CC306CC2DFA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0.1</c:v>
                </c:pt>
                <c:pt idx="3">
                  <c:v>0</c:v>
                </c:pt>
                <c:pt idx="4">
                  <c:v>0</c:v>
                </c:pt>
              </c:numCache>
            </c:numRef>
          </c:val>
          <c:smooth val="0"/>
          <c:extLst>
            <c:ext xmlns:c16="http://schemas.microsoft.com/office/drawing/2014/chart" uri="{C3380CC4-5D6E-409C-BE32-E72D297353CC}">
              <c16:uniqueId val="{00000001-407C-42BA-A524-CC306CC2DFA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24B-429C-8621-4B547A7FE3E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43.71</c:v>
                </c:pt>
                <c:pt idx="2">
                  <c:v>45.94</c:v>
                </c:pt>
                <c:pt idx="3">
                  <c:v>31.07</c:v>
                </c:pt>
                <c:pt idx="4">
                  <c:v>37.43</c:v>
                </c:pt>
              </c:numCache>
            </c:numRef>
          </c:val>
          <c:smooth val="0"/>
          <c:extLst>
            <c:ext xmlns:c16="http://schemas.microsoft.com/office/drawing/2014/chart" uri="{C3380CC4-5D6E-409C-BE32-E72D297353CC}">
              <c16:uniqueId val="{00000001-224B-429C-8621-4B547A7FE3E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23.66</c:v>
                </c:pt>
                <c:pt idx="2">
                  <c:v>24.88</c:v>
                </c:pt>
                <c:pt idx="3">
                  <c:v>24.99</c:v>
                </c:pt>
                <c:pt idx="4">
                  <c:v>28.27</c:v>
                </c:pt>
              </c:numCache>
            </c:numRef>
          </c:val>
          <c:extLst>
            <c:ext xmlns:c16="http://schemas.microsoft.com/office/drawing/2014/chart" uri="{C3380CC4-5D6E-409C-BE32-E72D297353CC}">
              <c16:uniqueId val="{00000000-F57A-4EB4-86CD-E172664A19C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40.67</c:v>
                </c:pt>
                <c:pt idx="2">
                  <c:v>47.7</c:v>
                </c:pt>
                <c:pt idx="3">
                  <c:v>51.09</c:v>
                </c:pt>
                <c:pt idx="4">
                  <c:v>57.42</c:v>
                </c:pt>
              </c:numCache>
            </c:numRef>
          </c:val>
          <c:smooth val="0"/>
          <c:extLst>
            <c:ext xmlns:c16="http://schemas.microsoft.com/office/drawing/2014/chart" uri="{C3380CC4-5D6E-409C-BE32-E72D297353CC}">
              <c16:uniqueId val="{00000001-F57A-4EB4-86CD-E172664A19C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486.52</c:v>
                </c:pt>
                <c:pt idx="2">
                  <c:v>589.27</c:v>
                </c:pt>
                <c:pt idx="3">
                  <c:v>1213.93</c:v>
                </c:pt>
                <c:pt idx="4">
                  <c:v>1074.0999999999999</c:v>
                </c:pt>
              </c:numCache>
            </c:numRef>
          </c:val>
          <c:extLst>
            <c:ext xmlns:c16="http://schemas.microsoft.com/office/drawing/2014/chart" uri="{C3380CC4-5D6E-409C-BE32-E72D297353CC}">
              <c16:uniqueId val="{00000000-C940-4C88-9036-3C350C28BD6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1050.51</c:v>
                </c:pt>
                <c:pt idx="2">
                  <c:v>1102.01</c:v>
                </c:pt>
                <c:pt idx="3">
                  <c:v>1194.56</c:v>
                </c:pt>
                <c:pt idx="4">
                  <c:v>1174.6099999999999</c:v>
                </c:pt>
              </c:numCache>
            </c:numRef>
          </c:val>
          <c:smooth val="0"/>
          <c:extLst>
            <c:ext xmlns:c16="http://schemas.microsoft.com/office/drawing/2014/chart" uri="{C3380CC4-5D6E-409C-BE32-E72D297353CC}">
              <c16:uniqueId val="{00000001-C940-4C88-9036-3C350C28BD6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69.290000000000006</c:v>
                </c:pt>
                <c:pt idx="2">
                  <c:v>80.63</c:v>
                </c:pt>
                <c:pt idx="3">
                  <c:v>79.13</c:v>
                </c:pt>
                <c:pt idx="4">
                  <c:v>78.459999999999994</c:v>
                </c:pt>
              </c:numCache>
            </c:numRef>
          </c:val>
          <c:extLst>
            <c:ext xmlns:c16="http://schemas.microsoft.com/office/drawing/2014/chart" uri="{C3380CC4-5D6E-409C-BE32-E72D297353CC}">
              <c16:uniqueId val="{00000000-BA96-45EA-80E7-0919D83A00D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82.65</c:v>
                </c:pt>
                <c:pt idx="2">
                  <c:v>82.55</c:v>
                </c:pt>
                <c:pt idx="3">
                  <c:v>76.78</c:v>
                </c:pt>
                <c:pt idx="4">
                  <c:v>75.41</c:v>
                </c:pt>
              </c:numCache>
            </c:numRef>
          </c:val>
          <c:smooth val="0"/>
          <c:extLst>
            <c:ext xmlns:c16="http://schemas.microsoft.com/office/drawing/2014/chart" uri="{C3380CC4-5D6E-409C-BE32-E72D297353CC}">
              <c16:uniqueId val="{00000001-BA96-45EA-80E7-0919D83A00D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308.06</c:v>
                </c:pt>
                <c:pt idx="2">
                  <c:v>265.33</c:v>
                </c:pt>
                <c:pt idx="3">
                  <c:v>269.76</c:v>
                </c:pt>
                <c:pt idx="4">
                  <c:v>274.52999999999997</c:v>
                </c:pt>
              </c:numCache>
            </c:numRef>
          </c:val>
          <c:extLst>
            <c:ext xmlns:c16="http://schemas.microsoft.com/office/drawing/2014/chart" uri="{C3380CC4-5D6E-409C-BE32-E72D297353CC}">
              <c16:uniqueId val="{00000000-0465-4553-8394-7551973989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186.3</c:v>
                </c:pt>
                <c:pt idx="2">
                  <c:v>188.38</c:v>
                </c:pt>
                <c:pt idx="3">
                  <c:v>224.31</c:v>
                </c:pt>
                <c:pt idx="4">
                  <c:v>223.48</c:v>
                </c:pt>
              </c:numCache>
            </c:numRef>
          </c:val>
          <c:smooth val="0"/>
          <c:extLst>
            <c:ext xmlns:c16="http://schemas.microsoft.com/office/drawing/2014/chart" uri="{C3380CC4-5D6E-409C-BE32-E72D297353CC}">
              <c16:uniqueId val="{00000001-0465-4553-8394-7551973989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栗原市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非設置</v>
      </c>
      <c r="AE8" s="40"/>
      <c r="AF8" s="40"/>
      <c r="AG8" s="40"/>
      <c r="AH8" s="40"/>
      <c r="AI8" s="40"/>
      <c r="AJ8" s="40"/>
      <c r="AK8" s="3"/>
      <c r="AL8" s="41">
        <f>データ!S6</f>
        <v>61910</v>
      </c>
      <c r="AM8" s="41"/>
      <c r="AN8" s="41"/>
      <c r="AO8" s="41"/>
      <c r="AP8" s="41"/>
      <c r="AQ8" s="41"/>
      <c r="AR8" s="41"/>
      <c r="AS8" s="41"/>
      <c r="AT8" s="34">
        <f>データ!T6</f>
        <v>805</v>
      </c>
      <c r="AU8" s="34"/>
      <c r="AV8" s="34"/>
      <c r="AW8" s="34"/>
      <c r="AX8" s="34"/>
      <c r="AY8" s="34"/>
      <c r="AZ8" s="34"/>
      <c r="BA8" s="34"/>
      <c r="BB8" s="34">
        <f>データ!U6</f>
        <v>76.91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45.32</v>
      </c>
      <c r="J10" s="34"/>
      <c r="K10" s="34"/>
      <c r="L10" s="34"/>
      <c r="M10" s="34"/>
      <c r="N10" s="34"/>
      <c r="O10" s="34"/>
      <c r="P10" s="34">
        <f>データ!P6</f>
        <v>19.28</v>
      </c>
      <c r="Q10" s="34"/>
      <c r="R10" s="34"/>
      <c r="S10" s="34"/>
      <c r="T10" s="34"/>
      <c r="U10" s="34"/>
      <c r="V10" s="34"/>
      <c r="W10" s="34">
        <f>データ!Q6</f>
        <v>93</v>
      </c>
      <c r="X10" s="34"/>
      <c r="Y10" s="34"/>
      <c r="Z10" s="34"/>
      <c r="AA10" s="34"/>
      <c r="AB10" s="34"/>
      <c r="AC10" s="34"/>
      <c r="AD10" s="41">
        <f>データ!R6</f>
        <v>4070</v>
      </c>
      <c r="AE10" s="41"/>
      <c r="AF10" s="41"/>
      <c r="AG10" s="41"/>
      <c r="AH10" s="41"/>
      <c r="AI10" s="41"/>
      <c r="AJ10" s="41"/>
      <c r="AK10" s="2"/>
      <c r="AL10" s="41">
        <f>データ!V6</f>
        <v>11820</v>
      </c>
      <c r="AM10" s="41"/>
      <c r="AN10" s="41"/>
      <c r="AO10" s="41"/>
      <c r="AP10" s="41"/>
      <c r="AQ10" s="41"/>
      <c r="AR10" s="41"/>
      <c r="AS10" s="41"/>
      <c r="AT10" s="34">
        <f>データ!W6</f>
        <v>4.7300000000000004</v>
      </c>
      <c r="AU10" s="34"/>
      <c r="AV10" s="34"/>
      <c r="AW10" s="34"/>
      <c r="AX10" s="34"/>
      <c r="AY10" s="34"/>
      <c r="AZ10" s="34"/>
      <c r="BA10" s="34"/>
      <c r="BB10" s="34">
        <f>データ!X6</f>
        <v>2498.94</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113</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85"/>
      <c r="BM60" s="86"/>
      <c r="BN60" s="86"/>
      <c r="BO60" s="86"/>
      <c r="BP60" s="86"/>
      <c r="BQ60" s="86"/>
      <c r="BR60" s="86"/>
      <c r="BS60" s="86"/>
      <c r="BT60" s="86"/>
      <c r="BU60" s="86"/>
      <c r="BV60" s="86"/>
      <c r="BW60" s="86"/>
      <c r="BX60" s="86"/>
      <c r="BY60" s="86"/>
      <c r="BZ60" s="87"/>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114</v>
      </c>
      <c r="BM66" s="86"/>
      <c r="BN66" s="86"/>
      <c r="BO66" s="86"/>
      <c r="BP66" s="86"/>
      <c r="BQ66" s="86"/>
      <c r="BR66" s="86"/>
      <c r="BS66" s="86"/>
      <c r="BT66" s="86"/>
      <c r="BU66" s="86"/>
      <c r="BV66" s="86"/>
      <c r="BW66" s="86"/>
      <c r="BX66" s="86"/>
      <c r="BY66" s="86"/>
      <c r="BZ66" s="8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GdzP7vlU+ZXc2nj97apR6BsZoCe7KSgIKnUcI8QYzntKd5Ppyb2S8R0sW5noLg5mJqI24SMaCzobiXgl2ZG56Q==" saltValue="oJ7RQKkY9oHL/zkxIjT8F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42137</v>
      </c>
      <c r="D6" s="19">
        <f t="shared" si="3"/>
        <v>46</v>
      </c>
      <c r="E6" s="19">
        <f t="shared" si="3"/>
        <v>17</v>
      </c>
      <c r="F6" s="19">
        <f t="shared" si="3"/>
        <v>1</v>
      </c>
      <c r="G6" s="19">
        <f t="shared" si="3"/>
        <v>0</v>
      </c>
      <c r="H6" s="19" t="str">
        <f t="shared" si="3"/>
        <v>宮城県　栗原市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45.32</v>
      </c>
      <c r="P6" s="20">
        <f t="shared" si="3"/>
        <v>19.28</v>
      </c>
      <c r="Q6" s="20">
        <f t="shared" si="3"/>
        <v>93</v>
      </c>
      <c r="R6" s="20">
        <f t="shared" si="3"/>
        <v>4070</v>
      </c>
      <c r="S6" s="20">
        <f t="shared" si="3"/>
        <v>61910</v>
      </c>
      <c r="T6" s="20">
        <f t="shared" si="3"/>
        <v>805</v>
      </c>
      <c r="U6" s="20">
        <f t="shared" si="3"/>
        <v>76.91</v>
      </c>
      <c r="V6" s="20">
        <f t="shared" si="3"/>
        <v>11820</v>
      </c>
      <c r="W6" s="20">
        <f t="shared" si="3"/>
        <v>4.7300000000000004</v>
      </c>
      <c r="X6" s="20">
        <f t="shared" si="3"/>
        <v>2498.94</v>
      </c>
      <c r="Y6" s="21" t="str">
        <f>IF(Y7="",NA(),Y7)</f>
        <v>-</v>
      </c>
      <c r="Z6" s="21">
        <f t="shared" ref="Z6:AH6" si="4">IF(Z7="",NA(),Z7)</f>
        <v>103.32</v>
      </c>
      <c r="AA6" s="21">
        <f t="shared" si="4"/>
        <v>100.92</v>
      </c>
      <c r="AB6" s="21">
        <f t="shared" si="4"/>
        <v>98.67</v>
      </c>
      <c r="AC6" s="21">
        <f t="shared" si="4"/>
        <v>98.96</v>
      </c>
      <c r="AD6" s="21" t="str">
        <f t="shared" si="4"/>
        <v>-</v>
      </c>
      <c r="AE6" s="21">
        <f t="shared" si="4"/>
        <v>107.21</v>
      </c>
      <c r="AF6" s="21">
        <f t="shared" si="4"/>
        <v>107.08</v>
      </c>
      <c r="AG6" s="21">
        <f t="shared" si="4"/>
        <v>107.19</v>
      </c>
      <c r="AH6" s="21">
        <f t="shared" si="4"/>
        <v>107.04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43.71</v>
      </c>
      <c r="AQ6" s="21">
        <f t="shared" si="5"/>
        <v>45.94</v>
      </c>
      <c r="AR6" s="21">
        <f t="shared" si="5"/>
        <v>31.07</v>
      </c>
      <c r="AS6" s="21">
        <f t="shared" si="5"/>
        <v>37.43</v>
      </c>
      <c r="AT6" s="20" t="str">
        <f>IF(AT7="","",IF(AT7="-","【-】","【"&amp;SUBSTITUTE(TEXT(AT7,"#,##0.00"),"-","△")&amp;"】"))</f>
        <v>【3.03】</v>
      </c>
      <c r="AU6" s="21" t="str">
        <f>IF(AU7="",NA(),AU7)</f>
        <v>-</v>
      </c>
      <c r="AV6" s="21">
        <f t="shared" ref="AV6:BD6" si="6">IF(AV7="",NA(),AV7)</f>
        <v>23.66</v>
      </c>
      <c r="AW6" s="21">
        <f t="shared" si="6"/>
        <v>24.88</v>
      </c>
      <c r="AX6" s="21">
        <f t="shared" si="6"/>
        <v>24.99</v>
      </c>
      <c r="AY6" s="21">
        <f t="shared" si="6"/>
        <v>28.27</v>
      </c>
      <c r="AZ6" s="21" t="str">
        <f t="shared" si="6"/>
        <v>-</v>
      </c>
      <c r="BA6" s="21">
        <f t="shared" si="6"/>
        <v>40.67</v>
      </c>
      <c r="BB6" s="21">
        <f t="shared" si="6"/>
        <v>47.7</v>
      </c>
      <c r="BC6" s="21">
        <f t="shared" si="6"/>
        <v>51.09</v>
      </c>
      <c r="BD6" s="21">
        <f t="shared" si="6"/>
        <v>57.42</v>
      </c>
      <c r="BE6" s="20" t="str">
        <f>IF(BE7="","",IF(BE7="-","【-】","【"&amp;SUBSTITUTE(TEXT(BE7,"#,##0.00"),"-","△")&amp;"】"))</f>
        <v>【78.43】</v>
      </c>
      <c r="BF6" s="21" t="str">
        <f>IF(BF7="",NA(),BF7)</f>
        <v>-</v>
      </c>
      <c r="BG6" s="21">
        <f t="shared" ref="BG6:BO6" si="7">IF(BG7="",NA(),BG7)</f>
        <v>486.52</v>
      </c>
      <c r="BH6" s="21">
        <f t="shared" si="7"/>
        <v>589.27</v>
      </c>
      <c r="BI6" s="21">
        <f t="shared" si="7"/>
        <v>1213.93</v>
      </c>
      <c r="BJ6" s="21">
        <f t="shared" si="7"/>
        <v>1074.0999999999999</v>
      </c>
      <c r="BK6" s="21" t="str">
        <f t="shared" si="7"/>
        <v>-</v>
      </c>
      <c r="BL6" s="21">
        <f t="shared" si="7"/>
        <v>1050.51</v>
      </c>
      <c r="BM6" s="21">
        <f t="shared" si="7"/>
        <v>1102.01</v>
      </c>
      <c r="BN6" s="21">
        <f t="shared" si="7"/>
        <v>1194.56</v>
      </c>
      <c r="BO6" s="21">
        <f t="shared" si="7"/>
        <v>1174.6099999999999</v>
      </c>
      <c r="BP6" s="20" t="str">
        <f>IF(BP7="","",IF(BP7="-","【-】","【"&amp;SUBSTITUTE(TEXT(BP7,"#,##0.00"),"-","△")&amp;"】"))</f>
        <v>【630.82】</v>
      </c>
      <c r="BQ6" s="21" t="str">
        <f>IF(BQ7="",NA(),BQ7)</f>
        <v>-</v>
      </c>
      <c r="BR6" s="21">
        <f t="shared" ref="BR6:BZ6" si="8">IF(BR7="",NA(),BR7)</f>
        <v>69.290000000000006</v>
      </c>
      <c r="BS6" s="21">
        <f t="shared" si="8"/>
        <v>80.63</v>
      </c>
      <c r="BT6" s="21">
        <f t="shared" si="8"/>
        <v>79.13</v>
      </c>
      <c r="BU6" s="21">
        <f t="shared" si="8"/>
        <v>78.459999999999994</v>
      </c>
      <c r="BV6" s="21" t="str">
        <f t="shared" si="8"/>
        <v>-</v>
      </c>
      <c r="BW6" s="21">
        <f t="shared" si="8"/>
        <v>82.65</v>
      </c>
      <c r="BX6" s="21">
        <f t="shared" si="8"/>
        <v>82.55</v>
      </c>
      <c r="BY6" s="21">
        <f t="shared" si="8"/>
        <v>76.78</v>
      </c>
      <c r="BZ6" s="21">
        <f t="shared" si="8"/>
        <v>75.41</v>
      </c>
      <c r="CA6" s="20" t="str">
        <f>IF(CA7="","",IF(CA7="-","【-】","【"&amp;SUBSTITUTE(TEXT(CA7,"#,##0.00"),"-","△")&amp;"】"))</f>
        <v>【97.81】</v>
      </c>
      <c r="CB6" s="21" t="str">
        <f>IF(CB7="",NA(),CB7)</f>
        <v>-</v>
      </c>
      <c r="CC6" s="21">
        <f t="shared" ref="CC6:CK6" si="9">IF(CC7="",NA(),CC7)</f>
        <v>308.06</v>
      </c>
      <c r="CD6" s="21">
        <f t="shared" si="9"/>
        <v>265.33</v>
      </c>
      <c r="CE6" s="21">
        <f t="shared" si="9"/>
        <v>269.76</v>
      </c>
      <c r="CF6" s="21">
        <f t="shared" si="9"/>
        <v>274.52999999999997</v>
      </c>
      <c r="CG6" s="21" t="str">
        <f t="shared" si="9"/>
        <v>-</v>
      </c>
      <c r="CH6" s="21">
        <f t="shared" si="9"/>
        <v>186.3</v>
      </c>
      <c r="CI6" s="21">
        <f t="shared" si="9"/>
        <v>188.38</v>
      </c>
      <c r="CJ6" s="21">
        <f t="shared" si="9"/>
        <v>224.31</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50.53</v>
      </c>
      <c r="CT6" s="21">
        <f t="shared" si="10"/>
        <v>51.42</v>
      </c>
      <c r="CU6" s="21">
        <f t="shared" si="10"/>
        <v>47.32</v>
      </c>
      <c r="CV6" s="21">
        <f t="shared" si="10"/>
        <v>48.03</v>
      </c>
      <c r="CW6" s="20" t="str">
        <f>IF(CW7="","",IF(CW7="-","【-】","【"&amp;SUBSTITUTE(TEXT(CW7,"#,##0.00"),"-","△")&amp;"】"))</f>
        <v>【58.94】</v>
      </c>
      <c r="CX6" s="21" t="str">
        <f>IF(CX7="",NA(),CX7)</f>
        <v>-</v>
      </c>
      <c r="CY6" s="21">
        <f t="shared" ref="CY6:DG6" si="11">IF(CY7="",NA(),CY7)</f>
        <v>71.05</v>
      </c>
      <c r="CZ6" s="21">
        <f t="shared" si="11"/>
        <v>71.099999999999994</v>
      </c>
      <c r="DA6" s="21">
        <f t="shared" si="11"/>
        <v>71.290000000000006</v>
      </c>
      <c r="DB6" s="21">
        <f t="shared" si="11"/>
        <v>71.959999999999994</v>
      </c>
      <c r="DC6" s="21" t="str">
        <f t="shared" si="11"/>
        <v>-</v>
      </c>
      <c r="DD6" s="21">
        <f t="shared" si="11"/>
        <v>82.08</v>
      </c>
      <c r="DE6" s="21">
        <f t="shared" si="11"/>
        <v>81.34</v>
      </c>
      <c r="DF6" s="21">
        <f t="shared" si="11"/>
        <v>81.33</v>
      </c>
      <c r="DG6" s="21">
        <f t="shared" si="11"/>
        <v>80.95</v>
      </c>
      <c r="DH6" s="20" t="str">
        <f>IF(DH7="","",IF(DH7="-","【-】","【"&amp;SUBSTITUTE(TEXT(DH7,"#,##0.00"),"-","△")&amp;"】"))</f>
        <v>【95.91】</v>
      </c>
      <c r="DI6" s="21" t="str">
        <f>IF(DI7="",NA(),DI7)</f>
        <v>-</v>
      </c>
      <c r="DJ6" s="21">
        <f t="shared" ref="DJ6:DR6" si="12">IF(DJ7="",NA(),DJ7)</f>
        <v>2.86</v>
      </c>
      <c r="DK6" s="21">
        <f t="shared" si="12"/>
        <v>5.58</v>
      </c>
      <c r="DL6" s="21">
        <f t="shared" si="12"/>
        <v>8.32</v>
      </c>
      <c r="DM6" s="21">
        <f t="shared" si="12"/>
        <v>11.04</v>
      </c>
      <c r="DN6" s="21" t="str">
        <f t="shared" si="12"/>
        <v>-</v>
      </c>
      <c r="DO6" s="21">
        <f t="shared" si="12"/>
        <v>12.7</v>
      </c>
      <c r="DP6" s="21">
        <f t="shared" si="12"/>
        <v>14.65</v>
      </c>
      <c r="DQ6" s="21">
        <f t="shared" si="12"/>
        <v>22.89</v>
      </c>
      <c r="DR6" s="21">
        <f t="shared" si="12"/>
        <v>23.37</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0.1</v>
      </c>
      <c r="EB6" s="20">
        <f t="shared" si="13"/>
        <v>0</v>
      </c>
      <c r="EC6" s="20">
        <f t="shared" si="13"/>
        <v>0</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1.65</v>
      </c>
      <c r="EL6" s="21">
        <f t="shared" si="14"/>
        <v>0.14000000000000001</v>
      </c>
      <c r="EM6" s="21">
        <f t="shared" si="14"/>
        <v>0.09</v>
      </c>
      <c r="EN6" s="21">
        <f t="shared" si="14"/>
        <v>0.1</v>
      </c>
      <c r="EO6" s="20" t="str">
        <f>IF(EO7="","",IF(EO7="-","【-】","【"&amp;SUBSTITUTE(TEXT(EO7,"#,##0.00"),"-","△")&amp;"】"))</f>
        <v>【0.22】</v>
      </c>
    </row>
    <row r="7" spans="1:148" s="22" customFormat="1" x14ac:dyDescent="0.15">
      <c r="A7" s="14"/>
      <c r="B7" s="23">
        <v>2023</v>
      </c>
      <c r="C7" s="23">
        <v>42137</v>
      </c>
      <c r="D7" s="23">
        <v>46</v>
      </c>
      <c r="E7" s="23">
        <v>17</v>
      </c>
      <c r="F7" s="23">
        <v>1</v>
      </c>
      <c r="G7" s="23">
        <v>0</v>
      </c>
      <c r="H7" s="23" t="s">
        <v>96</v>
      </c>
      <c r="I7" s="23" t="s">
        <v>97</v>
      </c>
      <c r="J7" s="23" t="s">
        <v>98</v>
      </c>
      <c r="K7" s="23" t="s">
        <v>99</v>
      </c>
      <c r="L7" s="23" t="s">
        <v>100</v>
      </c>
      <c r="M7" s="23" t="s">
        <v>101</v>
      </c>
      <c r="N7" s="24" t="s">
        <v>102</v>
      </c>
      <c r="O7" s="24">
        <v>45.32</v>
      </c>
      <c r="P7" s="24">
        <v>19.28</v>
      </c>
      <c r="Q7" s="24">
        <v>93</v>
      </c>
      <c r="R7" s="24">
        <v>4070</v>
      </c>
      <c r="S7" s="24">
        <v>61910</v>
      </c>
      <c r="T7" s="24">
        <v>805</v>
      </c>
      <c r="U7" s="24">
        <v>76.91</v>
      </c>
      <c r="V7" s="24">
        <v>11820</v>
      </c>
      <c r="W7" s="24">
        <v>4.7300000000000004</v>
      </c>
      <c r="X7" s="24">
        <v>2498.94</v>
      </c>
      <c r="Y7" s="24" t="s">
        <v>102</v>
      </c>
      <c r="Z7" s="24">
        <v>103.32</v>
      </c>
      <c r="AA7" s="24">
        <v>100.92</v>
      </c>
      <c r="AB7" s="24">
        <v>98.67</v>
      </c>
      <c r="AC7" s="24">
        <v>98.96</v>
      </c>
      <c r="AD7" s="24" t="s">
        <v>102</v>
      </c>
      <c r="AE7" s="24">
        <v>107.21</v>
      </c>
      <c r="AF7" s="24">
        <v>107.08</v>
      </c>
      <c r="AG7" s="24">
        <v>107.19</v>
      </c>
      <c r="AH7" s="24">
        <v>107.04</v>
      </c>
      <c r="AI7" s="24">
        <v>105.91</v>
      </c>
      <c r="AJ7" s="24" t="s">
        <v>102</v>
      </c>
      <c r="AK7" s="24">
        <v>0</v>
      </c>
      <c r="AL7" s="24">
        <v>0</v>
      </c>
      <c r="AM7" s="24">
        <v>0</v>
      </c>
      <c r="AN7" s="24">
        <v>0</v>
      </c>
      <c r="AO7" s="24" t="s">
        <v>102</v>
      </c>
      <c r="AP7" s="24">
        <v>43.71</v>
      </c>
      <c r="AQ7" s="24">
        <v>45.94</v>
      </c>
      <c r="AR7" s="24">
        <v>31.07</v>
      </c>
      <c r="AS7" s="24">
        <v>37.43</v>
      </c>
      <c r="AT7" s="24">
        <v>3.03</v>
      </c>
      <c r="AU7" s="24" t="s">
        <v>102</v>
      </c>
      <c r="AV7" s="24">
        <v>23.66</v>
      </c>
      <c r="AW7" s="24">
        <v>24.88</v>
      </c>
      <c r="AX7" s="24">
        <v>24.99</v>
      </c>
      <c r="AY7" s="24">
        <v>28.27</v>
      </c>
      <c r="AZ7" s="24" t="s">
        <v>102</v>
      </c>
      <c r="BA7" s="24">
        <v>40.67</v>
      </c>
      <c r="BB7" s="24">
        <v>47.7</v>
      </c>
      <c r="BC7" s="24">
        <v>51.09</v>
      </c>
      <c r="BD7" s="24">
        <v>57.42</v>
      </c>
      <c r="BE7" s="24">
        <v>78.430000000000007</v>
      </c>
      <c r="BF7" s="24" t="s">
        <v>102</v>
      </c>
      <c r="BG7" s="24">
        <v>486.52</v>
      </c>
      <c r="BH7" s="24">
        <v>589.27</v>
      </c>
      <c r="BI7" s="24">
        <v>1213.93</v>
      </c>
      <c r="BJ7" s="24">
        <v>1074.0999999999999</v>
      </c>
      <c r="BK7" s="24" t="s">
        <v>102</v>
      </c>
      <c r="BL7" s="24">
        <v>1050.51</v>
      </c>
      <c r="BM7" s="24">
        <v>1102.01</v>
      </c>
      <c r="BN7" s="24">
        <v>1194.56</v>
      </c>
      <c r="BO7" s="24">
        <v>1174.6099999999999</v>
      </c>
      <c r="BP7" s="24">
        <v>630.82000000000005</v>
      </c>
      <c r="BQ7" s="24" t="s">
        <v>102</v>
      </c>
      <c r="BR7" s="24">
        <v>69.290000000000006</v>
      </c>
      <c r="BS7" s="24">
        <v>80.63</v>
      </c>
      <c r="BT7" s="24">
        <v>79.13</v>
      </c>
      <c r="BU7" s="24">
        <v>78.459999999999994</v>
      </c>
      <c r="BV7" s="24" t="s">
        <v>102</v>
      </c>
      <c r="BW7" s="24">
        <v>82.65</v>
      </c>
      <c r="BX7" s="24">
        <v>82.55</v>
      </c>
      <c r="BY7" s="24">
        <v>76.78</v>
      </c>
      <c r="BZ7" s="24">
        <v>75.41</v>
      </c>
      <c r="CA7" s="24">
        <v>97.81</v>
      </c>
      <c r="CB7" s="24" t="s">
        <v>102</v>
      </c>
      <c r="CC7" s="24">
        <v>308.06</v>
      </c>
      <c r="CD7" s="24">
        <v>265.33</v>
      </c>
      <c r="CE7" s="24">
        <v>269.76</v>
      </c>
      <c r="CF7" s="24">
        <v>274.52999999999997</v>
      </c>
      <c r="CG7" s="24" t="s">
        <v>102</v>
      </c>
      <c r="CH7" s="24">
        <v>186.3</v>
      </c>
      <c r="CI7" s="24">
        <v>188.38</v>
      </c>
      <c r="CJ7" s="24">
        <v>224.31</v>
      </c>
      <c r="CK7" s="24">
        <v>223.48</v>
      </c>
      <c r="CL7" s="24">
        <v>138.75</v>
      </c>
      <c r="CM7" s="24" t="s">
        <v>102</v>
      </c>
      <c r="CN7" s="24" t="s">
        <v>102</v>
      </c>
      <c r="CO7" s="24" t="s">
        <v>102</v>
      </c>
      <c r="CP7" s="24" t="s">
        <v>102</v>
      </c>
      <c r="CQ7" s="24" t="s">
        <v>102</v>
      </c>
      <c r="CR7" s="24" t="s">
        <v>102</v>
      </c>
      <c r="CS7" s="24">
        <v>50.53</v>
      </c>
      <c r="CT7" s="24">
        <v>51.42</v>
      </c>
      <c r="CU7" s="24">
        <v>47.32</v>
      </c>
      <c r="CV7" s="24">
        <v>48.03</v>
      </c>
      <c r="CW7" s="24">
        <v>58.94</v>
      </c>
      <c r="CX7" s="24" t="s">
        <v>102</v>
      </c>
      <c r="CY7" s="24">
        <v>71.05</v>
      </c>
      <c r="CZ7" s="24">
        <v>71.099999999999994</v>
      </c>
      <c r="DA7" s="24">
        <v>71.290000000000006</v>
      </c>
      <c r="DB7" s="24">
        <v>71.959999999999994</v>
      </c>
      <c r="DC7" s="24" t="s">
        <v>102</v>
      </c>
      <c r="DD7" s="24">
        <v>82.08</v>
      </c>
      <c r="DE7" s="24">
        <v>81.34</v>
      </c>
      <c r="DF7" s="24">
        <v>81.33</v>
      </c>
      <c r="DG7" s="24">
        <v>80.95</v>
      </c>
      <c r="DH7" s="24">
        <v>95.91</v>
      </c>
      <c r="DI7" s="24" t="s">
        <v>102</v>
      </c>
      <c r="DJ7" s="24">
        <v>2.86</v>
      </c>
      <c r="DK7" s="24">
        <v>5.58</v>
      </c>
      <c r="DL7" s="24">
        <v>8.32</v>
      </c>
      <c r="DM7" s="24">
        <v>11.04</v>
      </c>
      <c r="DN7" s="24" t="s">
        <v>102</v>
      </c>
      <c r="DO7" s="24">
        <v>12.7</v>
      </c>
      <c r="DP7" s="24">
        <v>14.65</v>
      </c>
      <c r="DQ7" s="24">
        <v>22.89</v>
      </c>
      <c r="DR7" s="24">
        <v>23.37</v>
      </c>
      <c r="DS7" s="24">
        <v>41.09</v>
      </c>
      <c r="DT7" s="24" t="s">
        <v>102</v>
      </c>
      <c r="DU7" s="24">
        <v>0</v>
      </c>
      <c r="DV7" s="24">
        <v>0</v>
      </c>
      <c r="DW7" s="24">
        <v>0</v>
      </c>
      <c r="DX7" s="24">
        <v>0</v>
      </c>
      <c r="DY7" s="24" t="s">
        <v>102</v>
      </c>
      <c r="DZ7" s="24">
        <v>0</v>
      </c>
      <c r="EA7" s="24">
        <v>0.1</v>
      </c>
      <c r="EB7" s="24">
        <v>0</v>
      </c>
      <c r="EC7" s="24">
        <v>0</v>
      </c>
      <c r="ED7" s="24">
        <v>8.68</v>
      </c>
      <c r="EE7" s="24" t="s">
        <v>102</v>
      </c>
      <c r="EF7" s="24">
        <v>0</v>
      </c>
      <c r="EG7" s="24">
        <v>0</v>
      </c>
      <c r="EH7" s="24">
        <v>0</v>
      </c>
      <c r="EI7" s="24">
        <v>0</v>
      </c>
      <c r="EJ7" s="24" t="s">
        <v>102</v>
      </c>
      <c r="EK7" s="24">
        <v>1.65</v>
      </c>
      <c r="EL7" s="24">
        <v>0.14000000000000001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2025-02-03T05:29:11Z</cp:lastPrinted>
  <dcterms:created xsi:type="dcterms:W3CDTF">2025-01-24T06:58:05Z</dcterms:created>
  <dcterms:modified xsi:type="dcterms:W3CDTF">2025-02-25T07:58:24Z</dcterms:modified>
  <cp:category/>
</cp:coreProperties>
</file>