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10_登米市★\99_確定\"/>
    </mc:Choice>
  </mc:AlternateContent>
  <workbookProtection workbookAlgorithmName="SHA-512" workbookHashValue="8/Hdk1WMzIUVDnFAPghJ8aqHki1U4xiiDFxMTBrUzE3PLdRoiKXkM1EOv8vq5UlttOrmgBm+bFtugu6L065oyQ==" workbookSaltValue="6pH5yK2NibMnLVvQXp1qSw=="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AT10" i="4" s="1"/>
  <c r="V6" i="5"/>
  <c r="AL10" i="4" s="1"/>
  <c r="U6" i="5"/>
  <c r="T6" i="5"/>
  <c r="S6" i="5"/>
  <c r="AL8" i="4" s="1"/>
  <c r="R6" i="5"/>
  <c r="AD10" i="4" s="1"/>
  <c r="Q6" i="5"/>
  <c r="P6" i="5"/>
  <c r="O6" i="5"/>
  <c r="I10" i="4" s="1"/>
  <c r="N6" i="5"/>
  <c r="B10" i="4" s="1"/>
  <c r="M6" i="5"/>
  <c r="L6" i="5"/>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H85" i="4"/>
  <c r="G85" i="4"/>
  <c r="E85" i="4"/>
  <c r="BB10" i="4"/>
  <c r="W10" i="4"/>
  <c r="P10" i="4"/>
  <c r="BB8" i="4"/>
  <c r="AT8" i="4"/>
  <c r="AD8" i="4"/>
  <c r="W8" i="4"/>
  <c r="B8" i="4"/>
  <c r="B6"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<sst xmlns="http://schemas.openxmlformats.org/spreadsheetml/2006/main" count="253" uniqueCount="115">
  <si>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</si>
  <si>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</si>
  <si>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</si>
  <si>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</si>
  <si>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</si>
  <si>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</si>
  <si>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</si>
  <si>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</si>
  <si>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</si>
  <si>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</si>
  <si>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</si>
  <si>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</si>
  <si>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</si>
  <si>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</si>
  <si>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</si>
  <si>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</si>
  <si>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</si>
  <si>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</si>
  <si>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</si>
  <si>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</si>
  <si>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</si>
  <si>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</si>
  <si>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</si>
  <si>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</si>
  <si>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</si>
  <si>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</si>
  <si>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</si>
  <si>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</si>
  <si>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</si>
  <si>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</si>
  <si>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</si>
  <si>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</si>
  <si>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</si>
  <si>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</si>
  <si>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</si>
  <si>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</si>
  <si>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</si>
  <si>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</si>
  <si>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</si>
  <si>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</si>
  <si>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</si>
  <si>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</si>
  <si>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</si>
  <si>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</si>
  <si>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</si>
  <si>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</si>
  <si>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</si>
  <si>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</si>
  <si>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</si>
  <si>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</si>
  <si>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</si>
  <si>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</si>
  <si>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</si>
  <si>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</si>
  <si>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</si>
  <si>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</si>
  <si>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</si>
  <si>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</si>
  <si>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</si>
  <si>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</si>
  <si>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</si>
  <si>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</si>
  <si>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</si>
  <si>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</si>
  <si>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</si>
  <si>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</si>
  <si>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</si>
  <si>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</si>
  <si>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</si>
  <si>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</si>
  <si>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</si>
  <si>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</si>
  <si>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</si>
  <si>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</si>
  <si>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</si>
  <si>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</si>
  <si>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</si>
  <si>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</si>
  <si>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</si>
  <si>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</si>
  <si>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</si>
  <si>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</si>
  <si>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</si>
  <si>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</si>
  <si>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</si>
  <si>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</si>
  <si>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</si>
  <si>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</si>
  <si>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</si>
  <si>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</si>
  <si>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</si>
  <si>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</si>
  <si>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</si>
  <si>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</si>
  <si>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</si>
  <si>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</si>
  <si>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登米市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</si>
  <si>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</si>
  <si>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</si>
  <si>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</si>
  <si>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</si>
  <si>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</si>
  <si>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</si>
  <si>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</si>
  <si>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</si>
  <si>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</si>
  <si>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</si>
  <si>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</si>
  <si>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</si>
  <si>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</si>
  <si>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</si>
  <si>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</si>
  <si>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「①有形固定資産減価償却率」は、地方公営企業法適用前の減価償却累計額を控除した額を開始時点の資産として計上しているため、減価償却累計額が小さく、平均値を大きく下回っている。
「②管渠老朽化率」「③管渠改善率」は、当該年度時点で法定耐用年数を超えている管渠がない状況である。ストックマネジメントを策定し、老朽化対策に取り組んでいる。</t>
    <phoneticPr fontId="4"/>
  </si>
  <si>
    <t>　令和２年度より地方公営企業法を適用したため、令和２年度からの数値となっている。
「①経常収支比率」は、令和５年９月に下水道使用料の改定を行ったことから、使用料収入が前年度より増加したものの、依然として基準外繰入に依存している状況にあるため、施設の統廃合等による経営の効率化に努める。
「②累積欠損金比率」は発生していない。
「③流動比率」は、純利益の発生による現金の増加などにより、前年度を上回った。建設改良に充てた企業債償還金の割合が非常に高く、平均値を大きく下回っている状況であるため、企業債新規発行額の削減の余地について検討を図っていく。
「④企業債残高対事業規模比率」は、建設投資において、自己資金が少ないため借入金に依存してきたことにより、企業債残高は減少しているものの平均値を大きく上回っている。
使用料単価は使用料改定により前年度よりも増加したものの、有収水量が著しく減少したため、「⑥汚水処理原価」は前年度より増加した。「⑤経費回収率」は、汚水処理原価の増加により前年度を下回り、100％に達していない。ウォーターＰＰＰの導入可能性、流域下水道事業への接続統合等について検討、調査を進めるなど、汚水処理費の削減等を図っていく。
「⑦施設利用率」は平均値を上回っているが、前年度より減少した。
「⑧水洗化率」は、管渠整備が続くため、新規接続者の増により前年度より増加している。平均値より低い状況であり、市広報誌への定期的な掲載等の普及啓蒙活動を行い、水洗化率の更なる向上を図っていく。</t>
    <rPh sb="238" eb="240">
      <t>ジョウキョウ</t>
    </rPh>
    <rPh sb="246" eb="249">
      <t>キギョウサイ</t>
    </rPh>
    <rPh sb="249" eb="251">
      <t>シンキ</t>
    </rPh>
    <rPh sb="251" eb="253">
      <t>ハッコウ</t>
    </rPh>
    <rPh sb="253" eb="254">
      <t>ガク</t>
    </rPh>
    <rPh sb="255" eb="257">
      <t>サクゲン</t>
    </rPh>
    <rPh sb="258" eb="260">
      <t>ヨチ</t>
    </rPh>
    <rPh sb="264" eb="266">
      <t>ケントウ</t>
    </rPh>
    <rPh sb="267" eb="268">
      <t>ハカ</t>
    </rPh>
    <rPh sb="332" eb="334">
      <t>ゲンショウ</t>
    </rPh>
    <rPh sb="356" eb="361">
      <t>シヨウリョウタンカ</t>
    </rPh>
    <rPh sb="362" eb="367">
      <t>シヨウリョウカイテイ</t>
    </rPh>
    <rPh sb="370" eb="373">
      <t>ゼンネンド</t>
    </rPh>
    <rPh sb="376" eb="378">
      <t>ゾウカ</t>
    </rPh>
    <rPh sb="384" eb="386">
      <t>ユウシュウ</t>
    </rPh>
    <rPh sb="386" eb="388">
      <t>スイリョウ</t>
    </rPh>
    <rPh sb="389" eb="390">
      <t>イチジル</t>
    </rPh>
    <rPh sb="392" eb="394">
      <t>ゲンショウ</t>
    </rPh>
    <rPh sb="414" eb="416">
      <t>ゾウカ</t>
    </rPh>
    <rPh sb="429" eb="433">
      <t>オスイショリ</t>
    </rPh>
    <rPh sb="433" eb="435">
      <t>ゲンカ</t>
    </rPh>
    <rPh sb="436" eb="438">
      <t>ゾウカ</t>
    </rPh>
    <rPh sb="441" eb="444">
      <t>ゼンネンド</t>
    </rPh>
    <rPh sb="445" eb="447">
      <t>シタマワ</t>
    </rPh>
    <rPh sb="536" eb="538">
      <t>ウワマワ</t>
    </rPh>
    <rPh sb="544" eb="547">
      <t>ゼンネンド</t>
    </rPh>
    <rPh sb="549" eb="551">
      <t>ゲンショウ</t>
    </rPh>
    <rPh sb="596" eb="599">
      <t>ヘイキンチ</t>
    </rPh>
    <rPh sb="601" eb="602">
      <t>ヒク</t>
    </rPh>
    <rPh sb="603" eb="605">
      <t>ジョウキョウ</t>
    </rPh>
    <rPh sb="609" eb="610">
      <t>シ</t>
    </rPh>
    <rPh sb="610" eb="613">
      <t>コウホウシ</t>
    </rPh>
    <rPh sb="615" eb="618">
      <t>テイキテキ</t>
    </rPh>
    <rPh sb="619" eb="621">
      <t>ケイサイ</t>
    </rPh>
    <rPh sb="621" eb="622">
      <t>トウ</t>
    </rPh>
    <rPh sb="627" eb="629">
      <t>カツドウ</t>
    </rPh>
    <rPh sb="630" eb="631">
      <t>オコナ</t>
    </rPh>
    <rPh sb="638" eb="639">
      <t>サラ</t>
    </rPh>
    <phoneticPr fontId="4"/>
  </si>
  <si>
    <t>　類似団体と比較すると、本市の特定環境保全公共下水道事業は、「汚水処理原価」は類似団体と比較して低いものの、汚水処理費を使用料で賄えていない状況にある。ウォーターＰＰＰの導入可能性、流域下水道事業への接続統合等について検討、調査を進めるなど、汚水処理費の削減等を図っていく。
　また、水洗化の融資あっせん制度や排水設備工事補助金制度を継続し、市民の負担軽減を図りながら水洗化率の向上に努める。
　今後は、施設更新費用の増加や人口減少に伴う使用料の減少等が予測される。使用料改定により収益を確保するとともに、近隣施設との統廃合を検討し、より効率的な経営に努める。</t>
    <rPh sb="15" eb="21">
      <t>トクテイカンキョウホゼン</t>
    </rPh>
    <rPh sb="21" eb="26">
      <t>コウキョウゲスイドウ</t>
    </rPh>
    <rPh sb="26" eb="28">
      <t>ジギョウ</t>
    </rPh>
    <rPh sb="91" eb="98">
      <t>リュウイキゲスイドウジギョウ</t>
    </rPh>
    <rPh sb="100" eb="102">
      <t>セツゾク</t>
    </rPh>
    <rPh sb="102" eb="104">
      <t>トウゴウ</t>
    </rPh>
    <rPh sb="104" eb="105">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</si>
</sst>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134B-4A5C-A94B-BE7A04F8A8C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0.39</c:v>
                </c:pt>
                <c:pt idx="2">
                  <c:v>0.1</c:v>
                </c:pt>
                <c:pt idx="3">
                  <c:v>0.08</c:v>
                </c:pt>
                <c:pt idx="4">
                  <c:v>0.06</c:v>
                </c:pt>
              </c:numCache>
            </c:numRef>
          </c:val>
          <c:smooth val="0"/>
          <c:extLst>
            <c:ext xmlns:c16="http://schemas.microsoft.com/office/drawing/2014/chart" uri="{C3380CC4-5D6E-409C-BE32-E72D297353CC}">
              <c16:uniqueId val="{00000001-134B-4A5C-A94B-BE7A04F8A8C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67.23</c:v>
                </c:pt>
                <c:pt idx="2">
                  <c:v>66.61</c:v>
                </c:pt>
                <c:pt idx="3">
                  <c:v>64.989999999999995</c:v>
                </c:pt>
                <c:pt idx="4">
                  <c:v>61.4</c:v>
                </c:pt>
              </c:numCache>
            </c:numRef>
          </c:val>
          <c:extLst>
            <c:ext xmlns:c16="http://schemas.microsoft.com/office/drawing/2014/chart" uri="{C3380CC4-5D6E-409C-BE32-E72D297353CC}">
              <c16:uniqueId val="{00000000-97F4-4991-AFEC-3E41377C9E0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c:v>
                </c:pt>
                <c:pt idx="2">
                  <c:v>42.28</c:v>
                </c:pt>
                <c:pt idx="3">
                  <c:v>41.06</c:v>
                </c:pt>
                <c:pt idx="4">
                  <c:v>42.09</c:v>
                </c:pt>
              </c:numCache>
            </c:numRef>
          </c:val>
          <c:smooth val="0"/>
          <c:extLst>
            <c:ext xmlns:c16="http://schemas.microsoft.com/office/drawing/2014/chart" uri="{C3380CC4-5D6E-409C-BE32-E72D297353CC}">
              <c16:uniqueId val="{00000001-97F4-4991-AFEC-3E41377C9E0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77.010000000000005</c:v>
                </c:pt>
                <c:pt idx="2">
                  <c:v>77.77</c:v>
                </c:pt>
                <c:pt idx="3">
                  <c:v>78.760000000000005</c:v>
                </c:pt>
                <c:pt idx="4">
                  <c:v>79.77</c:v>
                </c:pt>
              </c:numCache>
            </c:numRef>
          </c:val>
          <c:extLst>
            <c:ext xmlns:c16="http://schemas.microsoft.com/office/drawing/2014/chart" uri="{C3380CC4-5D6E-409C-BE32-E72D297353CC}">
              <c16:uniqueId val="{00000000-01E5-46BD-AFCC-C8134B55AE1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84.19</c:v>
                </c:pt>
                <c:pt idx="2">
                  <c:v>84.34</c:v>
                </c:pt>
                <c:pt idx="3">
                  <c:v>84.34</c:v>
                </c:pt>
                <c:pt idx="4">
                  <c:v>84.73</c:v>
                </c:pt>
              </c:numCache>
            </c:numRef>
          </c:val>
          <c:smooth val="0"/>
          <c:extLst>
            <c:ext xmlns:c16="http://schemas.microsoft.com/office/drawing/2014/chart" uri="{C3380CC4-5D6E-409C-BE32-E72D297353CC}">
              <c16:uniqueId val="{00000001-01E5-46BD-AFCC-C8134B55AE1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102.65</c:v>
                </c:pt>
                <c:pt idx="2">
                  <c:v>102.67</c:v>
                </c:pt>
                <c:pt idx="3">
                  <c:v>102.07</c:v>
                </c:pt>
                <c:pt idx="4">
                  <c:v>101.27</c:v>
                </c:pt>
              </c:numCache>
            </c:numRef>
          </c:val>
          <c:extLst>
            <c:ext xmlns:c16="http://schemas.microsoft.com/office/drawing/2014/chart" uri="{C3380CC4-5D6E-409C-BE32-E72D297353CC}">
              <c16:uniqueId val="{00000000-734F-4536-9E90-3CBAC339D2F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105.78</c:v>
                </c:pt>
                <c:pt idx="2">
                  <c:v>106.09</c:v>
                </c:pt>
                <c:pt idx="3">
                  <c:v>106.44</c:v>
                </c:pt>
                <c:pt idx="4">
                  <c:v>107.11</c:v>
                </c:pt>
              </c:numCache>
            </c:numRef>
          </c:val>
          <c:smooth val="0"/>
          <c:extLst>
            <c:ext xmlns:c16="http://schemas.microsoft.com/office/drawing/2014/chart" uri="{C3380CC4-5D6E-409C-BE32-E72D297353CC}">
              <c16:uniqueId val="{00000001-734F-4536-9E90-3CBAC339D2F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3.5</c:v>
                </c:pt>
                <c:pt idx="2">
                  <c:v>6.71</c:v>
                </c:pt>
                <c:pt idx="3">
                  <c:v>9.86</c:v>
                </c:pt>
                <c:pt idx="4">
                  <c:v>12.79</c:v>
                </c:pt>
              </c:numCache>
            </c:numRef>
          </c:val>
          <c:extLst>
            <c:ext xmlns:c16="http://schemas.microsoft.com/office/drawing/2014/chart" uri="{C3380CC4-5D6E-409C-BE32-E72D297353CC}">
              <c16:uniqueId val="{00000000-346E-4801-B897-F221CD8FF83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21.36</c:v>
                </c:pt>
                <c:pt idx="2">
                  <c:v>22.79</c:v>
                </c:pt>
                <c:pt idx="3">
                  <c:v>24.8</c:v>
                </c:pt>
                <c:pt idx="4">
                  <c:v>26.77</c:v>
                </c:pt>
              </c:numCache>
            </c:numRef>
          </c:val>
          <c:smooth val="0"/>
          <c:extLst>
            <c:ext xmlns:c16="http://schemas.microsoft.com/office/drawing/2014/chart" uri="{C3380CC4-5D6E-409C-BE32-E72D297353CC}">
              <c16:uniqueId val="{00000001-346E-4801-B897-F221CD8FF83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D1C-4F93-82C4-611E7DFCDA6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0.01</c:v>
                </c:pt>
                <c:pt idx="3">
                  <c:v>0.02</c:v>
                </c:pt>
                <c:pt idx="4">
                  <c:v>7.0000000000000007E-2</c:v>
                </c:pt>
              </c:numCache>
            </c:numRef>
          </c:val>
          <c:smooth val="0"/>
          <c:extLst>
            <c:ext xmlns:c16="http://schemas.microsoft.com/office/drawing/2014/chart" uri="{C3380CC4-5D6E-409C-BE32-E72D297353CC}">
              <c16:uniqueId val="{00000001-7D1C-4F93-82C4-611E7DFCDA6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3D99-459B-890E-8BFA33F8D77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63.96</c:v>
                </c:pt>
                <c:pt idx="2">
                  <c:v>69.42</c:v>
                </c:pt>
                <c:pt idx="3">
                  <c:v>72.86</c:v>
                </c:pt>
                <c:pt idx="4">
                  <c:v>69.540000000000006</c:v>
                </c:pt>
              </c:numCache>
            </c:numRef>
          </c:val>
          <c:smooth val="0"/>
          <c:extLst>
            <c:ext xmlns:c16="http://schemas.microsoft.com/office/drawing/2014/chart" uri="{C3380CC4-5D6E-409C-BE32-E72D297353CC}">
              <c16:uniqueId val="{00000001-3D99-459B-890E-8BFA33F8D77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13.29</c:v>
                </c:pt>
                <c:pt idx="2">
                  <c:v>19.07</c:v>
                </c:pt>
                <c:pt idx="3">
                  <c:v>16.760000000000002</c:v>
                </c:pt>
                <c:pt idx="4">
                  <c:v>20.41</c:v>
                </c:pt>
              </c:numCache>
            </c:numRef>
          </c:val>
          <c:extLst>
            <c:ext xmlns:c16="http://schemas.microsoft.com/office/drawing/2014/chart" uri="{C3380CC4-5D6E-409C-BE32-E72D297353CC}">
              <c16:uniqueId val="{00000000-5066-487C-A6C3-6A5058C5DAE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44.24</c:v>
                </c:pt>
                <c:pt idx="2">
                  <c:v>43.07</c:v>
                </c:pt>
                <c:pt idx="3">
                  <c:v>45.42</c:v>
                </c:pt>
                <c:pt idx="4">
                  <c:v>50.63</c:v>
                </c:pt>
              </c:numCache>
            </c:numRef>
          </c:val>
          <c:smooth val="0"/>
          <c:extLst>
            <c:ext xmlns:c16="http://schemas.microsoft.com/office/drawing/2014/chart" uri="{C3380CC4-5D6E-409C-BE32-E72D297353CC}">
              <c16:uniqueId val="{00000001-5066-487C-A6C3-6A5058C5DAE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3670.86</c:v>
                </c:pt>
                <c:pt idx="2">
                  <c:v>3563.82</c:v>
                </c:pt>
                <c:pt idx="3">
                  <c:v>3466.99</c:v>
                </c:pt>
                <c:pt idx="4">
                  <c:v>3224.13</c:v>
                </c:pt>
              </c:numCache>
            </c:numRef>
          </c:val>
          <c:extLst>
            <c:ext xmlns:c16="http://schemas.microsoft.com/office/drawing/2014/chart" uri="{C3380CC4-5D6E-409C-BE32-E72D297353CC}">
              <c16:uniqueId val="{00000000-940B-4F7D-9E65-B0A712822A1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1258.43</c:v>
                </c:pt>
                <c:pt idx="2">
                  <c:v>1163.75</c:v>
                </c:pt>
                <c:pt idx="3">
                  <c:v>1195.47</c:v>
                </c:pt>
                <c:pt idx="4">
                  <c:v>1168.69</c:v>
                </c:pt>
              </c:numCache>
            </c:numRef>
          </c:val>
          <c:smooth val="0"/>
          <c:extLst>
            <c:ext xmlns:c16="http://schemas.microsoft.com/office/drawing/2014/chart" uri="{C3380CC4-5D6E-409C-BE32-E72D297353CC}">
              <c16:uniqueId val="{00000001-940B-4F7D-9E65-B0A712822A1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87.85</c:v>
                </c:pt>
                <c:pt idx="2">
                  <c:v>84.99</c:v>
                </c:pt>
                <c:pt idx="3">
                  <c:v>88.34</c:v>
                </c:pt>
                <c:pt idx="4">
                  <c:v>86.61</c:v>
                </c:pt>
              </c:numCache>
            </c:numRef>
          </c:val>
          <c:extLst>
            <c:ext xmlns:c16="http://schemas.microsoft.com/office/drawing/2014/chart" uri="{C3380CC4-5D6E-409C-BE32-E72D297353CC}">
              <c16:uniqueId val="{00000000-0ACD-4282-B333-5B6A5198772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0ACD-4282-B333-5B6A5198772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180.2</c:v>
                </c:pt>
                <c:pt idx="2">
                  <c:v>186.88</c:v>
                </c:pt>
                <c:pt idx="3">
                  <c:v>180.12</c:v>
                </c:pt>
                <c:pt idx="4">
                  <c:v>198.88</c:v>
                </c:pt>
              </c:numCache>
            </c:numRef>
          </c:val>
          <c:extLst>
            <c:ext xmlns:c16="http://schemas.microsoft.com/office/drawing/2014/chart" uri="{C3380CC4-5D6E-409C-BE32-E72D297353CC}">
              <c16:uniqueId val="{00000000-A31E-40DF-AC00-06947A09F4C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224.88</c:v>
                </c:pt>
                <c:pt idx="2">
                  <c:v>228.64</c:v>
                </c:pt>
                <c:pt idx="3">
                  <c:v>239.46</c:v>
                </c:pt>
                <c:pt idx="4">
                  <c:v>233.15</c:v>
                </c:pt>
              </c:numCache>
            </c:numRef>
          </c:val>
          <c:smooth val="0"/>
          <c:extLst>
            <c:ext xmlns:c16="http://schemas.microsoft.com/office/drawing/2014/chart" uri="{C3380CC4-5D6E-409C-BE32-E72D297353CC}">
              <c16:uniqueId val="{00000001-A31E-40DF-AC00-06947A09F4C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B1" zoomScale="85" zoomScaleNormal="85" workbookViewId="0">
      <selection activeCell="BL16" sqref="BL1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0" t="s">
        <v>0</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row>
    <row r="3" spans="1:78" ht="9.75" customHeight="1" x14ac:dyDescent="0.15">
      <c r="A3" s="2"/>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row>
    <row r="4" spans="1:78" ht="9.75" customHeight="1" x14ac:dyDescent="0.15">
      <c r="A4" s="2"/>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1" t="str">
        <f>データ!H6</f>
        <v>宮城県　登米市</v>
      </c>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62" t="s">
        <v>9</v>
      </c>
      <c r="BM7" s="63"/>
      <c r="BN7" s="63"/>
      <c r="BO7" s="63"/>
      <c r="BP7" s="63"/>
      <c r="BQ7" s="63"/>
      <c r="BR7" s="63"/>
      <c r="BS7" s="63"/>
      <c r="BT7" s="63"/>
      <c r="BU7" s="63"/>
      <c r="BV7" s="63"/>
      <c r="BW7" s="63"/>
      <c r="BX7" s="63"/>
      <c r="BY7" s="64"/>
    </row>
    <row r="8" spans="1:78" ht="18.75" customHeight="1" x14ac:dyDescent="0.15">
      <c r="A8" s="2"/>
      <c r="B8" s="58" t="str">
        <f>データ!I6</f>
        <v>法適用</v>
      </c>
      <c r="C8" s="58"/>
      <c r="D8" s="58"/>
      <c r="E8" s="58"/>
      <c r="F8" s="58"/>
      <c r="G8" s="58"/>
      <c r="H8" s="58"/>
      <c r="I8" s="58" t="str">
        <f>データ!J6</f>
        <v>下水道事業</v>
      </c>
      <c r="J8" s="58"/>
      <c r="K8" s="58"/>
      <c r="L8" s="58"/>
      <c r="M8" s="58"/>
      <c r="N8" s="58"/>
      <c r="O8" s="58"/>
      <c r="P8" s="58" t="str">
        <f>データ!K6</f>
        <v>特定環境保全公共下水道</v>
      </c>
      <c r="Q8" s="58"/>
      <c r="R8" s="58"/>
      <c r="S8" s="58"/>
      <c r="T8" s="58"/>
      <c r="U8" s="58"/>
      <c r="V8" s="58"/>
      <c r="W8" s="58" t="str">
        <f>データ!L6</f>
        <v>D2</v>
      </c>
      <c r="X8" s="58"/>
      <c r="Y8" s="58"/>
      <c r="Z8" s="58"/>
      <c r="AA8" s="58"/>
      <c r="AB8" s="58"/>
      <c r="AC8" s="58"/>
      <c r="AD8" s="59" t="str">
        <f>データ!$M$6</f>
        <v>非設置</v>
      </c>
      <c r="AE8" s="59"/>
      <c r="AF8" s="59"/>
      <c r="AG8" s="59"/>
      <c r="AH8" s="59"/>
      <c r="AI8" s="59"/>
      <c r="AJ8" s="59"/>
      <c r="AK8" s="3"/>
      <c r="AL8" s="38">
        <f>データ!S6</f>
        <v>73338</v>
      </c>
      <c r="AM8" s="38"/>
      <c r="AN8" s="38"/>
      <c r="AO8" s="38"/>
      <c r="AP8" s="38"/>
      <c r="AQ8" s="38"/>
      <c r="AR8" s="38"/>
      <c r="AS8" s="38"/>
      <c r="AT8" s="39">
        <f>データ!T6</f>
        <v>536.09</v>
      </c>
      <c r="AU8" s="39"/>
      <c r="AV8" s="39"/>
      <c r="AW8" s="39"/>
      <c r="AX8" s="39"/>
      <c r="AY8" s="39"/>
      <c r="AZ8" s="39"/>
      <c r="BA8" s="39"/>
      <c r="BB8" s="39">
        <f>データ!U6</f>
        <v>136.80000000000001</v>
      </c>
      <c r="BC8" s="39"/>
      <c r="BD8" s="39"/>
      <c r="BE8" s="39"/>
      <c r="BF8" s="39"/>
      <c r="BG8" s="39"/>
      <c r="BH8" s="39"/>
      <c r="BI8" s="39"/>
      <c r="BJ8" s="3"/>
      <c r="BK8" s="3"/>
      <c r="BL8" s="54" t="s">
        <v>10</v>
      </c>
      <c r="BM8" s="55"/>
      <c r="BN8" s="56" t="s">
        <v>11</v>
      </c>
      <c r="BO8" s="56"/>
      <c r="BP8" s="56"/>
      <c r="BQ8" s="56"/>
      <c r="BR8" s="56"/>
      <c r="BS8" s="56"/>
      <c r="BT8" s="56"/>
      <c r="BU8" s="56"/>
      <c r="BV8" s="56"/>
      <c r="BW8" s="56"/>
      <c r="BX8" s="56"/>
      <c r="BY8" s="57"/>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45" t="s">
        <v>20</v>
      </c>
      <c r="BM9" s="46"/>
      <c r="BN9" s="47" t="s">
        <v>21</v>
      </c>
      <c r="BO9" s="47"/>
      <c r="BP9" s="47"/>
      <c r="BQ9" s="47"/>
      <c r="BR9" s="47"/>
      <c r="BS9" s="47"/>
      <c r="BT9" s="47"/>
      <c r="BU9" s="47"/>
      <c r="BV9" s="47"/>
      <c r="BW9" s="47"/>
      <c r="BX9" s="47"/>
      <c r="BY9" s="48"/>
    </row>
    <row r="10" spans="1:78" ht="18.75" customHeight="1" x14ac:dyDescent="0.15">
      <c r="A10" s="2"/>
      <c r="B10" s="39" t="str">
        <f>データ!N6</f>
        <v>-</v>
      </c>
      <c r="C10" s="39"/>
      <c r="D10" s="39"/>
      <c r="E10" s="39"/>
      <c r="F10" s="39"/>
      <c r="G10" s="39"/>
      <c r="H10" s="39"/>
      <c r="I10" s="39">
        <f>データ!O6</f>
        <v>58.93</v>
      </c>
      <c r="J10" s="39"/>
      <c r="K10" s="39"/>
      <c r="L10" s="39"/>
      <c r="M10" s="39"/>
      <c r="N10" s="39"/>
      <c r="O10" s="39"/>
      <c r="P10" s="39">
        <f>データ!P6</f>
        <v>22.08</v>
      </c>
      <c r="Q10" s="39"/>
      <c r="R10" s="39"/>
      <c r="S10" s="39"/>
      <c r="T10" s="39"/>
      <c r="U10" s="39"/>
      <c r="V10" s="39"/>
      <c r="W10" s="39">
        <f>データ!Q6</f>
        <v>83.7</v>
      </c>
      <c r="X10" s="39"/>
      <c r="Y10" s="39"/>
      <c r="Z10" s="39"/>
      <c r="AA10" s="39"/>
      <c r="AB10" s="39"/>
      <c r="AC10" s="39"/>
      <c r="AD10" s="38">
        <f>データ!R6</f>
        <v>3743</v>
      </c>
      <c r="AE10" s="38"/>
      <c r="AF10" s="38"/>
      <c r="AG10" s="38"/>
      <c r="AH10" s="38"/>
      <c r="AI10" s="38"/>
      <c r="AJ10" s="38"/>
      <c r="AK10" s="2"/>
      <c r="AL10" s="38">
        <f>データ!V6</f>
        <v>16062</v>
      </c>
      <c r="AM10" s="38"/>
      <c r="AN10" s="38"/>
      <c r="AO10" s="38"/>
      <c r="AP10" s="38"/>
      <c r="AQ10" s="38"/>
      <c r="AR10" s="38"/>
      <c r="AS10" s="38"/>
      <c r="AT10" s="39">
        <f>データ!W6</f>
        <v>8.9</v>
      </c>
      <c r="AU10" s="39"/>
      <c r="AV10" s="39"/>
      <c r="AW10" s="39"/>
      <c r="AX10" s="39"/>
      <c r="AY10" s="39"/>
      <c r="AZ10" s="39"/>
      <c r="BA10" s="39"/>
      <c r="BB10" s="39">
        <f>データ!X6</f>
        <v>1804.72</v>
      </c>
      <c r="BC10" s="39"/>
      <c r="BD10" s="39"/>
      <c r="BE10" s="39"/>
      <c r="BF10" s="39"/>
      <c r="BG10" s="39"/>
      <c r="BH10" s="39"/>
      <c r="BI10" s="39"/>
      <c r="BJ10" s="2"/>
      <c r="BK10" s="2"/>
      <c r="BL10" s="40" t="s">
        <v>22</v>
      </c>
      <c r="BM10" s="41"/>
      <c r="BN10" s="42" t="s">
        <v>23</v>
      </c>
      <c r="BO10" s="42"/>
      <c r="BP10" s="42"/>
      <c r="BQ10" s="42"/>
      <c r="BR10" s="42"/>
      <c r="BS10" s="42"/>
      <c r="BT10" s="42"/>
      <c r="BU10" s="42"/>
      <c r="BV10" s="42"/>
      <c r="BW10" s="42"/>
      <c r="BX10" s="42"/>
      <c r="BY10" s="4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9" t="s">
        <v>24</v>
      </c>
      <c r="BM11" s="49"/>
      <c r="BN11" s="49"/>
      <c r="BO11" s="49"/>
      <c r="BP11" s="49"/>
      <c r="BQ11" s="49"/>
      <c r="BR11" s="49"/>
      <c r="BS11" s="49"/>
      <c r="BT11" s="49"/>
      <c r="BU11" s="49"/>
      <c r="BV11" s="49"/>
      <c r="BW11" s="49"/>
      <c r="BX11" s="49"/>
      <c r="BY11" s="49"/>
      <c r="BZ11" s="4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9"/>
      <c r="BM12" s="49"/>
      <c r="BN12" s="49"/>
      <c r="BO12" s="49"/>
      <c r="BP12" s="49"/>
      <c r="BQ12" s="49"/>
      <c r="BR12" s="49"/>
      <c r="BS12" s="49"/>
      <c r="BT12" s="49"/>
      <c r="BU12" s="49"/>
      <c r="BV12" s="49"/>
      <c r="BW12" s="49"/>
      <c r="BX12" s="49"/>
      <c r="BY12" s="49"/>
      <c r="BZ12" s="4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0"/>
      <c r="BM13" s="50"/>
      <c r="BN13" s="50"/>
      <c r="BO13" s="50"/>
      <c r="BP13" s="50"/>
      <c r="BQ13" s="50"/>
      <c r="BR13" s="50"/>
      <c r="BS13" s="50"/>
      <c r="BT13" s="50"/>
      <c r="BU13" s="50"/>
      <c r="BV13" s="50"/>
      <c r="BW13" s="50"/>
      <c r="BX13" s="50"/>
      <c r="BY13" s="50"/>
      <c r="BZ13" s="50"/>
    </row>
    <row r="14" spans="1:78" ht="13.5" customHeight="1" x14ac:dyDescent="0.15">
      <c r="A14" s="2"/>
      <c r="B14" s="51" t="s">
        <v>25</v>
      </c>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3"/>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113</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9" t="s">
        <v>27</v>
      </c>
      <c r="BM45" s="80"/>
      <c r="BN45" s="80"/>
      <c r="BO45" s="80"/>
      <c r="BP45" s="80"/>
      <c r="BQ45" s="80"/>
      <c r="BR45" s="80"/>
      <c r="BS45" s="80"/>
      <c r="BT45" s="80"/>
      <c r="BU45" s="80"/>
      <c r="BV45" s="80"/>
      <c r="BW45" s="80"/>
      <c r="BX45" s="80"/>
      <c r="BY45" s="80"/>
      <c r="BZ45" s="8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82"/>
      <c r="BM46" s="83"/>
      <c r="BN46" s="83"/>
      <c r="BO46" s="83"/>
      <c r="BP46" s="83"/>
      <c r="BQ46" s="83"/>
      <c r="BR46" s="83"/>
      <c r="BS46" s="83"/>
      <c r="BT46" s="83"/>
      <c r="BU46" s="83"/>
      <c r="BV46" s="83"/>
      <c r="BW46" s="83"/>
      <c r="BX46" s="83"/>
      <c r="BY46" s="83"/>
      <c r="BZ46" s="8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112</v>
      </c>
      <c r="BM47" s="74"/>
      <c r="BN47" s="74"/>
      <c r="BO47" s="74"/>
      <c r="BP47" s="74"/>
      <c r="BQ47" s="74"/>
      <c r="BR47" s="74"/>
      <c r="BS47" s="74"/>
      <c r="BT47" s="74"/>
      <c r="BU47" s="74"/>
      <c r="BV47" s="74"/>
      <c r="BW47" s="74"/>
      <c r="BX47" s="74"/>
      <c r="BY47" s="74"/>
      <c r="BZ47" s="7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4"/>
      <c r="BN48" s="74"/>
      <c r="BO48" s="74"/>
      <c r="BP48" s="74"/>
      <c r="BQ48" s="74"/>
      <c r="BR48" s="74"/>
      <c r="BS48" s="74"/>
      <c r="BT48" s="74"/>
      <c r="BU48" s="74"/>
      <c r="BV48" s="74"/>
      <c r="BW48" s="74"/>
      <c r="BX48" s="74"/>
      <c r="BY48" s="74"/>
      <c r="BZ48" s="7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4"/>
      <c r="BN49" s="74"/>
      <c r="BO49" s="74"/>
      <c r="BP49" s="74"/>
      <c r="BQ49" s="74"/>
      <c r="BR49" s="74"/>
      <c r="BS49" s="74"/>
      <c r="BT49" s="74"/>
      <c r="BU49" s="74"/>
      <c r="BV49" s="74"/>
      <c r="BW49" s="74"/>
      <c r="BX49" s="74"/>
      <c r="BY49" s="74"/>
      <c r="BZ49" s="7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4"/>
      <c r="BN50" s="74"/>
      <c r="BO50" s="74"/>
      <c r="BP50" s="74"/>
      <c r="BQ50" s="74"/>
      <c r="BR50" s="74"/>
      <c r="BS50" s="74"/>
      <c r="BT50" s="74"/>
      <c r="BU50" s="74"/>
      <c r="BV50" s="74"/>
      <c r="BW50" s="74"/>
      <c r="BX50" s="74"/>
      <c r="BY50" s="74"/>
      <c r="BZ50" s="7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4"/>
      <c r="BN51" s="74"/>
      <c r="BO51" s="74"/>
      <c r="BP51" s="74"/>
      <c r="BQ51" s="74"/>
      <c r="BR51" s="74"/>
      <c r="BS51" s="74"/>
      <c r="BT51" s="74"/>
      <c r="BU51" s="74"/>
      <c r="BV51" s="74"/>
      <c r="BW51" s="74"/>
      <c r="BX51" s="74"/>
      <c r="BY51" s="74"/>
      <c r="BZ51" s="7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4"/>
      <c r="BN52" s="74"/>
      <c r="BO52" s="74"/>
      <c r="BP52" s="74"/>
      <c r="BQ52" s="74"/>
      <c r="BR52" s="74"/>
      <c r="BS52" s="74"/>
      <c r="BT52" s="74"/>
      <c r="BU52" s="74"/>
      <c r="BV52" s="74"/>
      <c r="BW52" s="74"/>
      <c r="BX52" s="74"/>
      <c r="BY52" s="74"/>
      <c r="BZ52" s="7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4"/>
      <c r="BN53" s="74"/>
      <c r="BO53" s="74"/>
      <c r="BP53" s="74"/>
      <c r="BQ53" s="74"/>
      <c r="BR53" s="74"/>
      <c r="BS53" s="74"/>
      <c r="BT53" s="74"/>
      <c r="BU53" s="74"/>
      <c r="BV53" s="74"/>
      <c r="BW53" s="74"/>
      <c r="BX53" s="74"/>
      <c r="BY53" s="74"/>
      <c r="BZ53" s="7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4"/>
      <c r="BN54" s="74"/>
      <c r="BO54" s="74"/>
      <c r="BP54" s="74"/>
      <c r="BQ54" s="74"/>
      <c r="BR54" s="74"/>
      <c r="BS54" s="74"/>
      <c r="BT54" s="74"/>
      <c r="BU54" s="74"/>
      <c r="BV54" s="74"/>
      <c r="BW54" s="74"/>
      <c r="BX54" s="74"/>
      <c r="BY54" s="74"/>
      <c r="BZ54" s="7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4"/>
      <c r="BN55" s="74"/>
      <c r="BO55" s="74"/>
      <c r="BP55" s="74"/>
      <c r="BQ55" s="74"/>
      <c r="BR55" s="74"/>
      <c r="BS55" s="74"/>
      <c r="BT55" s="74"/>
      <c r="BU55" s="74"/>
      <c r="BV55" s="74"/>
      <c r="BW55" s="74"/>
      <c r="BX55" s="74"/>
      <c r="BY55" s="74"/>
      <c r="BZ55" s="7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4"/>
      <c r="BN56" s="74"/>
      <c r="BO56" s="74"/>
      <c r="BP56" s="74"/>
      <c r="BQ56" s="74"/>
      <c r="BR56" s="74"/>
      <c r="BS56" s="74"/>
      <c r="BT56" s="74"/>
      <c r="BU56" s="74"/>
      <c r="BV56" s="74"/>
      <c r="BW56" s="74"/>
      <c r="BX56" s="74"/>
      <c r="BY56" s="74"/>
      <c r="BZ56" s="7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4"/>
      <c r="BN57" s="74"/>
      <c r="BO57" s="74"/>
      <c r="BP57" s="74"/>
      <c r="BQ57" s="74"/>
      <c r="BR57" s="74"/>
      <c r="BS57" s="74"/>
      <c r="BT57" s="74"/>
      <c r="BU57" s="74"/>
      <c r="BV57" s="74"/>
      <c r="BW57" s="74"/>
      <c r="BX57" s="74"/>
      <c r="BY57" s="74"/>
      <c r="BZ57" s="7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4"/>
      <c r="BN58" s="74"/>
      <c r="BO58" s="74"/>
      <c r="BP58" s="74"/>
      <c r="BQ58" s="74"/>
      <c r="BR58" s="74"/>
      <c r="BS58" s="74"/>
      <c r="BT58" s="74"/>
      <c r="BU58" s="74"/>
      <c r="BV58" s="74"/>
      <c r="BW58" s="74"/>
      <c r="BX58" s="74"/>
      <c r="BY58" s="74"/>
      <c r="BZ58" s="7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4"/>
      <c r="BN59" s="74"/>
      <c r="BO59" s="74"/>
      <c r="BP59" s="74"/>
      <c r="BQ59" s="74"/>
      <c r="BR59" s="74"/>
      <c r="BS59" s="74"/>
      <c r="BT59" s="74"/>
      <c r="BU59" s="74"/>
      <c r="BV59" s="74"/>
      <c r="BW59" s="74"/>
      <c r="BX59" s="74"/>
      <c r="BY59" s="74"/>
      <c r="BZ59" s="75"/>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3"/>
      <c r="BM60" s="74"/>
      <c r="BN60" s="74"/>
      <c r="BO60" s="74"/>
      <c r="BP60" s="74"/>
      <c r="BQ60" s="74"/>
      <c r="BR60" s="74"/>
      <c r="BS60" s="74"/>
      <c r="BT60" s="74"/>
      <c r="BU60" s="74"/>
      <c r="BV60" s="74"/>
      <c r="BW60" s="74"/>
      <c r="BX60" s="74"/>
      <c r="BY60" s="74"/>
      <c r="BZ60" s="75"/>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3"/>
      <c r="BM61" s="74"/>
      <c r="BN61" s="74"/>
      <c r="BO61" s="74"/>
      <c r="BP61" s="74"/>
      <c r="BQ61" s="74"/>
      <c r="BR61" s="74"/>
      <c r="BS61" s="74"/>
      <c r="BT61" s="74"/>
      <c r="BU61" s="74"/>
      <c r="BV61" s="74"/>
      <c r="BW61" s="74"/>
      <c r="BX61" s="74"/>
      <c r="BY61" s="74"/>
      <c r="BZ61" s="7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4"/>
      <c r="BN62" s="74"/>
      <c r="BO62" s="74"/>
      <c r="BP62" s="74"/>
      <c r="BQ62" s="74"/>
      <c r="BR62" s="74"/>
      <c r="BS62" s="74"/>
      <c r="BT62" s="74"/>
      <c r="BU62" s="74"/>
      <c r="BV62" s="74"/>
      <c r="BW62" s="74"/>
      <c r="BX62" s="74"/>
      <c r="BY62" s="74"/>
      <c r="BZ62" s="7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6"/>
      <c r="BM63" s="77"/>
      <c r="BN63" s="77"/>
      <c r="BO63" s="77"/>
      <c r="BP63" s="77"/>
      <c r="BQ63" s="77"/>
      <c r="BR63" s="77"/>
      <c r="BS63" s="77"/>
      <c r="BT63" s="77"/>
      <c r="BU63" s="77"/>
      <c r="BV63" s="77"/>
      <c r="BW63" s="77"/>
      <c r="BX63" s="77"/>
      <c r="BY63" s="77"/>
      <c r="BZ63" s="7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9" t="s">
        <v>29</v>
      </c>
      <c r="BM64" s="80"/>
      <c r="BN64" s="80"/>
      <c r="BO64" s="80"/>
      <c r="BP64" s="80"/>
      <c r="BQ64" s="80"/>
      <c r="BR64" s="80"/>
      <c r="BS64" s="80"/>
      <c r="BT64" s="80"/>
      <c r="BU64" s="80"/>
      <c r="BV64" s="80"/>
      <c r="BW64" s="80"/>
      <c r="BX64" s="80"/>
      <c r="BY64" s="80"/>
      <c r="BZ64" s="8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82"/>
      <c r="BM65" s="83"/>
      <c r="BN65" s="83"/>
      <c r="BO65" s="83"/>
      <c r="BP65" s="83"/>
      <c r="BQ65" s="83"/>
      <c r="BR65" s="83"/>
      <c r="BS65" s="83"/>
      <c r="BT65" s="83"/>
      <c r="BU65" s="83"/>
      <c r="BV65" s="83"/>
      <c r="BW65" s="83"/>
      <c r="BX65" s="83"/>
      <c r="BY65" s="83"/>
      <c r="BZ65" s="8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114</v>
      </c>
      <c r="BM66" s="74"/>
      <c r="BN66" s="74"/>
      <c r="BO66" s="74"/>
      <c r="BP66" s="74"/>
      <c r="BQ66" s="74"/>
      <c r="BR66" s="74"/>
      <c r="BS66" s="74"/>
      <c r="BT66" s="74"/>
      <c r="BU66" s="74"/>
      <c r="BV66" s="74"/>
      <c r="BW66" s="74"/>
      <c r="BX66" s="74"/>
      <c r="BY66" s="74"/>
      <c r="BZ66" s="7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HSQtXOmuCbBqJlh5d77ToVosM1hDi1DIMaKV4AC6ESJCh96k0jGaKkeZvXVW4VXt8UwomND+LWwFomXdaQLv/A==" saltValue="mcSpKaDIO1Ooz9JuKL5Ee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15">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42129</v>
      </c>
      <c r="D6" s="19">
        <f t="shared" si="3"/>
        <v>46</v>
      </c>
      <c r="E6" s="19">
        <f t="shared" si="3"/>
        <v>17</v>
      </c>
      <c r="F6" s="19">
        <f t="shared" si="3"/>
        <v>4</v>
      </c>
      <c r="G6" s="19">
        <f t="shared" si="3"/>
        <v>0</v>
      </c>
      <c r="H6" s="19" t="str">
        <f t="shared" si="3"/>
        <v>宮城県　登米市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58.93</v>
      </c>
      <c r="P6" s="20">
        <f t="shared" si="3"/>
        <v>22.08</v>
      </c>
      <c r="Q6" s="20">
        <f t="shared" si="3"/>
        <v>83.7</v>
      </c>
      <c r="R6" s="20">
        <f t="shared" si="3"/>
        <v>3743</v>
      </c>
      <c r="S6" s="20">
        <f t="shared" si="3"/>
        <v>73338</v>
      </c>
      <c r="T6" s="20">
        <f t="shared" si="3"/>
        <v>536.09</v>
      </c>
      <c r="U6" s="20">
        <f t="shared" si="3"/>
        <v>136.80000000000001</v>
      </c>
      <c r="V6" s="20">
        <f t="shared" si="3"/>
        <v>16062</v>
      </c>
      <c r="W6" s="20">
        <f t="shared" si="3"/>
        <v>8.9</v>
      </c>
      <c r="X6" s="20">
        <f t="shared" si="3"/>
        <v>1804.72</v>
      </c>
      <c r="Y6" s="21" t="str">
        <f>IF(Y7="",NA(),Y7)</f>
        <v>-</v>
      </c>
      <c r="Z6" s="21">
        <f t="shared" ref="Z6:AH6" si="4">IF(Z7="",NA(),Z7)</f>
        <v>102.65</v>
      </c>
      <c r="AA6" s="21">
        <f t="shared" si="4"/>
        <v>102.67</v>
      </c>
      <c r="AB6" s="21">
        <f t="shared" si="4"/>
        <v>102.07</v>
      </c>
      <c r="AC6" s="21">
        <f t="shared" si="4"/>
        <v>101.27</v>
      </c>
      <c r="AD6" s="21" t="str">
        <f t="shared" si="4"/>
        <v>-</v>
      </c>
      <c r="AE6" s="21">
        <f t="shared" si="4"/>
        <v>105.78</v>
      </c>
      <c r="AF6" s="21">
        <f t="shared" si="4"/>
        <v>106.09</v>
      </c>
      <c r="AG6" s="21">
        <f t="shared" si="4"/>
        <v>106.44</v>
      </c>
      <c r="AH6" s="21">
        <f t="shared" si="4"/>
        <v>107.11</v>
      </c>
      <c r="AI6" s="20" t="str">
        <f>IF(AI7="","",IF(AI7="-","【-】","【"&amp;SUBSTITUTE(TEXT(AI7,"#,##0.00"),"-","△")&amp;"】"))</f>
        <v>【105.09】</v>
      </c>
      <c r="AJ6" s="21" t="str">
        <f>IF(AJ7="",NA(),AJ7)</f>
        <v>-</v>
      </c>
      <c r="AK6" s="20">
        <f t="shared" ref="AK6:AS6" si="5">IF(AK7="",NA(),AK7)</f>
        <v>0</v>
      </c>
      <c r="AL6" s="20">
        <f t="shared" si="5"/>
        <v>0</v>
      </c>
      <c r="AM6" s="20">
        <f t="shared" si="5"/>
        <v>0</v>
      </c>
      <c r="AN6" s="20">
        <f t="shared" si="5"/>
        <v>0</v>
      </c>
      <c r="AO6" s="21" t="str">
        <f t="shared" si="5"/>
        <v>-</v>
      </c>
      <c r="AP6" s="21">
        <f t="shared" si="5"/>
        <v>63.96</v>
      </c>
      <c r="AQ6" s="21">
        <f t="shared" si="5"/>
        <v>69.42</v>
      </c>
      <c r="AR6" s="21">
        <f t="shared" si="5"/>
        <v>72.86</v>
      </c>
      <c r="AS6" s="21">
        <f t="shared" si="5"/>
        <v>69.540000000000006</v>
      </c>
      <c r="AT6" s="20" t="str">
        <f>IF(AT7="","",IF(AT7="-","【-】","【"&amp;SUBSTITUTE(TEXT(AT7,"#,##0.00"),"-","△")&amp;"】"))</f>
        <v>【65.73】</v>
      </c>
      <c r="AU6" s="21" t="str">
        <f>IF(AU7="",NA(),AU7)</f>
        <v>-</v>
      </c>
      <c r="AV6" s="21">
        <f t="shared" ref="AV6:BD6" si="6">IF(AV7="",NA(),AV7)</f>
        <v>13.29</v>
      </c>
      <c r="AW6" s="21">
        <f t="shared" si="6"/>
        <v>19.07</v>
      </c>
      <c r="AX6" s="21">
        <f t="shared" si="6"/>
        <v>16.760000000000002</v>
      </c>
      <c r="AY6" s="21">
        <f t="shared" si="6"/>
        <v>20.41</v>
      </c>
      <c r="AZ6" s="21" t="str">
        <f t="shared" si="6"/>
        <v>-</v>
      </c>
      <c r="BA6" s="21">
        <f t="shared" si="6"/>
        <v>44.24</v>
      </c>
      <c r="BB6" s="21">
        <f t="shared" si="6"/>
        <v>43.07</v>
      </c>
      <c r="BC6" s="21">
        <f t="shared" si="6"/>
        <v>45.42</v>
      </c>
      <c r="BD6" s="21">
        <f t="shared" si="6"/>
        <v>50.63</v>
      </c>
      <c r="BE6" s="20" t="str">
        <f>IF(BE7="","",IF(BE7="-","【-】","【"&amp;SUBSTITUTE(TEXT(BE7,"#,##0.00"),"-","△")&amp;"】"))</f>
        <v>【48.91】</v>
      </c>
      <c r="BF6" s="21" t="str">
        <f>IF(BF7="",NA(),BF7)</f>
        <v>-</v>
      </c>
      <c r="BG6" s="21">
        <f t="shared" ref="BG6:BO6" si="7">IF(BG7="",NA(),BG7)</f>
        <v>3670.86</v>
      </c>
      <c r="BH6" s="21">
        <f t="shared" si="7"/>
        <v>3563.82</v>
      </c>
      <c r="BI6" s="21">
        <f t="shared" si="7"/>
        <v>3466.99</v>
      </c>
      <c r="BJ6" s="21">
        <f t="shared" si="7"/>
        <v>3224.13</v>
      </c>
      <c r="BK6" s="21" t="str">
        <f t="shared" si="7"/>
        <v>-</v>
      </c>
      <c r="BL6" s="21">
        <f t="shared" si="7"/>
        <v>1258.43</v>
      </c>
      <c r="BM6" s="21">
        <f t="shared" si="7"/>
        <v>1163.75</v>
      </c>
      <c r="BN6" s="21">
        <f t="shared" si="7"/>
        <v>1195.47</v>
      </c>
      <c r="BO6" s="21">
        <f t="shared" si="7"/>
        <v>1168.69</v>
      </c>
      <c r="BP6" s="20" t="str">
        <f>IF(BP7="","",IF(BP7="-","【-】","【"&amp;SUBSTITUTE(TEXT(BP7,"#,##0.00"),"-","△")&amp;"】"))</f>
        <v>【1,156.82】</v>
      </c>
      <c r="BQ6" s="21" t="str">
        <f>IF(BQ7="",NA(),BQ7)</f>
        <v>-</v>
      </c>
      <c r="BR6" s="21">
        <f t="shared" ref="BR6:BZ6" si="8">IF(BR7="",NA(),BR7)</f>
        <v>87.85</v>
      </c>
      <c r="BS6" s="21">
        <f t="shared" si="8"/>
        <v>84.99</v>
      </c>
      <c r="BT6" s="21">
        <f t="shared" si="8"/>
        <v>88.34</v>
      </c>
      <c r="BU6" s="21">
        <f t="shared" si="8"/>
        <v>86.61</v>
      </c>
      <c r="BV6" s="21" t="str">
        <f t="shared" si="8"/>
        <v>-</v>
      </c>
      <c r="BW6" s="21">
        <f t="shared" si="8"/>
        <v>73.36</v>
      </c>
      <c r="BX6" s="21">
        <f t="shared" si="8"/>
        <v>72.599999999999994</v>
      </c>
      <c r="BY6" s="21">
        <f t="shared" si="8"/>
        <v>69.430000000000007</v>
      </c>
      <c r="BZ6" s="21">
        <f t="shared" si="8"/>
        <v>70.709999999999994</v>
      </c>
      <c r="CA6" s="20" t="str">
        <f>IF(CA7="","",IF(CA7="-","【-】","【"&amp;SUBSTITUTE(TEXT(CA7,"#,##0.00"),"-","△")&amp;"】"))</f>
        <v>【75.33】</v>
      </c>
      <c r="CB6" s="21" t="str">
        <f>IF(CB7="",NA(),CB7)</f>
        <v>-</v>
      </c>
      <c r="CC6" s="21">
        <f t="shared" ref="CC6:CK6" si="9">IF(CC7="",NA(),CC7)</f>
        <v>180.2</v>
      </c>
      <c r="CD6" s="21">
        <f t="shared" si="9"/>
        <v>186.88</v>
      </c>
      <c r="CE6" s="21">
        <f t="shared" si="9"/>
        <v>180.12</v>
      </c>
      <c r="CF6" s="21">
        <f t="shared" si="9"/>
        <v>198.88</v>
      </c>
      <c r="CG6" s="21" t="str">
        <f t="shared" si="9"/>
        <v>-</v>
      </c>
      <c r="CH6" s="21">
        <f t="shared" si="9"/>
        <v>224.88</v>
      </c>
      <c r="CI6" s="21">
        <f t="shared" si="9"/>
        <v>228.64</v>
      </c>
      <c r="CJ6" s="21">
        <f t="shared" si="9"/>
        <v>239.46</v>
      </c>
      <c r="CK6" s="21">
        <f t="shared" si="9"/>
        <v>233.15</v>
      </c>
      <c r="CL6" s="20" t="str">
        <f>IF(CL7="","",IF(CL7="-","【-】","【"&amp;SUBSTITUTE(TEXT(CL7,"#,##0.00"),"-","△")&amp;"】"))</f>
        <v>【215.73】</v>
      </c>
      <c r="CM6" s="21" t="str">
        <f>IF(CM7="",NA(),CM7)</f>
        <v>-</v>
      </c>
      <c r="CN6" s="21">
        <f t="shared" ref="CN6:CV6" si="10">IF(CN7="",NA(),CN7)</f>
        <v>67.23</v>
      </c>
      <c r="CO6" s="21">
        <f t="shared" si="10"/>
        <v>66.61</v>
      </c>
      <c r="CP6" s="21">
        <f t="shared" si="10"/>
        <v>64.989999999999995</v>
      </c>
      <c r="CQ6" s="21">
        <f t="shared" si="10"/>
        <v>61.4</v>
      </c>
      <c r="CR6" s="21" t="str">
        <f t="shared" si="10"/>
        <v>-</v>
      </c>
      <c r="CS6" s="21">
        <f t="shared" si="10"/>
        <v>42.4</v>
      </c>
      <c r="CT6" s="21">
        <f t="shared" si="10"/>
        <v>42.28</v>
      </c>
      <c r="CU6" s="21">
        <f t="shared" si="10"/>
        <v>41.06</v>
      </c>
      <c r="CV6" s="21">
        <f t="shared" si="10"/>
        <v>42.09</v>
      </c>
      <c r="CW6" s="20" t="str">
        <f>IF(CW7="","",IF(CW7="-","【-】","【"&amp;SUBSTITUTE(TEXT(CW7,"#,##0.00"),"-","△")&amp;"】"))</f>
        <v>【43.28】</v>
      </c>
      <c r="CX6" s="21" t="str">
        <f>IF(CX7="",NA(),CX7)</f>
        <v>-</v>
      </c>
      <c r="CY6" s="21">
        <f t="shared" ref="CY6:DG6" si="11">IF(CY7="",NA(),CY7)</f>
        <v>77.010000000000005</v>
      </c>
      <c r="CZ6" s="21">
        <f t="shared" si="11"/>
        <v>77.77</v>
      </c>
      <c r="DA6" s="21">
        <f t="shared" si="11"/>
        <v>78.760000000000005</v>
      </c>
      <c r="DB6" s="21">
        <f t="shared" si="11"/>
        <v>79.77</v>
      </c>
      <c r="DC6" s="21" t="str">
        <f t="shared" si="11"/>
        <v>-</v>
      </c>
      <c r="DD6" s="21">
        <f t="shared" si="11"/>
        <v>84.19</v>
      </c>
      <c r="DE6" s="21">
        <f t="shared" si="11"/>
        <v>84.34</v>
      </c>
      <c r="DF6" s="21">
        <f t="shared" si="11"/>
        <v>84.34</v>
      </c>
      <c r="DG6" s="21">
        <f t="shared" si="11"/>
        <v>84.73</v>
      </c>
      <c r="DH6" s="20" t="str">
        <f>IF(DH7="","",IF(DH7="-","【-】","【"&amp;SUBSTITUTE(TEXT(DH7,"#,##0.00"),"-","△")&amp;"】"))</f>
        <v>【86.21】</v>
      </c>
      <c r="DI6" s="21" t="str">
        <f>IF(DI7="",NA(),DI7)</f>
        <v>-</v>
      </c>
      <c r="DJ6" s="21">
        <f t="shared" ref="DJ6:DR6" si="12">IF(DJ7="",NA(),DJ7)</f>
        <v>3.5</v>
      </c>
      <c r="DK6" s="21">
        <f t="shared" si="12"/>
        <v>6.71</v>
      </c>
      <c r="DL6" s="21">
        <f t="shared" si="12"/>
        <v>9.86</v>
      </c>
      <c r="DM6" s="21">
        <f t="shared" si="12"/>
        <v>12.79</v>
      </c>
      <c r="DN6" s="21" t="str">
        <f t="shared" si="12"/>
        <v>-</v>
      </c>
      <c r="DO6" s="21">
        <f t="shared" si="12"/>
        <v>21.36</v>
      </c>
      <c r="DP6" s="21">
        <f t="shared" si="12"/>
        <v>22.79</v>
      </c>
      <c r="DQ6" s="21">
        <f t="shared" si="12"/>
        <v>24.8</v>
      </c>
      <c r="DR6" s="21">
        <f t="shared" si="12"/>
        <v>26.77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1">
        <f t="shared" si="13"/>
        <v>0.01</v>
      </c>
      <c r="EA6" s="21">
        <f t="shared" si="13"/>
        <v>0.01</v>
      </c>
      <c r="EB6" s="21">
        <f t="shared" si="13"/>
        <v>0.02</v>
      </c>
      <c r="EC6" s="21">
        <f t="shared" si="13"/>
        <v>7.0000000000000007E-2</v>
      </c>
      <c r="ED6" s="20" t="str">
        <f>IF(ED7="","",IF(ED7="-","【-】","【"&amp;SUBSTITUTE(TEXT(ED7,"#,##0.00"),"-","△")&amp;"】"))</f>
        <v>【0.09】</v>
      </c>
      <c r="EE6" s="21" t="str">
        <f>IF(EE7="",NA(),EE7)</f>
        <v>-</v>
      </c>
      <c r="EF6" s="20">
        <f t="shared" ref="EF6:EN6" si="14">IF(EF7="",NA(),EF7)</f>
        <v>0</v>
      </c>
      <c r="EG6" s="20">
        <f t="shared" si="14"/>
        <v>0</v>
      </c>
      <c r="EH6" s="20">
        <f t="shared" si="14"/>
        <v>0</v>
      </c>
      <c r="EI6" s="20">
        <f t="shared" si="14"/>
        <v>0</v>
      </c>
      <c r="EJ6" s="21" t="str">
        <f t="shared" si="14"/>
        <v>-</v>
      </c>
      <c r="EK6" s="21">
        <f t="shared" si="14"/>
        <v>0.39</v>
      </c>
      <c r="EL6" s="21">
        <f t="shared" si="14"/>
        <v>0.1</v>
      </c>
      <c r="EM6" s="21">
        <f t="shared" si="14"/>
        <v>0.08</v>
      </c>
      <c r="EN6" s="21">
        <f t="shared" si="14"/>
        <v>0.06</v>
      </c>
      <c r="EO6" s="20" t="str">
        <f>IF(EO7="","",IF(EO7="-","【-】","【"&amp;SUBSTITUTE(TEXT(EO7,"#,##0.00"),"-","△")&amp;"】"))</f>
        <v>【0.11】</v>
      </c>
    </row>
    <row r="7" spans="1:148" s="22" customFormat="1" x14ac:dyDescent="0.15">
      <c r="A7" s="14"/>
      <c r="B7" s="23">
        <v>2023</v>
      </c>
      <c r="C7" s="23">
        <v>42129</v>
      </c>
      <c r="D7" s="23">
        <v>46</v>
      </c>
      <c r="E7" s="23">
        <v>17</v>
      </c>
      <c r="F7" s="23">
        <v>4</v>
      </c>
      <c r="G7" s="23">
        <v>0</v>
      </c>
      <c r="H7" s="23" t="s">
        <v>96</v>
      </c>
      <c r="I7" s="23" t="s">
        <v>97</v>
      </c>
      <c r="J7" s="23" t="s">
        <v>98</v>
      </c>
      <c r="K7" s="23" t="s">
        <v>99</v>
      </c>
      <c r="L7" s="23" t="s">
        <v>100</v>
      </c>
      <c r="M7" s="23" t="s">
        <v>101</v>
      </c>
      <c r="N7" s="24" t="s">
        <v>102</v>
      </c>
      <c r="O7" s="24">
        <v>58.93</v>
      </c>
      <c r="P7" s="24">
        <v>22.08</v>
      </c>
      <c r="Q7" s="24">
        <v>83.7</v>
      </c>
      <c r="R7" s="24">
        <v>3743</v>
      </c>
      <c r="S7" s="24">
        <v>73338</v>
      </c>
      <c r="T7" s="24">
        <v>536.09</v>
      </c>
      <c r="U7" s="24">
        <v>136.80000000000001</v>
      </c>
      <c r="V7" s="24">
        <v>16062</v>
      </c>
      <c r="W7" s="24">
        <v>8.9</v>
      </c>
      <c r="X7" s="24">
        <v>1804.72</v>
      </c>
      <c r="Y7" s="24" t="s">
        <v>102</v>
      </c>
      <c r="Z7" s="24">
        <v>102.65</v>
      </c>
      <c r="AA7" s="24">
        <v>102.67</v>
      </c>
      <c r="AB7" s="24">
        <v>102.07</v>
      </c>
      <c r="AC7" s="24">
        <v>101.27</v>
      </c>
      <c r="AD7" s="24" t="s">
        <v>102</v>
      </c>
      <c r="AE7" s="24">
        <v>105.78</v>
      </c>
      <c r="AF7" s="24">
        <v>106.09</v>
      </c>
      <c r="AG7" s="24">
        <v>106.44</v>
      </c>
      <c r="AH7" s="24">
        <v>107.11</v>
      </c>
      <c r="AI7" s="24">
        <v>105.09</v>
      </c>
      <c r="AJ7" s="24" t="s">
        <v>102</v>
      </c>
      <c r="AK7" s="24">
        <v>0</v>
      </c>
      <c r="AL7" s="24">
        <v>0</v>
      </c>
      <c r="AM7" s="24">
        <v>0</v>
      </c>
      <c r="AN7" s="24">
        <v>0</v>
      </c>
      <c r="AO7" s="24" t="s">
        <v>102</v>
      </c>
      <c r="AP7" s="24">
        <v>63.96</v>
      </c>
      <c r="AQ7" s="24">
        <v>69.42</v>
      </c>
      <c r="AR7" s="24">
        <v>72.86</v>
      </c>
      <c r="AS7" s="24">
        <v>69.540000000000006</v>
      </c>
      <c r="AT7" s="24">
        <v>65.73</v>
      </c>
      <c r="AU7" s="24" t="s">
        <v>102</v>
      </c>
      <c r="AV7" s="24">
        <v>13.29</v>
      </c>
      <c r="AW7" s="24">
        <v>19.07</v>
      </c>
      <c r="AX7" s="24">
        <v>16.760000000000002</v>
      </c>
      <c r="AY7" s="24">
        <v>20.41</v>
      </c>
      <c r="AZ7" s="24" t="s">
        <v>102</v>
      </c>
      <c r="BA7" s="24">
        <v>44.24</v>
      </c>
      <c r="BB7" s="24">
        <v>43.07</v>
      </c>
      <c r="BC7" s="24">
        <v>45.42</v>
      </c>
      <c r="BD7" s="24">
        <v>50.63</v>
      </c>
      <c r="BE7" s="24">
        <v>48.91</v>
      </c>
      <c r="BF7" s="24" t="s">
        <v>102</v>
      </c>
      <c r="BG7" s="24">
        <v>3670.86</v>
      </c>
      <c r="BH7" s="24">
        <v>3563.82</v>
      </c>
      <c r="BI7" s="24">
        <v>3466.99</v>
      </c>
      <c r="BJ7" s="24">
        <v>3224.13</v>
      </c>
      <c r="BK7" s="24" t="s">
        <v>102</v>
      </c>
      <c r="BL7" s="24">
        <v>1258.43</v>
      </c>
      <c r="BM7" s="24">
        <v>1163.75</v>
      </c>
      <c r="BN7" s="24">
        <v>1195.47</v>
      </c>
      <c r="BO7" s="24">
        <v>1168.69</v>
      </c>
      <c r="BP7" s="24">
        <v>1156.82</v>
      </c>
      <c r="BQ7" s="24" t="s">
        <v>102</v>
      </c>
      <c r="BR7" s="24">
        <v>87.85</v>
      </c>
      <c r="BS7" s="24">
        <v>84.99</v>
      </c>
      <c r="BT7" s="24">
        <v>88.34</v>
      </c>
      <c r="BU7" s="24">
        <v>86.61</v>
      </c>
      <c r="BV7" s="24" t="s">
        <v>102</v>
      </c>
      <c r="BW7" s="24">
        <v>73.36</v>
      </c>
      <c r="BX7" s="24">
        <v>72.599999999999994</v>
      </c>
      <c r="BY7" s="24">
        <v>69.430000000000007</v>
      </c>
      <c r="BZ7" s="24">
        <v>70.709999999999994</v>
      </c>
      <c r="CA7" s="24">
        <v>75.33</v>
      </c>
      <c r="CB7" s="24" t="s">
        <v>102</v>
      </c>
      <c r="CC7" s="24">
        <v>180.2</v>
      </c>
      <c r="CD7" s="24">
        <v>186.88</v>
      </c>
      <c r="CE7" s="24">
        <v>180.12</v>
      </c>
      <c r="CF7" s="24">
        <v>198.88</v>
      </c>
      <c r="CG7" s="24" t="s">
        <v>102</v>
      </c>
      <c r="CH7" s="24">
        <v>224.88</v>
      </c>
      <c r="CI7" s="24">
        <v>228.64</v>
      </c>
      <c r="CJ7" s="24">
        <v>239.46</v>
      </c>
      <c r="CK7" s="24">
        <v>233.15</v>
      </c>
      <c r="CL7" s="24">
        <v>215.73</v>
      </c>
      <c r="CM7" s="24" t="s">
        <v>102</v>
      </c>
      <c r="CN7" s="24">
        <v>67.23</v>
      </c>
      <c r="CO7" s="24">
        <v>66.61</v>
      </c>
      <c r="CP7" s="24">
        <v>64.989999999999995</v>
      </c>
      <c r="CQ7" s="24">
        <v>61.4</v>
      </c>
      <c r="CR7" s="24" t="s">
        <v>102</v>
      </c>
      <c r="CS7" s="24">
        <v>42.4</v>
      </c>
      <c r="CT7" s="24">
        <v>42.28</v>
      </c>
      <c r="CU7" s="24">
        <v>41.06</v>
      </c>
      <c r="CV7" s="24">
        <v>42.09</v>
      </c>
      <c r="CW7" s="24">
        <v>43.28</v>
      </c>
      <c r="CX7" s="24" t="s">
        <v>102</v>
      </c>
      <c r="CY7" s="24">
        <v>77.010000000000005</v>
      </c>
      <c r="CZ7" s="24">
        <v>77.77</v>
      </c>
      <c r="DA7" s="24">
        <v>78.760000000000005</v>
      </c>
      <c r="DB7" s="24">
        <v>79.77</v>
      </c>
      <c r="DC7" s="24" t="s">
        <v>102</v>
      </c>
      <c r="DD7" s="24">
        <v>84.19</v>
      </c>
      <c r="DE7" s="24">
        <v>84.34</v>
      </c>
      <c r="DF7" s="24">
        <v>84.34</v>
      </c>
      <c r="DG7" s="24">
        <v>84.73</v>
      </c>
      <c r="DH7" s="24">
        <v>86.21</v>
      </c>
      <c r="DI7" s="24" t="s">
        <v>102</v>
      </c>
      <c r="DJ7" s="24">
        <v>3.5</v>
      </c>
      <c r="DK7" s="24">
        <v>6.71</v>
      </c>
      <c r="DL7" s="24">
        <v>9.86</v>
      </c>
      <c r="DM7" s="24">
        <v>12.79</v>
      </c>
      <c r="DN7" s="24" t="s">
        <v>102</v>
      </c>
      <c r="DO7" s="24">
        <v>21.36</v>
      </c>
      <c r="DP7" s="24">
        <v>22.79</v>
      </c>
      <c r="DQ7" s="24">
        <v>24.8</v>
      </c>
      <c r="DR7" s="24">
        <v>26.77</v>
      </c>
      <c r="DS7" s="24">
        <v>29.62</v>
      </c>
      <c r="DT7" s="24" t="s">
        <v>102</v>
      </c>
      <c r="DU7" s="24">
        <v>0</v>
      </c>
      <c r="DV7" s="24">
        <v>0</v>
      </c>
      <c r="DW7" s="24">
        <v>0</v>
      </c>
      <c r="DX7" s="24">
        <v>0</v>
      </c>
      <c r="DY7" s="24" t="s">
        <v>102</v>
      </c>
      <c r="DZ7" s="24">
        <v>0.01</v>
      </c>
      <c r="EA7" s="24">
        <v>0.01</v>
      </c>
      <c r="EB7" s="24">
        <v>0.02</v>
      </c>
      <c r="EC7" s="24">
        <v>7.0000000000000007E-2</v>
      </c>
      <c r="ED7" s="24">
        <v>0.09</v>
      </c>
      <c r="EE7" s="24" t="s">
        <v>102</v>
      </c>
      <c r="EF7" s="24">
        <v>0</v>
      </c>
      <c r="EG7" s="24">
        <v>0</v>
      </c>
      <c r="EH7" s="24">
        <v>0</v>
      </c>
      <c r="EI7" s="24">
        <v>0</v>
      </c>
      <c r="EJ7" s="24" t="s">
        <v>102</v>
      </c>
      <c r="EK7" s="24">
        <v>0.39</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2025-01-24T07:09:21Z</dcterms:created>
  <dcterms:modified xsi:type="dcterms:W3CDTF">2025-02-19T01:12:19Z</dcterms:modified>
  <cp:category/>
</cp:coreProperties>
</file>