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8_多賀城市\"/>
    </mc:Choice>
  </mc:AlternateContent>
  <workbookProtection workbookAlgorithmName="SHA-512" workbookHashValue="EGXISPIHhktHthhCaomk4+eL+Va1SDeBwy10QRWcrwbpfxEl42fCE41EX/0ctvgvnAi1mWHdYxMqQ2uhvC3tQA==" workbookSaltValue="Hk4lMUv+p5YDt+D4423eXg==" workbookSpinCount="100000" lockStructure="1"/>
  <bookViews>
    <workbookView xWindow="28680" yWindow="-120" windowWidth="21840" windowHeight="3792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O6" i="5"/>
  <c r="I10" i="4" s="1"/>
  <c r="N6" i="5"/>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B10" i="4"/>
  <c r="BB8" i="4"/>
  <c r="AT8" i="4"/>
  <c r="P8" i="4"/>
  <c r="I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<sst xmlns="http://schemas.openxmlformats.org/spreadsheetml/2006/main" count="228" uniqueCount="114">
  <si>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</si>
  <si>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</si>
  <si>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</si>
  <si>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</si>
  <si>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</si>
  <si>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</si>
  <si>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</si>
  <si>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</si>
  <si>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</si>
  <si>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</si>
  <si>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</si>
  <si>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</si>
  <si>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</si>
  <si>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</si>
  <si>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</si>
  <si>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</si>
  <si>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</si>
  <si>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</si>
  <si>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</si>
  <si>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</si>
  <si>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</si>
  <si>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</si>
  <si>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</si>
  <si>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</si>
  <si>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</si>
  <si>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</si>
  <si>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</si>
  <si>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</si>
  <si>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</si>
  <si>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</si>
  <si>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</si>
  <si>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</si>
  <si>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</si>
  <si>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</si>
  <si>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</si>
  <si>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</si>
  <si>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</si>
  <si>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</si>
  <si>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</si>
  <si>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</si>
  <si>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</si>
  <si>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</si>
  <si>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</si>
  <si>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</si>
  <si>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</si>
  <si>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</si>
  <si>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</si>
  <si>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</si>
  <si>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</si>
  <si>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</si>
  <si>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</si>
  <si>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</si>
  <si>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</si>
  <si>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</si>
  <si>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</si>
  <si>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</si>
  <si>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</si>
  <si>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</si>
  <si>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</si>
  <si>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</si>
  <si>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</si>
  <si>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</si>
  <si>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</si>
  <si>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</si>
  <si>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</si>
  <si>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</si>
  <si>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</si>
  <si>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</si>
  <si>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</si>
  <si>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</si>
  <si>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</si>
  <si>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</si>
  <si>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</si>
  <si>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</si>
  <si>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</si>
  <si>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</si>
  <si>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</si>
  <si>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</si>
  <si>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</si>
  <si>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</si>
  <si>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</si>
  <si>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</si>
  <si>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</si>
  <si>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</si>
  <si>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</si>
  <si>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</si>
  <si>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</si>
  <si>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</si>
  <si>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</si>
  <si>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</si>
  <si>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</si>
  <si>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</si>
  <si>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</si>
  <si>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多賀城市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</si>
  <si>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</si>
  <si>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</si>
  <si>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</si>
  <si>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</si>
  <si>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</si>
  <si>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</si>
  <si>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</si>
  <si>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</si>
  <si>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</si>
  <si>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</si>
  <si>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</si>
  <si>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</si>
  <si>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</si>
  <si>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</si>
  <si>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</si>
  <si>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</si>
  <si>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</si>
  <si>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rPr>
        <u/>
        <sz val="11"/>
        <color theme="1"/>
        <rFont val="ＭＳ ゴシック"/>
        <family val="3"/>
        <charset val="128"/>
      </rPr>
      <t>【➀有形固定資産減価償却率】【②管路経年化率】</t>
    </r>
    <r>
      <rPr>
        <sz val="11"/>
        <color theme="1"/>
        <rFont val="ＭＳ ゴシック"/>
        <family val="3"/>
        <charset val="128"/>
      </rPr>
      <t xml:space="preserve">類似団体平均値と比較し、管路の老朽化率は低く保たれていることから、管路は健全な状態と判断されます。
</t>
    </r>
    <r>
      <rPr>
        <u/>
        <sz val="11"/>
        <color theme="1"/>
        <rFont val="ＭＳ ゴシック"/>
        <family val="3"/>
        <charset val="128"/>
      </rPr>
      <t>【③管路更新率】</t>
    </r>
    <r>
      <rPr>
        <sz val="11"/>
        <color theme="1"/>
        <rFont val="ＭＳ ゴシック"/>
        <family val="3"/>
        <charset val="128"/>
      </rPr>
      <t>固定資産台帳に登録している数値と実績値との差異を解消させたことにより数値が低下しました</t>
    </r>
    <r>
      <rPr>
        <sz val="11"/>
        <rFont val="ＭＳ ゴシック"/>
        <family val="3"/>
        <charset val="128"/>
      </rPr>
      <t>。</t>
    </r>
    <rPh sb="2" eb="4">
      <t>ユウケイ</t>
    </rPh>
    <rPh sb="4" eb="6">
      <t>コテイ</t>
    </rPh>
    <rPh sb="6" eb="8">
      <t>シサン</t>
    </rPh>
    <rPh sb="8" eb="10">
      <t>ゲンカ</t>
    </rPh>
    <rPh sb="10" eb="12">
      <t>ショウキャク</t>
    </rPh>
    <rPh sb="12" eb="13">
      <t>リツ</t>
    </rPh>
    <rPh sb="29" eb="31">
      <t>カンロ</t>
    </rPh>
    <rPh sb="31" eb="34">
      <t>ケイネンカ</t>
    </rPh>
    <rPh sb="34" eb="35">
      <t>リツ</t>
    </rPh>
    <rPh sb="36" eb="38">
      <t>ルイジ</t>
    </rPh>
    <rPh sb="38" eb="40">
      <t>ダンタイ</t>
    </rPh>
    <rPh sb="40" eb="43">
      <t>ヘイキンチ</t>
    </rPh>
    <rPh sb="44" eb="46">
      <t>ヒカク</t>
    </rPh>
    <rPh sb="48" eb="50">
      <t>カンロ</t>
    </rPh>
    <rPh sb="51" eb="54">
      <t>ロウキュウカ</t>
    </rPh>
    <rPh sb="54" eb="55">
      <t>リツ</t>
    </rPh>
    <rPh sb="57" eb="58">
      <t>ヒク</t>
    </rPh>
    <rPh sb="59" eb="60">
      <t>タモ</t>
    </rPh>
    <rPh sb="69" eb="71">
      <t>カンロ</t>
    </rPh>
    <rPh sb="73" eb="74">
      <t>ミジカ</t>
    </rPh>
    <rPh sb="81" eb="85">
      <t>コテイシサン</t>
    </rPh>
    <rPh sb="85" eb="87">
      <t>ダイチョウ</t>
    </rPh>
    <rPh sb="88" eb="90">
      <t>トウロク</t>
    </rPh>
    <rPh sb="94" eb="96">
      <t>スウチ</t>
    </rPh>
    <rPh sb="97" eb="100">
      <t>ジッセキチ</t>
    </rPh>
    <rPh sb="102" eb="104">
      <t>サイ</t>
    </rPh>
    <rPh sb="105" eb="107">
      <t>カイショウ</t>
    </rPh>
    <rPh sb="115" eb="117">
      <t>スウチ</t>
    </rPh>
    <rPh sb="118" eb="120">
      <t>テイカ</t>
    </rPh>
    <phoneticPr fontId="4"/>
  </si>
  <si>
    <r>
      <rPr>
        <u/>
        <sz val="11"/>
        <color theme="1"/>
        <rFont val="ＭＳ ゴシック"/>
        <family val="3"/>
        <charset val="128"/>
      </rPr>
      <t>【➀経常収支比率】</t>
    </r>
    <r>
      <rPr>
        <sz val="11"/>
        <color theme="1"/>
        <rFont val="ＭＳ ゴシック"/>
        <family val="3"/>
        <charset val="128"/>
      </rPr>
      <t xml:space="preserve">前年度と比較して、給水収益の減少及び人件費や委託料等の費用の増加により、数値は低下しておりますが、100％以上を維持しており、類似団体平均値と比較しても良好な数値であるため、健全な経営状況にあると思われます。
</t>
    </r>
    <r>
      <rPr>
        <u/>
        <sz val="11"/>
        <color theme="1"/>
        <rFont val="ＭＳ ゴシック"/>
        <family val="3"/>
        <charset val="128"/>
      </rPr>
      <t>【②累積欠損金比率】</t>
    </r>
    <r>
      <rPr>
        <sz val="11"/>
        <color theme="1"/>
        <rFont val="ＭＳ ゴシック"/>
        <family val="3"/>
        <charset val="128"/>
      </rPr>
      <t xml:space="preserve">直近5年間において、累積欠損金は生じていません。
</t>
    </r>
    <r>
      <rPr>
        <u/>
        <sz val="11"/>
        <color theme="1"/>
        <rFont val="ＭＳ ゴシック"/>
        <family val="3"/>
        <charset val="128"/>
      </rPr>
      <t>【③流動比率】</t>
    </r>
    <r>
      <rPr>
        <sz val="11"/>
        <color theme="1"/>
        <rFont val="ＭＳ ゴシック"/>
        <family val="3"/>
        <charset val="128"/>
      </rPr>
      <t xml:space="preserve">継続して100％を超えており、短期的な債務の支払能力は確保されています。
</t>
    </r>
    <r>
      <rPr>
        <u/>
        <sz val="11"/>
        <color theme="1"/>
        <rFont val="ＭＳ ゴシック"/>
        <family val="3"/>
        <charset val="128"/>
      </rPr>
      <t>【④企業債残高対給水収益比率】</t>
    </r>
    <r>
      <rPr>
        <sz val="11"/>
        <color theme="1"/>
        <rFont val="ＭＳ ゴシック"/>
        <family val="3"/>
        <charset val="128"/>
      </rPr>
      <t xml:space="preserve">企業債残高は新規借入の抑制に努めているため、減少傾向にありますが、令和5年度物価高騰対策に係る水道料金の減免実施により給水収益が減少したため、17.02ポイント増加しました。
</t>
    </r>
    <r>
      <rPr>
        <u/>
        <sz val="11"/>
        <color theme="1"/>
        <rFont val="ＭＳ ゴシック"/>
        <family val="3"/>
        <charset val="128"/>
      </rPr>
      <t>【⑤料金回収率】</t>
    </r>
    <r>
      <rPr>
        <sz val="11"/>
        <color theme="1"/>
        <rFont val="ＭＳ ゴシック"/>
        <family val="3"/>
        <charset val="128"/>
      </rPr>
      <t xml:space="preserve">上記減免実施により給水収益が減少したため、数値は12ポイント減少しましたが、100％以上かつ類似団体平均値を上回っており、経営に必要な経費を料金で賄うことができています。しかし、長期的には今後水需要の伸びは見込めないため、安定した健全経営に向けて更なる費用削減に務める必要があります。
</t>
    </r>
    <r>
      <rPr>
        <u/>
        <sz val="11"/>
        <rFont val="ＭＳ ゴシック"/>
        <family val="3"/>
        <charset val="128"/>
      </rPr>
      <t>【⑥給水原価】</t>
    </r>
    <r>
      <rPr>
        <sz val="11"/>
        <rFont val="ＭＳ ゴシック"/>
        <family val="3"/>
        <charset val="128"/>
      </rPr>
      <t xml:space="preserve">配水量の全量を受水で賄っており、費用に占める受水費の負担が大きいことから、類似団体平均値より高い水準となっています。
</t>
    </r>
    <r>
      <rPr>
        <u/>
        <sz val="11"/>
        <rFont val="ＭＳ ゴシック"/>
        <family val="3"/>
        <charset val="128"/>
      </rPr>
      <t>【⑦施設利用率】</t>
    </r>
    <r>
      <rPr>
        <sz val="11"/>
        <rFont val="ＭＳ ゴシック"/>
        <family val="3"/>
        <charset val="128"/>
      </rPr>
      <t xml:space="preserve">類似団体平均値よりも高い水準であり、施設が効率的に利用されている状態です。
</t>
    </r>
    <r>
      <rPr>
        <u/>
        <sz val="11"/>
        <color theme="1"/>
        <rFont val="ＭＳ ゴシック"/>
        <family val="3"/>
        <charset val="128"/>
      </rPr>
      <t>【⑧有収率】</t>
    </r>
    <r>
      <rPr>
        <sz val="11"/>
        <color theme="1"/>
        <rFont val="ＭＳ ゴシック"/>
        <family val="3"/>
        <charset val="128"/>
      </rPr>
      <t>漏水調査の促進等により類似団体平均値と比較して高い水準を維持しておりますが、引き続き無効水量の減少対策に努めて参ります。</t>
    </r>
    <rPh sb="2" eb="4">
      <t>ケイジョウ</t>
    </rPh>
    <rPh sb="4" eb="6">
      <t>シュウシ</t>
    </rPh>
    <rPh sb="6" eb="8">
      <t>ヒリツ</t>
    </rPh>
    <rPh sb="9" eb="12">
      <t>ゼンネンド</t>
    </rPh>
    <rPh sb="13" eb="15">
      <t>ヒカク</t>
    </rPh>
    <rPh sb="18" eb="22">
      <t>キュウスイシュウエキ</t>
    </rPh>
    <rPh sb="23" eb="25">
      <t>ゲンショウ</t>
    </rPh>
    <rPh sb="25" eb="26">
      <t>オヨ</t>
    </rPh>
    <rPh sb="27" eb="30">
      <t>ジンケンヒ</t>
    </rPh>
    <rPh sb="31" eb="34">
      <t>イタクリョウ</t>
    </rPh>
    <rPh sb="34" eb="35">
      <t>トウ</t>
    </rPh>
    <rPh sb="36" eb="38">
      <t>ヒヨウ</t>
    </rPh>
    <rPh sb="39" eb="41">
      <t>ゾウカ</t>
    </rPh>
    <rPh sb="45" eb="47">
      <t>スウチ</t>
    </rPh>
    <rPh sb="48" eb="50">
      <t>テイカ</t>
    </rPh>
    <rPh sb="72" eb="74">
      <t>ルイジ</t>
    </rPh>
    <rPh sb="74" eb="76">
      <t>ダンタイ</t>
    </rPh>
    <rPh sb="76" eb="79">
      <t>ヘイキンチ</t>
    </rPh>
    <rPh sb="96" eb="98">
      <t>ケンゼン</t>
    </rPh>
    <rPh sb="99" eb="101">
      <t>ケイエイ</t>
    </rPh>
    <rPh sb="101" eb="103">
      <t>ジョウキョウ</t>
    </rPh>
    <rPh sb="107" eb="108">
      <t>オモ</t>
    </rPh>
    <rPh sb="113" eb="114">
      <t>キン</t>
    </rPh>
    <rPh sb="115" eb="116">
      <t>ショウ</t>
    </rPh>
    <rPh sb="126" eb="128">
      <t>リュウドウ</t>
    </rPh>
    <rPh sb="128" eb="130">
      <t>ヒリツ</t>
    </rPh>
    <rPh sb="168" eb="170">
      <t>ゲンショウ</t>
    </rPh>
    <rPh sb="178" eb="180">
      <t>シスウ</t>
    </rPh>
    <rPh sb="181" eb="183">
      <t>ビゲン</t>
    </rPh>
    <rPh sb="205" eb="207">
      <t>リョウキン</t>
    </rPh>
    <rPh sb="208" eb="210">
      <t>キギョウ</t>
    </rPh>
    <rPh sb="210" eb="211">
      <t>サイ</t>
    </rPh>
    <rPh sb="211" eb="213">
      <t>ザンダカ</t>
    </rPh>
    <rPh sb="214" eb="216">
      <t>シンキ</t>
    </rPh>
    <rPh sb="216" eb="218">
      <t>カリイレ</t>
    </rPh>
    <rPh sb="219" eb="221">
      <t>ヨクセイ</t>
    </rPh>
    <rPh sb="222" eb="223">
      <t>ツト</t>
    </rPh>
    <rPh sb="230" eb="232">
      <t>ゲンショウ</t>
    </rPh>
    <rPh sb="232" eb="234">
      <t>ケイコウ</t>
    </rPh>
    <rPh sb="241" eb="243">
      <t>レイワ</t>
    </rPh>
    <rPh sb="244" eb="246">
      <t>ネンド</t>
    </rPh>
    <rPh sb="246" eb="248">
      <t>ブッカ</t>
    </rPh>
    <rPh sb="248" eb="250">
      <t>コウトウ</t>
    </rPh>
    <rPh sb="250" eb="252">
      <t>タイサク</t>
    </rPh>
    <rPh sb="253" eb="254">
      <t>カカ</t>
    </rPh>
    <rPh sb="255" eb="257">
      <t>スイドウ</t>
    </rPh>
    <rPh sb="257" eb="259">
      <t>リョウキン</t>
    </rPh>
    <rPh sb="260" eb="262">
      <t>ゲンメン</t>
    </rPh>
    <rPh sb="262" eb="264">
      <t>ジッシ</t>
    </rPh>
    <rPh sb="267" eb="269">
      <t>キュウスイ</t>
    </rPh>
    <rPh sb="269" eb="271">
      <t>シュウエキ</t>
    </rPh>
    <rPh sb="272" eb="274">
      <t>ゲンショウ</t>
    </rPh>
    <rPh sb="288" eb="290">
      <t>ゾウカ</t>
    </rPh>
    <rPh sb="295" eb="297">
      <t>ヘイキン</t>
    </rPh>
    <rPh sb="304" eb="306">
      <t>ジョウキ</t>
    </rPh>
    <rPh sb="325" eb="327">
      <t>スウチ</t>
    </rPh>
    <rPh sb="334" eb="336">
      <t>ゲンショウ</t>
    </rPh>
    <rPh sb="346" eb="348">
      <t>イジョウ</t>
    </rPh>
    <rPh sb="358" eb="360">
      <t>ウワマワ</t>
    </rPh>
    <rPh sb="365" eb="367">
      <t>ケイエイ</t>
    </rPh>
    <rPh sb="368" eb="370">
      <t>ヒツヨウ</t>
    </rPh>
    <rPh sb="371" eb="373">
      <t>ケイヒ</t>
    </rPh>
    <rPh sb="374" eb="376">
      <t>リョウキン</t>
    </rPh>
    <rPh sb="377" eb="378">
      <t>マカナ</t>
    </rPh>
    <rPh sb="393" eb="396">
      <t>チョウキテキ</t>
    </rPh>
    <rPh sb="398" eb="400">
      <t>コンゴ</t>
    </rPh>
    <rPh sb="400" eb="401">
      <t>ミズ</t>
    </rPh>
    <rPh sb="401" eb="403">
      <t>ジュヨウ</t>
    </rPh>
    <rPh sb="404" eb="405">
      <t>ノ</t>
    </rPh>
    <rPh sb="407" eb="409">
      <t>ミコ</t>
    </rPh>
    <rPh sb="415" eb="417">
      <t>アンテイ</t>
    </rPh>
    <rPh sb="419" eb="421">
      <t>ケンゼン</t>
    </rPh>
    <rPh sb="421" eb="423">
      <t>ケイエイ</t>
    </rPh>
    <rPh sb="424" eb="425">
      <t>ム</t>
    </rPh>
    <rPh sb="427" eb="428">
      <t>サラ</t>
    </rPh>
    <rPh sb="430" eb="432">
      <t>ヒヨウ</t>
    </rPh>
    <rPh sb="432" eb="434">
      <t>サクゲン</t>
    </rPh>
    <rPh sb="435" eb="436">
      <t>ツト</t>
    </rPh>
    <rPh sb="438" eb="440">
      <t>ヒツヨウ</t>
    </rPh>
    <rPh sb="448" eb="449">
      <t>ヒ</t>
    </rPh>
    <rPh sb="454" eb="456">
      <t>ハイスイ</t>
    </rPh>
    <rPh sb="456" eb="457">
      <t>リョウ</t>
    </rPh>
    <rPh sb="458" eb="460">
      <t>ゼンリョウ</t>
    </rPh>
    <rPh sb="461" eb="463">
      <t>ジュスイ</t>
    </rPh>
    <rPh sb="464" eb="465">
      <t>マカナ</t>
    </rPh>
    <rPh sb="470" eb="472">
      <t>ヒヨウ</t>
    </rPh>
    <rPh sb="473" eb="474">
      <t>シ</t>
    </rPh>
    <rPh sb="476" eb="478">
      <t>ジュスイ</t>
    </rPh>
    <rPh sb="478" eb="479">
      <t>ヒ</t>
    </rPh>
    <rPh sb="480" eb="482">
      <t>フタン</t>
    </rPh>
    <rPh sb="483" eb="484">
      <t>オオ</t>
    </rPh>
    <rPh sb="502" eb="504">
      <t>スイジュン</t>
    </rPh>
    <rPh sb="516" eb="518">
      <t>スウチ</t>
    </rPh>
    <rPh sb="519" eb="521">
      <t>ミナオ</t>
    </rPh>
    <rPh sb="531" eb="533">
      <t>レイワ</t>
    </rPh>
    <rPh sb="533" eb="535">
      <t>スイジュン</t>
    </rPh>
    <rPh sb="620" eb="621">
      <t>マイ</t>
    </rPh>
    <phoneticPr fontId="4"/>
  </si>
  <si>
    <t>　上記1.経営の健全性・効率性の指数が示す評価については、現時点においては経営の健全性は保たれており、効率性は図られていると判断できます。
　また、上記2.老朽化の状況については、現時点では、全国平均と比較して健全な管路状態であると考えられますが、今後の水需要予測や財政状況等とのバランスを鑑みながら、長寿命化や耐震化を踏まえた計画的更新を実施していく必要があると考えます。
　人口減少社会の到来等に伴う水道料金の減収など厳しい状況となることが予測されていますが、将来にわたって持続的・安定的に水道水を供給するため、計画的かつ合理的な経営を実践し、経営基盤の強化を図っていきます。</t>
    <rPh sb="1" eb="3">
      <t>ジョウキ</t>
    </rPh>
    <rPh sb="5" eb="7">
      <t>ケイエイ</t>
    </rPh>
    <rPh sb="8" eb="11">
      <t>ケンゼンセイ</t>
    </rPh>
    <rPh sb="12" eb="15">
      <t>コウリツセイ</t>
    </rPh>
    <rPh sb="16" eb="18">
      <t>シスウ</t>
    </rPh>
    <rPh sb="19" eb="20">
      <t>シメ</t>
    </rPh>
    <rPh sb="21" eb="23">
      <t>ヒョウカ</t>
    </rPh>
    <rPh sb="29" eb="32">
      <t>ゲンジテン</t>
    </rPh>
    <rPh sb="37" eb="39">
      <t>ケイエイ</t>
    </rPh>
    <rPh sb="40" eb="43">
      <t>ケンゼンセイ</t>
    </rPh>
    <rPh sb="44" eb="45">
      <t>タモ</t>
    </rPh>
    <rPh sb="51" eb="54">
      <t>コウリツセイ</t>
    </rPh>
    <rPh sb="55" eb="56">
      <t>ハカ</t>
    </rPh>
    <rPh sb="62" eb="64">
      <t>ハンダン</t>
    </rPh>
    <rPh sb="74" eb="76">
      <t>ジョウキ</t>
    </rPh>
    <rPh sb="78" eb="81">
      <t>ロウキュウカ</t>
    </rPh>
    <rPh sb="82" eb="84">
      <t>ジョウキョウ</t>
    </rPh>
    <rPh sb="90" eb="93">
      <t>ゲンジテン</t>
    </rPh>
    <rPh sb="96" eb="98">
      <t>ゼンコク</t>
    </rPh>
    <rPh sb="98" eb="100">
      <t>ヘイキン</t>
    </rPh>
    <rPh sb="101" eb="103">
      <t>ヒカク</t>
    </rPh>
    <rPh sb="105" eb="107">
      <t>ケンゼン</t>
    </rPh>
    <rPh sb="108" eb="110">
      <t>カンロ</t>
    </rPh>
    <rPh sb="110" eb="112">
      <t>ジョウタイ</t>
    </rPh>
    <rPh sb="116" eb="117">
      <t>カンガ</t>
    </rPh>
    <rPh sb="124" eb="126">
      <t>コンゴ</t>
    </rPh>
    <rPh sb="127" eb="130">
      <t>ミズジュヨウ</t>
    </rPh>
    <rPh sb="130" eb="132">
      <t>ヨソク</t>
    </rPh>
    <rPh sb="137" eb="138">
      <t>トウ</t>
    </rPh>
    <rPh sb="145" eb="146">
      <t>カンガ</t>
    </rPh>
    <rPh sb="151" eb="155">
      <t>チョウジュミョウカ</t>
    </rPh>
    <rPh sb="156" eb="159">
      <t>タイシンカ</t>
    </rPh>
    <rPh sb="160" eb="161">
      <t>フ</t>
    </rPh>
    <rPh sb="164" eb="166">
      <t>ケイカク</t>
    </rPh>
    <rPh sb="166" eb="167">
      <t>テキ</t>
    </rPh>
    <rPh sb="167" eb="169">
      <t>コウシン</t>
    </rPh>
    <rPh sb="170" eb="172">
      <t>ジッシ</t>
    </rPh>
    <rPh sb="176" eb="178">
      <t>ヒツヨウ</t>
    </rPh>
    <rPh sb="182" eb="183">
      <t>カンガ</t>
    </rPh>
    <rPh sb="189" eb="191">
      <t>ジンコウ</t>
    </rPh>
    <rPh sb="191" eb="193">
      <t>ゲンショウ</t>
    </rPh>
    <rPh sb="193" eb="195">
      <t>シャカイ</t>
    </rPh>
    <rPh sb="196" eb="198">
      <t>トウライ</t>
    </rPh>
    <rPh sb="198" eb="199">
      <t>トウ</t>
    </rPh>
    <rPh sb="200" eb="201">
      <t>トモナ</t>
    </rPh>
    <rPh sb="202" eb="204">
      <t>スイドウ</t>
    </rPh>
    <rPh sb="204" eb="206">
      <t>リョウキン</t>
    </rPh>
    <rPh sb="207" eb="209">
      <t>ゲンシュウ</t>
    </rPh>
    <rPh sb="211" eb="212">
      <t>キビ</t>
    </rPh>
    <rPh sb="214" eb="216">
      <t>ジョウキョウ</t>
    </rPh>
    <rPh sb="222" eb="224">
      <t>ヨソク</t>
    </rPh>
    <rPh sb="232" eb="234">
      <t>ショウライ</t>
    </rPh>
    <rPh sb="239" eb="242">
      <t>ジゾクテキ</t>
    </rPh>
    <rPh sb="243" eb="246">
      <t>アンテイテキ</t>
    </rPh>
    <rPh sb="247" eb="250">
      <t>スイドウスイ</t>
    </rPh>
    <rPh sb="251" eb="253">
      <t>キョウキュウ</t>
    </rPh>
    <rPh sb="258" eb="261">
      <t>ケイカクテキ</t>
    </rPh>
    <rPh sb="263" eb="266">
      <t>ゴウリテキ</t>
    </rPh>
    <rPh sb="267" eb="269">
      <t>ケイエイ</t>
    </rPh>
    <rPh sb="270" eb="272">
      <t>ジッセン</t>
    </rPh>
    <rPh sb="274" eb="276">
      <t>ケイエイ</t>
    </rPh>
    <rPh sb="276" eb="278">
      <t>キバン</t>
    </rPh>
    <rPh sb="279" eb="281">
      <t>キョウカ</t>
    </rPh>
    <rPh sb="282" eb="28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</si>
</sst>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u/>
      <sz val="11"/>
      <color theme="1"/>
      <name val="ＭＳ ゴシック"/>
      <family val="3"/>
      <charset val="128"/>
    </font>
    <font>
      <u/>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1.51</c:v>
                </c:pt>
                <c:pt idx="1">
                  <c:v>0.93</c:v>
                </c:pt>
                <c:pt idx="2">
                  <c:v>1.1100000000000001</c:v>
                </c:pt>
                <c:pt idx="3">
                  <c:v>1.3</c:v>
                </c:pt>
                <c:pt idx="4">
                  <c:v>0.56999999999999995</c:v>
                </c:pt>
              </c:numCache>
            </c:numRef>
          </c:val>
          <c:extLst>
            <c:ext xmlns:c16="http://schemas.microsoft.com/office/drawing/2014/chart" uri="{C3380CC4-5D6E-409C-BE32-E72D297353CC}">
              <c16:uniqueId val="{00000000-A78E-4FD8-BF2B-B35EF2D5462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A78E-4FD8-BF2B-B35EF2D5462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53.85</c:v>
                </c:pt>
                <c:pt idx="1">
                  <c:v>55.81</c:v>
                </c:pt>
                <c:pt idx="2">
                  <c:v>77.31</c:v>
                </c:pt>
                <c:pt idx="3">
                  <c:v>65.59</c:v>
                </c:pt>
                <c:pt idx="4">
                  <c:v>64.73</c:v>
                </c:pt>
              </c:numCache>
            </c:numRef>
          </c:val>
          <c:extLst>
            <c:ext xmlns:c16="http://schemas.microsoft.com/office/drawing/2014/chart" uri="{C3380CC4-5D6E-409C-BE32-E72D297353CC}">
              <c16:uniqueId val="{00000000-747C-4251-9654-273504A7E8A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747C-4251-9654-273504A7E8A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95.58</c:v>
                </c:pt>
                <c:pt idx="1">
                  <c:v>94.42</c:v>
                </c:pt>
                <c:pt idx="2">
                  <c:v>94.84</c:v>
                </c:pt>
                <c:pt idx="3">
                  <c:v>95.39</c:v>
                </c:pt>
                <c:pt idx="4">
                  <c:v>95.48</c:v>
                </c:pt>
              </c:numCache>
            </c:numRef>
          </c:val>
          <c:extLst>
            <c:ext xmlns:c16="http://schemas.microsoft.com/office/drawing/2014/chart" uri="{C3380CC4-5D6E-409C-BE32-E72D297353CC}">
              <c16:uniqueId val="{00000000-2E0F-43BD-BE55-D44FFF9FF87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2E0F-43BD-BE55-D44FFF9FF87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107.26</c:v>
                </c:pt>
                <c:pt idx="1">
                  <c:v>114.58</c:v>
                </c:pt>
                <c:pt idx="2">
                  <c:v>117.63</c:v>
                </c:pt>
                <c:pt idx="3">
                  <c:v>118.3</c:v>
                </c:pt>
                <c:pt idx="4">
                  <c:v>114.82</c:v>
                </c:pt>
              </c:numCache>
            </c:numRef>
          </c:val>
          <c:extLst>
            <c:ext xmlns:c16="http://schemas.microsoft.com/office/drawing/2014/chart" uri="{C3380CC4-5D6E-409C-BE32-E72D297353CC}">
              <c16:uniqueId val="{00000000-74F3-45FC-99CE-18A38655A8F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74F3-45FC-99CE-18A38655A8F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48.01</c:v>
                </c:pt>
                <c:pt idx="1">
                  <c:v>48.13</c:v>
                </c:pt>
                <c:pt idx="2">
                  <c:v>49.13</c:v>
                </c:pt>
                <c:pt idx="3">
                  <c:v>50.32</c:v>
                </c:pt>
                <c:pt idx="4">
                  <c:v>50.76</c:v>
                </c:pt>
              </c:numCache>
            </c:numRef>
          </c:val>
          <c:extLst>
            <c:ext xmlns:c16="http://schemas.microsoft.com/office/drawing/2014/chart" uri="{C3380CC4-5D6E-409C-BE32-E72D297353CC}">
              <c16:uniqueId val="{00000000-836B-4110-99DE-655548F58EA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836B-4110-99DE-655548F58EA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9.09</c:v>
                </c:pt>
                <c:pt idx="1">
                  <c:v>8.84</c:v>
                </c:pt>
                <c:pt idx="2">
                  <c:v>10</c:v>
                </c:pt>
                <c:pt idx="3">
                  <c:v>11.22</c:v>
                </c:pt>
                <c:pt idx="4">
                  <c:v>10.26</c:v>
                </c:pt>
              </c:numCache>
            </c:numRef>
          </c:val>
          <c:extLst>
            <c:ext xmlns:c16="http://schemas.microsoft.com/office/drawing/2014/chart" uri="{C3380CC4-5D6E-409C-BE32-E72D297353CC}">
              <c16:uniqueId val="{00000000-0865-404F-8A23-4CF024C60EC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0865-404F-8A23-4CF024C60EC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A2-46D3-9FEC-BA933F277FA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DFA2-46D3-9FEC-BA933F277FA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237.73</c:v>
                </c:pt>
                <c:pt idx="1">
                  <c:v>245.96</c:v>
                </c:pt>
                <c:pt idx="2">
                  <c:v>378.78</c:v>
                </c:pt>
                <c:pt idx="3">
                  <c:v>453.67</c:v>
                </c:pt>
                <c:pt idx="4">
                  <c:v>439.7</c:v>
                </c:pt>
              </c:numCache>
            </c:numRef>
          </c:val>
          <c:extLst>
            <c:ext xmlns:c16="http://schemas.microsoft.com/office/drawing/2014/chart" uri="{C3380CC4-5D6E-409C-BE32-E72D297353CC}">
              <c16:uniqueId val="{00000000-93D1-4134-8C14-720CBB350AF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93D1-4134-8C14-720CBB350AF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183.06</c:v>
                </c:pt>
                <c:pt idx="1">
                  <c:v>193.17</c:v>
                </c:pt>
                <c:pt idx="2">
                  <c:v>180.96</c:v>
                </c:pt>
                <c:pt idx="3">
                  <c:v>179.86</c:v>
                </c:pt>
                <c:pt idx="4">
                  <c:v>196.88</c:v>
                </c:pt>
              </c:numCache>
            </c:numRef>
          </c:val>
          <c:extLst>
            <c:ext xmlns:c16="http://schemas.microsoft.com/office/drawing/2014/chart" uri="{C3380CC4-5D6E-409C-BE32-E72D297353CC}">
              <c16:uniqueId val="{00000000-3956-4D14-963F-D26DC3B49B0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3956-4D14-963F-D26DC3B49B0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101.81</c:v>
                </c:pt>
                <c:pt idx="1">
                  <c:v>107.63</c:v>
                </c:pt>
                <c:pt idx="2">
                  <c:v>111.52</c:v>
                </c:pt>
                <c:pt idx="3">
                  <c:v>112.2</c:v>
                </c:pt>
                <c:pt idx="4">
                  <c:v>100.2</c:v>
                </c:pt>
              </c:numCache>
            </c:numRef>
          </c:val>
          <c:extLst>
            <c:ext xmlns:c16="http://schemas.microsoft.com/office/drawing/2014/chart" uri="{C3380CC4-5D6E-409C-BE32-E72D297353CC}">
              <c16:uniqueId val="{00000000-D1A6-40E3-A1BC-0004F6CDB15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D1A6-40E3-A1BC-0004F6CDB15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271.12</c:v>
                </c:pt>
                <c:pt idx="1">
                  <c:v>235.51</c:v>
                </c:pt>
                <c:pt idx="2">
                  <c:v>236.48</c:v>
                </c:pt>
                <c:pt idx="3">
                  <c:v>235.48</c:v>
                </c:pt>
                <c:pt idx="4">
                  <c:v>242.54</c:v>
                </c:pt>
              </c:numCache>
            </c:numRef>
          </c:val>
          <c:extLst>
            <c:ext xmlns:c16="http://schemas.microsoft.com/office/drawing/2014/chart" uri="{C3380CC4-5D6E-409C-BE32-E72D297353CC}">
              <c16:uniqueId val="{00000000-834D-47F3-A624-F27FAC104F6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834D-47F3-A624-F27FAC104F6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D1" zoomScaleNormal="100" workbookViewId="0">
      <selection activeCell="BQ95" sqref="BQ9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多賀城市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6"/>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A4</v>
      </c>
      <c r="X8" s="74"/>
      <c r="Y8" s="74"/>
      <c r="Z8" s="74"/>
      <c r="AA8" s="74"/>
      <c r="AB8" s="74"/>
      <c r="AC8" s="74"/>
      <c r="AD8" s="74" t="str">
        <f>データ!$M$6</f>
        <v>非設置</v>
      </c>
      <c r="AE8" s="74"/>
      <c r="AF8" s="74"/>
      <c r="AG8" s="74"/>
      <c r="AH8" s="74"/>
      <c r="AI8" s="74"/>
      <c r="AJ8" s="74"/>
      <c r="AK8" s="2"/>
      <c r="AL8" s="65">
        <f>データ!$R$6</f>
        <v>62061</v>
      </c>
      <c r="AM8" s="65"/>
      <c r="AN8" s="65"/>
      <c r="AO8" s="65"/>
      <c r="AP8" s="65"/>
      <c r="AQ8" s="65"/>
      <c r="AR8" s="65"/>
      <c r="AS8" s="65"/>
      <c r="AT8" s="36">
        <f>データ!$S$6</f>
        <v>19.690000000000001</v>
      </c>
      <c r="AU8" s="37"/>
      <c r="AV8" s="37"/>
      <c r="AW8" s="37"/>
      <c r="AX8" s="37"/>
      <c r="AY8" s="37"/>
      <c r="AZ8" s="37"/>
      <c r="BA8" s="37"/>
      <c r="BB8" s="54">
        <f>データ!$T$6</f>
        <v>3151.9</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8"/>
      <c r="D9" s="48"/>
      <c r="E9" s="48"/>
      <c r="F9" s="48"/>
      <c r="G9" s="48"/>
      <c r="H9" s="48"/>
      <c r="I9" s="47" t="s">
        <v>13</v>
      </c>
      <c r="J9" s="48"/>
      <c r="K9" s="48"/>
      <c r="L9" s="48"/>
      <c r="M9" s="48"/>
      <c r="N9" s="48"/>
      <c r="O9" s="66"/>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71.92</v>
      </c>
      <c r="J10" s="37"/>
      <c r="K10" s="37"/>
      <c r="L10" s="37"/>
      <c r="M10" s="37"/>
      <c r="N10" s="37"/>
      <c r="O10" s="64"/>
      <c r="P10" s="54">
        <f>データ!$P$6</f>
        <v>100</v>
      </c>
      <c r="Q10" s="54"/>
      <c r="R10" s="54"/>
      <c r="S10" s="54"/>
      <c r="T10" s="54"/>
      <c r="U10" s="54"/>
      <c r="V10" s="54"/>
      <c r="W10" s="65">
        <f>データ!$Q$6</f>
        <v>3762</v>
      </c>
      <c r="X10" s="65"/>
      <c r="Y10" s="65"/>
      <c r="Z10" s="65"/>
      <c r="AA10" s="65"/>
      <c r="AB10" s="65"/>
      <c r="AC10" s="65"/>
      <c r="AD10" s="2"/>
      <c r="AE10" s="2"/>
      <c r="AF10" s="2"/>
      <c r="AG10" s="2"/>
      <c r="AH10" s="2"/>
      <c r="AI10" s="2"/>
      <c r="AJ10" s="2"/>
      <c r="AK10" s="2"/>
      <c r="AL10" s="65">
        <f>データ!$U$6</f>
        <v>55758</v>
      </c>
      <c r="AM10" s="65"/>
      <c r="AN10" s="65"/>
      <c r="AO10" s="65"/>
      <c r="AP10" s="65"/>
      <c r="AQ10" s="65"/>
      <c r="AR10" s="65"/>
      <c r="AS10" s="65"/>
      <c r="AT10" s="36">
        <f>データ!$V$6</f>
        <v>18.23</v>
      </c>
      <c r="AU10" s="37"/>
      <c r="AV10" s="37"/>
      <c r="AW10" s="37"/>
      <c r="AX10" s="37"/>
      <c r="AY10" s="37"/>
      <c r="AZ10" s="37"/>
      <c r="BA10" s="37"/>
      <c r="BB10" s="54">
        <f>データ!$W$6</f>
        <v>3058.58</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42"/>
      <c r="BN44" s="42"/>
      <c r="BO44" s="42"/>
      <c r="BP44" s="42"/>
      <c r="BQ44" s="42"/>
      <c r="BR44" s="42"/>
      <c r="BS44" s="42"/>
      <c r="BT44" s="42"/>
      <c r="BU44" s="42"/>
      <c r="BV44" s="42"/>
      <c r="BW44" s="42"/>
      <c r="BX44" s="42"/>
      <c r="BY44" s="42"/>
      <c r="BZ44" s="4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111</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38"/>
      <c r="BM60" s="39"/>
      <c r="BN60" s="39"/>
      <c r="BO60" s="39"/>
      <c r="BP60" s="39"/>
      <c r="BQ60" s="39"/>
      <c r="BR60" s="39"/>
      <c r="BS60" s="39"/>
      <c r="BT60" s="39"/>
      <c r="BU60" s="39"/>
      <c r="BV60" s="39"/>
      <c r="BW60" s="39"/>
      <c r="BX60" s="39"/>
      <c r="BY60" s="39"/>
      <c r="BZ60" s="40"/>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113</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1"/>
      <c r="BM82" s="42"/>
      <c r="BN82" s="42"/>
      <c r="BO82" s="42"/>
      <c r="BP82" s="42"/>
      <c r="BQ82" s="42"/>
      <c r="BR82" s="42"/>
      <c r="BS82" s="42"/>
      <c r="BT82" s="42"/>
      <c r="BU82" s="42"/>
      <c r="BV82" s="42"/>
      <c r="BW82" s="42"/>
      <c r="BX82" s="42"/>
      <c r="BY82" s="42"/>
      <c r="BZ82" s="4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ToojX/LIWAT9Rrvqgo0bSwHTk8gpSXWB7nnPtHUub71nFEqlJJwKaBLLVm97zy7+w7bR2/vVdsKWWKOyyyHSnQ==" saltValue="vg4YjDC4Q9mr2HHTSnBoM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42099</v>
      </c>
      <c r="D6" s="20">
        <f t="shared" si="3"/>
        <v>46</v>
      </c>
      <c r="E6" s="20">
        <f t="shared" si="3"/>
        <v>1</v>
      </c>
      <c r="F6" s="20">
        <f t="shared" si="3"/>
        <v>0</v>
      </c>
      <c r="G6" s="20">
        <f t="shared" si="3"/>
        <v>1</v>
      </c>
      <c r="H6" s="20" t="str">
        <f t="shared" si="3"/>
        <v>宮城県　多賀城市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71.92</v>
      </c>
      <c r="P6" s="21">
        <f t="shared" si="3"/>
        <v>100</v>
      </c>
      <c r="Q6" s="21">
        <f t="shared" si="3"/>
        <v>3762</v>
      </c>
      <c r="R6" s="21">
        <f t="shared" si="3"/>
        <v>62061</v>
      </c>
      <c r="S6" s="21">
        <f t="shared" si="3"/>
        <v>19.690000000000001</v>
      </c>
      <c r="T6" s="21">
        <f t="shared" si="3"/>
        <v>3151.9</v>
      </c>
      <c r="U6" s="21">
        <f t="shared" si="3"/>
        <v>55758</v>
      </c>
      <c r="V6" s="21">
        <f t="shared" si="3"/>
        <v>18.23</v>
      </c>
      <c r="W6" s="21">
        <f t="shared" si="3"/>
        <v>3058.58</v>
      </c>
      <c r="X6" s="22">
        <f>IF(X7="",NA(),X7)</f>
        <v>107.26</v>
      </c>
      <c r="Y6" s="22">
        <f t="shared" ref="Y6:AG6" si="4">IF(Y7="",NA(),Y7)</f>
        <v>114.58</v>
      </c>
      <c r="Z6" s="22">
        <f t="shared" si="4"/>
        <v>117.63</v>
      </c>
      <c r="AA6" s="22">
        <f t="shared" si="4"/>
        <v>118.3</v>
      </c>
      <c r="AB6" s="22">
        <f t="shared" si="4"/>
        <v>114.82</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237.73</v>
      </c>
      <c r="AU6" s="22">
        <f t="shared" ref="AU6:BC6" si="6">IF(AU7="",NA(),AU7)</f>
        <v>245.96</v>
      </c>
      <c r="AV6" s="22">
        <f t="shared" si="6"/>
        <v>378.78</v>
      </c>
      <c r="AW6" s="22">
        <f t="shared" si="6"/>
        <v>453.67</v>
      </c>
      <c r="AX6" s="22">
        <f t="shared" si="6"/>
        <v>439.7</v>
      </c>
      <c r="AY6" s="22">
        <f t="shared" si="6"/>
        <v>360.86</v>
      </c>
      <c r="AZ6" s="22">
        <f t="shared" si="6"/>
        <v>350.79</v>
      </c>
      <c r="BA6" s="22">
        <f t="shared" si="6"/>
        <v>354.57</v>
      </c>
      <c r="BB6" s="22">
        <f t="shared" si="6"/>
        <v>357.74</v>
      </c>
      <c r="BC6" s="22">
        <f t="shared" si="6"/>
        <v>344.88</v>
      </c>
      <c r="BD6" s="21" t="str">
        <f>IF(BD7="","",IF(BD7="-","【-】","【"&amp;SUBSTITUTE(TEXT(BD7,"#,##0.00"),"-","△")&amp;"】"))</f>
        <v>【243.36】</v>
      </c>
      <c r="BE6" s="22">
        <f>IF(BE7="",NA(),BE7)</f>
        <v>183.06</v>
      </c>
      <c r="BF6" s="22">
        <f t="shared" ref="BF6:BN6" si="7">IF(BF7="",NA(),BF7)</f>
        <v>193.17</v>
      </c>
      <c r="BG6" s="22">
        <f t="shared" si="7"/>
        <v>180.96</v>
      </c>
      <c r="BH6" s="22">
        <f t="shared" si="7"/>
        <v>179.86</v>
      </c>
      <c r="BI6" s="22">
        <f t="shared" si="7"/>
        <v>196.88</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101.81</v>
      </c>
      <c r="BQ6" s="22">
        <f t="shared" ref="BQ6:BY6" si="8">IF(BQ7="",NA(),BQ7)</f>
        <v>107.63</v>
      </c>
      <c r="BR6" s="22">
        <f t="shared" si="8"/>
        <v>111.52</v>
      </c>
      <c r="BS6" s="22">
        <f t="shared" si="8"/>
        <v>112.2</v>
      </c>
      <c r="BT6" s="22">
        <f t="shared" si="8"/>
        <v>100.2</v>
      </c>
      <c r="BU6" s="22">
        <f t="shared" si="8"/>
        <v>103.32</v>
      </c>
      <c r="BV6" s="22">
        <f t="shared" si="8"/>
        <v>100.85</v>
      </c>
      <c r="BW6" s="22">
        <f t="shared" si="8"/>
        <v>103.79</v>
      </c>
      <c r="BX6" s="22">
        <f t="shared" si="8"/>
        <v>98.3</v>
      </c>
      <c r="BY6" s="22">
        <f t="shared" si="8"/>
        <v>98.89</v>
      </c>
      <c r="BZ6" s="21" t="str">
        <f>IF(BZ7="","",IF(BZ7="-","【-】","【"&amp;SUBSTITUTE(TEXT(BZ7,"#,##0.00"),"-","△")&amp;"】"))</f>
        <v>【97.82】</v>
      </c>
      <c r="CA6" s="22">
        <f>IF(CA7="",NA(),CA7)</f>
        <v>271.12</v>
      </c>
      <c r="CB6" s="22">
        <f t="shared" ref="CB6:CJ6" si="9">IF(CB7="",NA(),CB7)</f>
        <v>235.51</v>
      </c>
      <c r="CC6" s="22">
        <f t="shared" si="9"/>
        <v>236.48</v>
      </c>
      <c r="CD6" s="22">
        <f t="shared" si="9"/>
        <v>235.48</v>
      </c>
      <c r="CE6" s="22">
        <f t="shared" si="9"/>
        <v>242.54</v>
      </c>
      <c r="CF6" s="22">
        <f t="shared" si="9"/>
        <v>168.56</v>
      </c>
      <c r="CG6" s="22">
        <f t="shared" si="9"/>
        <v>167.1</v>
      </c>
      <c r="CH6" s="22">
        <f t="shared" si="9"/>
        <v>167.86</v>
      </c>
      <c r="CI6" s="22">
        <f t="shared" si="9"/>
        <v>173.68</v>
      </c>
      <c r="CJ6" s="22">
        <f t="shared" si="9"/>
        <v>174.52</v>
      </c>
      <c r="CK6" s="21" t="str">
        <f>IF(CK7="","",IF(CK7="-","【-】","【"&amp;SUBSTITUTE(TEXT(CK7,"#,##0.00"),"-","△")&amp;"】"))</f>
        <v>【177.56】</v>
      </c>
      <c r="CL6" s="22">
        <f>IF(CL7="",NA(),CL7)</f>
        <v>53.85</v>
      </c>
      <c r="CM6" s="22">
        <f t="shared" ref="CM6:CU6" si="10">IF(CM7="",NA(),CM7)</f>
        <v>55.81</v>
      </c>
      <c r="CN6" s="22">
        <f t="shared" si="10"/>
        <v>77.31</v>
      </c>
      <c r="CO6" s="22">
        <f t="shared" si="10"/>
        <v>65.59</v>
      </c>
      <c r="CP6" s="22">
        <f t="shared" si="10"/>
        <v>64.73</v>
      </c>
      <c r="CQ6" s="22">
        <f t="shared" si="10"/>
        <v>59.51</v>
      </c>
      <c r="CR6" s="22">
        <f t="shared" si="10"/>
        <v>59.91</v>
      </c>
      <c r="CS6" s="22">
        <f t="shared" si="10"/>
        <v>59.4</v>
      </c>
      <c r="CT6" s="22">
        <f t="shared" si="10"/>
        <v>59.24</v>
      </c>
      <c r="CU6" s="22">
        <f t="shared" si="10"/>
        <v>58.77</v>
      </c>
      <c r="CV6" s="21" t="str">
        <f>IF(CV7="","",IF(CV7="-","【-】","【"&amp;SUBSTITUTE(TEXT(CV7,"#,##0.00"),"-","△")&amp;"】"))</f>
        <v>【59.81】</v>
      </c>
      <c r="CW6" s="22">
        <f>IF(CW7="",NA(),CW7)</f>
        <v>95.58</v>
      </c>
      <c r="CX6" s="22">
        <f t="shared" ref="CX6:DF6" si="11">IF(CX7="",NA(),CX7)</f>
        <v>94.42</v>
      </c>
      <c r="CY6" s="22">
        <f t="shared" si="11"/>
        <v>94.84</v>
      </c>
      <c r="CZ6" s="22">
        <f t="shared" si="11"/>
        <v>95.39</v>
      </c>
      <c r="DA6" s="22">
        <f t="shared" si="11"/>
        <v>95.48</v>
      </c>
      <c r="DB6" s="22">
        <f t="shared" si="11"/>
        <v>87.08</v>
      </c>
      <c r="DC6" s="22">
        <f t="shared" si="11"/>
        <v>87.26</v>
      </c>
      <c r="DD6" s="22">
        <f t="shared" si="11"/>
        <v>87.57</v>
      </c>
      <c r="DE6" s="22">
        <f t="shared" si="11"/>
        <v>87.26</v>
      </c>
      <c r="DF6" s="22">
        <f t="shared" si="11"/>
        <v>86.95</v>
      </c>
      <c r="DG6" s="21" t="str">
        <f>IF(DG7="","",IF(DG7="-","【-】","【"&amp;SUBSTITUTE(TEXT(DG7,"#,##0.00"),"-","△")&amp;"】"))</f>
        <v>【89.42】</v>
      </c>
      <c r="DH6" s="22">
        <f>IF(DH7="",NA(),DH7)</f>
        <v>48.01</v>
      </c>
      <c r="DI6" s="22">
        <f t="shared" ref="DI6:DQ6" si="12">IF(DI7="",NA(),DI7)</f>
        <v>48.13</v>
      </c>
      <c r="DJ6" s="22">
        <f t="shared" si="12"/>
        <v>49.13</v>
      </c>
      <c r="DK6" s="22">
        <f t="shared" si="12"/>
        <v>50.32</v>
      </c>
      <c r="DL6" s="22">
        <f t="shared" si="12"/>
        <v>50.76</v>
      </c>
      <c r="DM6" s="22">
        <f t="shared" si="12"/>
        <v>48.55</v>
      </c>
      <c r="DN6" s="22">
        <f t="shared" si="12"/>
        <v>49.2</v>
      </c>
      <c r="DO6" s="22">
        <f t="shared" si="12"/>
        <v>50.01</v>
      </c>
      <c r="DP6" s="22">
        <f t="shared" si="12"/>
        <v>50.99</v>
      </c>
      <c r="DQ6" s="22">
        <f t="shared" si="12"/>
        <v>51.79</v>
      </c>
      <c r="DR6" s="21" t="str">
        <f>IF(DR7="","",IF(DR7="-","【-】","【"&amp;SUBSTITUTE(TEXT(DR7,"#,##0.00"),"-","△")&amp;"】"))</f>
        <v>【52.02】</v>
      </c>
      <c r="DS6" s="22">
        <f>IF(DS7="",NA(),DS7)</f>
        <v>9.09</v>
      </c>
      <c r="DT6" s="22">
        <f t="shared" ref="DT6:EB6" si="13">IF(DT7="",NA(),DT7)</f>
        <v>8.84</v>
      </c>
      <c r="DU6" s="22">
        <f t="shared" si="13"/>
        <v>10</v>
      </c>
      <c r="DV6" s="22">
        <f t="shared" si="13"/>
        <v>11.22</v>
      </c>
      <c r="DW6" s="22">
        <f t="shared" si="13"/>
        <v>10.26</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1.51</v>
      </c>
      <c r="EE6" s="22">
        <f t="shared" ref="EE6:EM6" si="14">IF(EE7="",NA(),EE7)</f>
        <v>0.93</v>
      </c>
      <c r="EF6" s="22">
        <f t="shared" si="14"/>
        <v>1.1100000000000001</v>
      </c>
      <c r="EG6" s="22">
        <f t="shared" si="14"/>
        <v>1.3</v>
      </c>
      <c r="EH6" s="22">
        <f t="shared" si="14"/>
        <v>0.56999999999999995</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42099</v>
      </c>
      <c r="D7" s="24">
        <v>46</v>
      </c>
      <c r="E7" s="24">
        <v>1</v>
      </c>
      <c r="F7" s="24">
        <v>0</v>
      </c>
      <c r="G7" s="24">
        <v>1</v>
      </c>
      <c r="H7" s="24" t="s">
        <v>93</v>
      </c>
      <c r="I7" s="24" t="s">
        <v>94</v>
      </c>
      <c r="J7" s="24" t="s">
        <v>95</v>
      </c>
      <c r="K7" s="24" t="s">
        <v>96</v>
      </c>
      <c r="L7" s="24" t="s">
        <v>97</v>
      </c>
      <c r="M7" s="24" t="s">
        <v>98</v>
      </c>
      <c r="N7" s="25" t="s">
        <v>99</v>
      </c>
      <c r="O7" s="25">
        <v>71.92</v>
      </c>
      <c r="P7" s="25">
        <v>100</v>
      </c>
      <c r="Q7" s="25">
        <v>3762</v>
      </c>
      <c r="R7" s="25">
        <v>62061</v>
      </c>
      <c r="S7" s="25">
        <v>19.690000000000001</v>
      </c>
      <c r="T7" s="25">
        <v>3151.9</v>
      </c>
      <c r="U7" s="25">
        <v>55758</v>
      </c>
      <c r="V7" s="25">
        <v>18.23</v>
      </c>
      <c r="W7" s="25">
        <v>3058.58</v>
      </c>
      <c r="X7" s="25">
        <v>107.26</v>
      </c>
      <c r="Y7" s="25">
        <v>114.58</v>
      </c>
      <c r="Z7" s="25">
        <v>117.63</v>
      </c>
      <c r="AA7" s="25">
        <v>118.3</v>
      </c>
      <c r="AB7" s="25">
        <v>114.82</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237.73</v>
      </c>
      <c r="AU7" s="25">
        <v>245.96</v>
      </c>
      <c r="AV7" s="25">
        <v>378.78</v>
      </c>
      <c r="AW7" s="25">
        <v>453.67</v>
      </c>
      <c r="AX7" s="25">
        <v>439.7</v>
      </c>
      <c r="AY7" s="25">
        <v>360.86</v>
      </c>
      <c r="AZ7" s="25">
        <v>350.79</v>
      </c>
      <c r="BA7" s="25">
        <v>354.57</v>
      </c>
      <c r="BB7" s="25">
        <v>357.74</v>
      </c>
      <c r="BC7" s="25">
        <v>344.88</v>
      </c>
      <c r="BD7" s="25">
        <v>243.36</v>
      </c>
      <c r="BE7" s="25">
        <v>183.06</v>
      </c>
      <c r="BF7" s="25">
        <v>193.17</v>
      </c>
      <c r="BG7" s="25">
        <v>180.96</v>
      </c>
      <c r="BH7" s="25">
        <v>179.86</v>
      </c>
      <c r="BI7" s="25">
        <v>196.88</v>
      </c>
      <c r="BJ7" s="25">
        <v>309.27999999999997</v>
      </c>
      <c r="BK7" s="25">
        <v>322.92</v>
      </c>
      <c r="BL7" s="25">
        <v>303.45999999999998</v>
      </c>
      <c r="BM7" s="25">
        <v>307.27999999999997</v>
      </c>
      <c r="BN7" s="25">
        <v>304.02</v>
      </c>
      <c r="BO7" s="25">
        <v>265.93</v>
      </c>
      <c r="BP7" s="25">
        <v>101.81</v>
      </c>
      <c r="BQ7" s="25">
        <v>107.63</v>
      </c>
      <c r="BR7" s="25">
        <v>111.52</v>
      </c>
      <c r="BS7" s="25">
        <v>112.2</v>
      </c>
      <c r="BT7" s="25">
        <v>100.2</v>
      </c>
      <c r="BU7" s="25">
        <v>103.32</v>
      </c>
      <c r="BV7" s="25">
        <v>100.85</v>
      </c>
      <c r="BW7" s="25">
        <v>103.79</v>
      </c>
      <c r="BX7" s="25">
        <v>98.3</v>
      </c>
      <c r="BY7" s="25">
        <v>98.89</v>
      </c>
      <c r="BZ7" s="25">
        <v>97.82</v>
      </c>
      <c r="CA7" s="25">
        <v>271.12</v>
      </c>
      <c r="CB7" s="25">
        <v>235.51</v>
      </c>
      <c r="CC7" s="25">
        <v>236.48</v>
      </c>
      <c r="CD7" s="25">
        <v>235.48</v>
      </c>
      <c r="CE7" s="25">
        <v>242.54</v>
      </c>
      <c r="CF7" s="25">
        <v>168.56</v>
      </c>
      <c r="CG7" s="25">
        <v>167.1</v>
      </c>
      <c r="CH7" s="25">
        <v>167.86</v>
      </c>
      <c r="CI7" s="25">
        <v>173.68</v>
      </c>
      <c r="CJ7" s="25">
        <v>174.52</v>
      </c>
      <c r="CK7" s="25">
        <v>177.56</v>
      </c>
      <c r="CL7" s="25">
        <v>53.85</v>
      </c>
      <c r="CM7" s="25">
        <v>55.81</v>
      </c>
      <c r="CN7" s="25">
        <v>77.31</v>
      </c>
      <c r="CO7" s="25">
        <v>65.59</v>
      </c>
      <c r="CP7" s="25">
        <v>64.73</v>
      </c>
      <c r="CQ7" s="25">
        <v>59.51</v>
      </c>
      <c r="CR7" s="25">
        <v>59.91</v>
      </c>
      <c r="CS7" s="25">
        <v>59.4</v>
      </c>
      <c r="CT7" s="25">
        <v>59.24</v>
      </c>
      <c r="CU7" s="25">
        <v>58.77</v>
      </c>
      <c r="CV7" s="25">
        <v>59.81</v>
      </c>
      <c r="CW7" s="25">
        <v>95.58</v>
      </c>
      <c r="CX7" s="25">
        <v>94.42</v>
      </c>
      <c r="CY7" s="25">
        <v>94.84</v>
      </c>
      <c r="CZ7" s="25">
        <v>95.39</v>
      </c>
      <c r="DA7" s="25">
        <v>95.48</v>
      </c>
      <c r="DB7" s="25">
        <v>87.08</v>
      </c>
      <c r="DC7" s="25">
        <v>87.26</v>
      </c>
      <c r="DD7" s="25">
        <v>87.57</v>
      </c>
      <c r="DE7" s="25">
        <v>87.26</v>
      </c>
      <c r="DF7" s="25">
        <v>86.95</v>
      </c>
      <c r="DG7" s="25">
        <v>89.42</v>
      </c>
      <c r="DH7" s="25">
        <v>48.01</v>
      </c>
      <c r="DI7" s="25">
        <v>48.13</v>
      </c>
      <c r="DJ7" s="25">
        <v>49.13</v>
      </c>
      <c r="DK7" s="25">
        <v>50.32</v>
      </c>
      <c r="DL7" s="25">
        <v>50.76</v>
      </c>
      <c r="DM7" s="25">
        <v>48.55</v>
      </c>
      <c r="DN7" s="25">
        <v>49.2</v>
      </c>
      <c r="DO7" s="25">
        <v>50.01</v>
      </c>
      <c r="DP7" s="25">
        <v>50.99</v>
      </c>
      <c r="DQ7" s="25">
        <v>51.79</v>
      </c>
      <c r="DR7" s="25">
        <v>52.02</v>
      </c>
      <c r="DS7" s="25">
        <v>9.09</v>
      </c>
      <c r="DT7" s="25">
        <v>8.84</v>
      </c>
      <c r="DU7" s="25">
        <v>10</v>
      </c>
      <c r="DV7" s="25">
        <v>11.22</v>
      </c>
      <c r="DW7" s="25">
        <v>10.26</v>
      </c>
      <c r="DX7" s="25">
        <v>17.11</v>
      </c>
      <c r="DY7" s="25">
        <v>18.329999999999998</v>
      </c>
      <c r="DZ7" s="25">
        <v>20.27</v>
      </c>
      <c r="EA7" s="25">
        <v>21.69</v>
      </c>
      <c r="EB7" s="25">
        <v>23.19</v>
      </c>
      <c r="EC7" s="25">
        <v>25.37</v>
      </c>
      <c r="ED7" s="25">
        <v>1.51</v>
      </c>
      <c r="EE7" s="25">
        <v>0.93</v>
      </c>
      <c r="EF7" s="25">
        <v>1.1100000000000001</v>
      </c>
      <c r="EG7" s="25">
        <v>1.3</v>
      </c>
      <c r="EH7" s="25">
        <v>0.56999999999999995</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109</v>
      </c>
      <c r="E13" t="s">
        <v>109</v>
      </c>
      <c r="F13" t="s">
        <v>107</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2025-02-03T02:06:47Z</cp:lastPrinted>
  <dcterms:created xsi:type="dcterms:W3CDTF">2025-01-24T06:44:27Z</dcterms:created>
  <dcterms:modified xsi:type="dcterms:W3CDTF">2025-03-07T05:25:14Z</dcterms:modified>
  <cp:category/>
</cp:coreProperties>
</file>