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5_白石市\"/>
    </mc:Choice>
  </mc:AlternateContent>
  <workbookProtection workbookAlgorithmName="SHA-512" workbookHashValue="NtuWsbXpSIKzZiVzHP0FFwF+f3I6aGHgbVrQ7ROZx6k/VzTWgc0rb6k3Fm+VJ6gc/sjmh6SUA8WBh7I6RF3cQA==" workbookSaltValue="KmL59M3mTs4E5R/ZT700A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AL8" i="4" s="1"/>
  <c r="R6" i="5"/>
  <c r="AD10" i="4" s="1"/>
  <c r="Q6" i="5"/>
  <c r="W10" i="4" s="1"/>
  <c r="P6" i="5"/>
  <c r="O6" i="5"/>
  <c r="I10" i="4" s="1"/>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J85" i="4"/>
  <c r="I85" i="4"/>
  <c r="H85" i="4"/>
  <c r="F85" i="4"/>
  <c r="E85" i="4"/>
  <c r="BB10" i="4"/>
  <c r="AT10" i="4"/>
  <c r="AL10" i="4"/>
  <c r="P10" i="4"/>
  <c r="W8" i="4"/>
  <c r="P8" i="4"/>
  <c r="I8" i="4"/>
</calcChain>
</file>

<file path=xl/sharedStrings.xml><?xml version="1.0" encoding="utf-8"?>
<sst xmlns="http://schemas.openxmlformats.org/spreadsheetml/2006/main" count="231" uniqueCount="117">
  <si>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</si>
  <si>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</si>
  <si>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</si>
  <si>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</si>
  <si>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</si>
  <si>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</si>
  <si>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</si>
  <si>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</si>
  <si>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</si>
  <si>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</si>
  <si>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</si>
  <si>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</si>
  <si>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</si>
  <si>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</si>
  <si>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</si>
  <si>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</si>
  <si>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</si>
  <si>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</si>
  <si>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</si>
  <si>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</si>
  <si>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</si>
  <si>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</si>
  <si>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</si>
  <si>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</si>
  <si>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</si>
  <si>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</si>
  <si>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</si>
  <si>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</si>
  <si>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</si>
  <si>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</si>
  <si>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</si>
  <si>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</si>
  <si>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</si>
  <si>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</si>
  <si>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</si>
  <si>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</si>
  <si>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</si>
  <si>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</si>
  <si>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</si>
  <si>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</si>
  <si>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</si>
  <si>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</si>
  <si>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</si>
  <si>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</si>
  <si>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</si>
  <si>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</si>
  <si>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</si>
  <si>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</si>
  <si>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</si>
  <si>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</si>
  <si>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</si>
  <si>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</si>
  <si>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</si>
  <si>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</si>
  <si>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</si>
  <si>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</si>
  <si>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</si>
  <si>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</si>
  <si>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</si>
  <si>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</si>
  <si>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</si>
  <si>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</si>
  <si>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</si>
  <si>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</si>
  <si>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</si>
  <si>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</si>
  <si>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</si>
  <si>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</si>
  <si>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</si>
  <si>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</si>
  <si>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</si>
  <si>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</si>
  <si>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</si>
  <si>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</si>
  <si>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</si>
  <si>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</si>
  <si>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</si>
  <si>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</si>
  <si>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</si>
  <si>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</si>
  <si>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</si>
  <si>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</si>
  <si>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</si>
  <si>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</si>
  <si>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</si>
  <si>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</si>
  <si>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</si>
  <si>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</si>
  <si>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</si>
  <si>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</si>
  <si>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</si>
  <si>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</si>
  <si>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</si>
  <si>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</si>
  <si>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</si>
  <si>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</si>
  <si>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</si>
  <si>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</si>
  <si>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</si>
  <si>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</si>
  <si>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</si>
  <si>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</si>
  <si>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</si>
  <si>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</si>
  <si>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</si>
  <si>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</si>
  <si>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</si>
  <si>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</si>
  <si>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</si>
  <si>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</si>
  <si>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</si>
  <si>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</si>
  <si>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</si>
  <si>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</si>
  <si>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法定耐用年数を超える管渠がまだ無いため、管渠老朽化率は0％となっている。それにより、令和5年度は管渠の更新工事を行っていないため管渠改善率も0％となっているが、有形固定資産減価償却率が年々上昇しており、施設の老朽化は進みつつある。今後の施設更新などは「白石市下水道ビジョン」に基づき、計画的に行っていく。</t>
    <phoneticPr fontId="4"/>
  </si>
  <si>
    <t>　平成30年度の使用料改定の効果により収益は増加しているが、依然として経常費用を使用料収入で賄えていない状況にある。さらに、年々法定耐用年数に近い資産が増えていることから、将来的に更新需要の増加が予測される。
　また、事業規模に対しての適切な施設規模を維持していくため、規模縮小や廃止、農業集落排水処理施設を公共下水道事業に接続するといった広域化による費用削減を図るなど、今後の方針を検討していく必要がある。</t>
    <rPh sb="1" eb="3">
      <t>ヘイセイ</t>
    </rPh>
    <rPh sb="198" eb="200">
      <t>ヒツヨウ</t>
    </rPh>
    <phoneticPr fontId="4"/>
  </si>
  <si>
    <t>　農業集落排水事業は、前年度まで借入していた未利用施設の利子の企業債について供用開始後15年が経過したことにより起債対象要件に該当しないこととなったため、汚水処理に係る資本費に対して基準内の繰入を行ったことにより、経常収支比率や経費回収率の増加という結果になった。
　また、令和5年度は経常収支比率、経費回収率が100％以上と増加したが、実際には使用料収入では費用すべてを賄えておらず、収入の不足する部分は繰入金を財源としている状況は前年度と変わっていない。今後も更なる汚水処理費の削減を行い、効率的な事業運営に努める必要がある。
　流動比率について、令和4年度の当初予算作成時に資金期首残高見込みを誤ったことにより令和4年度決算では大きく減少となっていたが、適切な管理により残高は回復してきている。
　当市の農業集落排水事業では、高齢者単独世帯が多いことや地理的状況等の要因により水洗化が進みにくい地区もあるため、類似団体平均値と比較すると水洗化率と施設利用率は低く、処理区域内人口や処理水量の減少によりさらに低下傾向にある。今後も、累積欠損金比率の改善や使用料収入増加のために接続への啓発活動をつづけていく。</t>
    <rPh sb="38" eb="43">
      <t>キョウヨウカイシゴ</t>
    </rPh>
    <rPh sb="45" eb="46">
      <t>ネン</t>
    </rPh>
    <rPh sb="47" eb="49">
      <t>ケイカ</t>
    </rPh>
    <rPh sb="468" eb="473">
      <t>ルイセキケッソンキン</t>
    </rPh>
    <rPh sb="473" eb="475">
      <t>ヒリツ</t>
    </rPh>
    <rPh sb="476" eb="478">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</si>
</sst>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BF-4ACB-B489-EBED76F53C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B4BF-4ACB-B489-EBED76F53C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34.78</c:v>
                </c:pt>
                <c:pt idx="1">
                  <c:v>35.65</c:v>
                </c:pt>
                <c:pt idx="2">
                  <c:v>34.89</c:v>
                </c:pt>
                <c:pt idx="3">
                  <c:v>34.6</c:v>
                </c:pt>
                <c:pt idx="4">
                  <c:v>33.049999999999997</c:v>
                </c:pt>
              </c:numCache>
            </c:numRef>
          </c:val>
          <c:extLst>
            <c:ext xmlns:c16="http://schemas.microsoft.com/office/drawing/2014/chart" uri="{C3380CC4-5D6E-409C-BE32-E72D297353CC}">
              <c16:uniqueId val="{00000000-8120-46F6-B37A-E13B32B853E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8120-46F6-B37A-E13B32B853E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68.73</c:v>
                </c:pt>
                <c:pt idx="1">
                  <c:v>68.790000000000006</c:v>
                </c:pt>
                <c:pt idx="2">
                  <c:v>66.930000000000007</c:v>
                </c:pt>
                <c:pt idx="3">
                  <c:v>67.260000000000005</c:v>
                </c:pt>
                <c:pt idx="4">
                  <c:v>69.47</c:v>
                </c:pt>
              </c:numCache>
            </c:numRef>
          </c:val>
          <c:extLst>
            <c:ext xmlns:c16="http://schemas.microsoft.com/office/drawing/2014/chart" uri="{C3380CC4-5D6E-409C-BE32-E72D297353CC}">
              <c16:uniqueId val="{00000000-9294-47C4-8389-D92B457A54C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9294-47C4-8389-D92B457A54C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83.45</c:v>
                </c:pt>
                <c:pt idx="1">
                  <c:v>87.26</c:v>
                </c:pt>
                <c:pt idx="2">
                  <c:v>88.39</c:v>
                </c:pt>
                <c:pt idx="3">
                  <c:v>88.97</c:v>
                </c:pt>
                <c:pt idx="4">
                  <c:v>100.02</c:v>
                </c:pt>
              </c:numCache>
            </c:numRef>
          </c:val>
          <c:extLst>
            <c:ext xmlns:c16="http://schemas.microsoft.com/office/drawing/2014/chart" uri="{C3380CC4-5D6E-409C-BE32-E72D297353CC}">
              <c16:uniqueId val="{00000000-B0D1-4F3A-8BBF-48B2755C441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B0D1-4F3A-8BBF-48B2755C441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28.47</c:v>
                </c:pt>
                <c:pt idx="1">
                  <c:v>30.55</c:v>
                </c:pt>
                <c:pt idx="2">
                  <c:v>31.54</c:v>
                </c:pt>
                <c:pt idx="3">
                  <c:v>33.51</c:v>
                </c:pt>
                <c:pt idx="4">
                  <c:v>35.51</c:v>
                </c:pt>
              </c:numCache>
            </c:numRef>
          </c:val>
          <c:extLst>
            <c:ext xmlns:c16="http://schemas.microsoft.com/office/drawing/2014/chart" uri="{C3380CC4-5D6E-409C-BE32-E72D297353CC}">
              <c16:uniqueId val="{00000000-2E96-41BF-8ECD-6EE1BF7325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2E96-41BF-8ECD-6EE1BF7325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17-4110-A4D3-0A91A309FBC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DF17-4110-A4D3-0A91A309FBC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1408.95</c:v>
                </c:pt>
                <c:pt idx="1">
                  <c:v>865.91</c:v>
                </c:pt>
                <c:pt idx="2">
                  <c:v>1407.82</c:v>
                </c:pt>
                <c:pt idx="3">
                  <c:v>1460.91</c:v>
                </c:pt>
                <c:pt idx="4">
                  <c:v>1498.22</c:v>
                </c:pt>
              </c:numCache>
            </c:numRef>
          </c:val>
          <c:extLst>
            <c:ext xmlns:c16="http://schemas.microsoft.com/office/drawing/2014/chart" uri="{C3380CC4-5D6E-409C-BE32-E72D297353CC}">
              <c16:uniqueId val="{00000000-0759-47EC-B409-B4D21B6C7FE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0759-47EC-B409-B4D21B6C7FE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52.31</c:v>
                </c:pt>
                <c:pt idx="1">
                  <c:v>56.74</c:v>
                </c:pt>
                <c:pt idx="2">
                  <c:v>47.25</c:v>
                </c:pt>
                <c:pt idx="3">
                  <c:v>11.71</c:v>
                </c:pt>
                <c:pt idx="4">
                  <c:v>30.17</c:v>
                </c:pt>
              </c:numCache>
            </c:numRef>
          </c:val>
          <c:extLst>
            <c:ext xmlns:c16="http://schemas.microsoft.com/office/drawing/2014/chart" uri="{C3380CC4-5D6E-409C-BE32-E72D297353CC}">
              <c16:uniqueId val="{00000000-6F1C-4F46-88DD-DD756B34A84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6F1C-4F46-88DD-DD756B34A84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6147.67</c:v>
                </c:pt>
                <c:pt idx="1">
                  <c:v>5843.24</c:v>
                </c:pt>
                <c:pt idx="2">
                  <c:v>6161.78</c:v>
                </c:pt>
                <c:pt idx="3">
                  <c:v>6188.74</c:v>
                </c:pt>
                <c:pt idx="4">
                  <c:v>6057.29</c:v>
                </c:pt>
              </c:numCache>
            </c:numRef>
          </c:val>
          <c:extLst>
            <c:ext xmlns:c16="http://schemas.microsoft.com/office/drawing/2014/chart" uri="{C3380CC4-5D6E-409C-BE32-E72D297353CC}">
              <c16:uniqueId val="{00000000-D6B3-427F-A244-7280BCC83BC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D6B3-427F-A244-7280BCC83BC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56.35</c:v>
                </c:pt>
                <c:pt idx="1">
                  <c:v>70.13</c:v>
                </c:pt>
                <c:pt idx="2">
                  <c:v>60</c:v>
                </c:pt>
                <c:pt idx="3">
                  <c:v>61.84</c:v>
                </c:pt>
                <c:pt idx="4">
                  <c:v>100</c:v>
                </c:pt>
              </c:numCache>
            </c:numRef>
          </c:val>
          <c:extLst>
            <c:ext xmlns:c16="http://schemas.microsoft.com/office/drawing/2014/chart" uri="{C3380CC4-5D6E-409C-BE32-E72D297353CC}">
              <c16:uniqueId val="{00000000-46E1-4696-B536-A986B1897A8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6E1-4696-B536-A986B1897A8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365.6</c:v>
                </c:pt>
                <c:pt idx="1">
                  <c:v>293.76</c:v>
                </c:pt>
                <c:pt idx="2">
                  <c:v>343.34</c:v>
                </c:pt>
                <c:pt idx="3">
                  <c:v>335.81</c:v>
                </c:pt>
                <c:pt idx="4">
                  <c:v>208.6</c:v>
                </c:pt>
              </c:numCache>
            </c:numRef>
          </c:val>
          <c:extLst>
            <c:ext xmlns:c16="http://schemas.microsoft.com/office/drawing/2014/chart" uri="{C3380CC4-5D6E-409C-BE32-E72D297353CC}">
              <c16:uniqueId val="{00000000-EF6E-45D1-9A44-9AFDEFF8F1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EF6E-45D1-9A44-9AFDEFF8F1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1" zoomScale="115" zoomScaleNormal="11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白石市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44">
        <f>データ!S6</f>
        <v>31229</v>
      </c>
      <c r="AM8" s="44"/>
      <c r="AN8" s="44"/>
      <c r="AO8" s="44"/>
      <c r="AP8" s="44"/>
      <c r="AQ8" s="44"/>
      <c r="AR8" s="44"/>
      <c r="AS8" s="44"/>
      <c r="AT8" s="45">
        <f>データ!T6</f>
        <v>286.48</v>
      </c>
      <c r="AU8" s="45"/>
      <c r="AV8" s="45"/>
      <c r="AW8" s="45"/>
      <c r="AX8" s="45"/>
      <c r="AY8" s="45"/>
      <c r="AZ8" s="45"/>
      <c r="BA8" s="45"/>
      <c r="BB8" s="45">
        <f>データ!U6</f>
        <v>109.01</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51.05</v>
      </c>
      <c r="J10" s="45"/>
      <c r="K10" s="45"/>
      <c r="L10" s="45"/>
      <c r="M10" s="45"/>
      <c r="N10" s="45"/>
      <c r="O10" s="45"/>
      <c r="P10" s="45">
        <f>データ!P6</f>
        <v>4.58</v>
      </c>
      <c r="Q10" s="45"/>
      <c r="R10" s="45"/>
      <c r="S10" s="45"/>
      <c r="T10" s="45"/>
      <c r="U10" s="45"/>
      <c r="V10" s="45"/>
      <c r="W10" s="45">
        <f>データ!Q6</f>
        <v>94.81</v>
      </c>
      <c r="X10" s="45"/>
      <c r="Y10" s="45"/>
      <c r="Z10" s="45"/>
      <c r="AA10" s="45"/>
      <c r="AB10" s="45"/>
      <c r="AC10" s="45"/>
      <c r="AD10" s="44">
        <f>データ!R6</f>
        <v>4235</v>
      </c>
      <c r="AE10" s="44"/>
      <c r="AF10" s="44"/>
      <c r="AG10" s="44"/>
      <c r="AH10" s="44"/>
      <c r="AI10" s="44"/>
      <c r="AJ10" s="44"/>
      <c r="AK10" s="2"/>
      <c r="AL10" s="44">
        <f>データ!V6</f>
        <v>1415</v>
      </c>
      <c r="AM10" s="44"/>
      <c r="AN10" s="44"/>
      <c r="AO10" s="44"/>
      <c r="AP10" s="44"/>
      <c r="AQ10" s="44"/>
      <c r="AR10" s="44"/>
      <c r="AS10" s="44"/>
      <c r="AT10" s="45">
        <f>データ!W6</f>
        <v>2.39</v>
      </c>
      <c r="AU10" s="45"/>
      <c r="AV10" s="45"/>
      <c r="AW10" s="45"/>
      <c r="AX10" s="45"/>
      <c r="AY10" s="45"/>
      <c r="AZ10" s="45"/>
      <c r="BA10" s="45"/>
      <c r="BB10" s="45">
        <f>データ!X6</f>
        <v>592.04999999999995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JM3DgcqIaXE7HhskJYpkzQOAKBeBgtn2630p0fZpFfwkfOL7zfO7soc8/04V5qS21RRVYr7ltishn5qLjIY7A==" saltValue="6CCV9OUroCz/6A/xAlKOf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42064</v>
      </c>
      <c r="D6" s="19">
        <f t="shared" si="3"/>
        <v>46</v>
      </c>
      <c r="E6" s="19">
        <f t="shared" si="3"/>
        <v>17</v>
      </c>
      <c r="F6" s="19">
        <f t="shared" si="3"/>
        <v>5</v>
      </c>
      <c r="G6" s="19">
        <f t="shared" si="3"/>
        <v>0</v>
      </c>
      <c r="H6" s="19" t="str">
        <f t="shared" si="3"/>
        <v>宮城県　白石市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51.05</v>
      </c>
      <c r="P6" s="20">
        <f t="shared" si="3"/>
        <v>4.58</v>
      </c>
      <c r="Q6" s="20">
        <f t="shared" si="3"/>
        <v>94.81</v>
      </c>
      <c r="R6" s="20">
        <f t="shared" si="3"/>
        <v>4235</v>
      </c>
      <c r="S6" s="20">
        <f t="shared" si="3"/>
        <v>31229</v>
      </c>
      <c r="T6" s="20">
        <f t="shared" si="3"/>
        <v>286.48</v>
      </c>
      <c r="U6" s="20">
        <f t="shared" si="3"/>
        <v>109.01</v>
      </c>
      <c r="V6" s="20">
        <f t="shared" si="3"/>
        <v>1415</v>
      </c>
      <c r="W6" s="20">
        <f t="shared" si="3"/>
        <v>2.39</v>
      </c>
      <c r="X6" s="20">
        <f t="shared" si="3"/>
        <v>592.04999999999995</v>
      </c>
      <c r="Y6" s="21">
        <f>IF(Y7="",NA(),Y7)</f>
        <v>83.45</v>
      </c>
      <c r="Z6" s="21">
        <f t="shared" ref="Z6:AH6" si="4">IF(Z7="",NA(),Z7)</f>
        <v>87.26</v>
      </c>
      <c r="AA6" s="21">
        <f t="shared" si="4"/>
        <v>88.39</v>
      </c>
      <c r="AB6" s="21">
        <f t="shared" si="4"/>
        <v>88.97</v>
      </c>
      <c r="AC6" s="21">
        <f t="shared" si="4"/>
        <v>100.02</v>
      </c>
      <c r="AD6" s="21">
        <f t="shared" si="4"/>
        <v>103.6</v>
      </c>
      <c r="AE6" s="21">
        <f t="shared" si="4"/>
        <v>106.37</v>
      </c>
      <c r="AF6" s="21">
        <f t="shared" si="4"/>
        <v>106.07</v>
      </c>
      <c r="AG6" s="21">
        <f t="shared" si="4"/>
        <v>105.5</v>
      </c>
      <c r="AH6" s="21">
        <f t="shared" si="4"/>
        <v>106.35</v>
      </c>
      <c r="AI6" s="20" t="str">
        <f>IF(AI7="","",IF(AI7="-","【-】","【"&amp;SUBSTITUTE(TEXT(AI7,"#,##0.00"),"-","△")&amp;"】"))</f>
        <v>【104.44】</v>
      </c>
      <c r="AJ6" s="21">
        <f>IF(AJ7="",NA(),AJ7)</f>
        <v>1408.95</v>
      </c>
      <c r="AK6" s="21">
        <f t="shared" ref="AK6:AS6" si="5">IF(AK7="",NA(),AK7)</f>
        <v>865.91</v>
      </c>
      <c r="AL6" s="21">
        <f t="shared" si="5"/>
        <v>1407.82</v>
      </c>
      <c r="AM6" s="21">
        <f t="shared" si="5"/>
        <v>1460.91</v>
      </c>
      <c r="AN6" s="21">
        <f t="shared" si="5"/>
        <v>1498.22</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52.31</v>
      </c>
      <c r="AV6" s="21">
        <f t="shared" ref="AV6:BD6" si="6">IF(AV7="",NA(),AV7)</f>
        <v>56.74</v>
      </c>
      <c r="AW6" s="21">
        <f t="shared" si="6"/>
        <v>47.25</v>
      </c>
      <c r="AX6" s="21">
        <f t="shared" si="6"/>
        <v>11.71</v>
      </c>
      <c r="AY6" s="21">
        <f t="shared" si="6"/>
        <v>30.17</v>
      </c>
      <c r="AZ6" s="21">
        <f t="shared" si="6"/>
        <v>26.99</v>
      </c>
      <c r="BA6" s="21">
        <f t="shared" si="6"/>
        <v>29.13</v>
      </c>
      <c r="BB6" s="21">
        <f t="shared" si="6"/>
        <v>35.69</v>
      </c>
      <c r="BC6" s="21">
        <f t="shared" si="6"/>
        <v>38.4</v>
      </c>
      <c r="BD6" s="21">
        <f t="shared" si="6"/>
        <v>44.04</v>
      </c>
      <c r="BE6" s="20" t="str">
        <f>IF(BE7="","",IF(BE7="-","【-】","【"&amp;SUBSTITUTE(TEXT(BE7,"#,##0.00"),"-","△")&amp;"】"))</f>
        <v>【42.02】</v>
      </c>
      <c r="BF6" s="21">
        <f>IF(BF7="",NA(),BF7)</f>
        <v>6147.67</v>
      </c>
      <c r="BG6" s="21">
        <f t="shared" ref="BG6:BO6" si="7">IF(BG7="",NA(),BG7)</f>
        <v>5843.24</v>
      </c>
      <c r="BH6" s="21">
        <f t="shared" si="7"/>
        <v>6161.78</v>
      </c>
      <c r="BI6" s="21">
        <f t="shared" si="7"/>
        <v>6188.74</v>
      </c>
      <c r="BJ6" s="21">
        <f t="shared" si="7"/>
        <v>6057.29</v>
      </c>
      <c r="BK6" s="21">
        <f t="shared" si="7"/>
        <v>826.83</v>
      </c>
      <c r="BL6" s="21">
        <f t="shared" si="7"/>
        <v>867.83</v>
      </c>
      <c r="BM6" s="21">
        <f t="shared" si="7"/>
        <v>791.76</v>
      </c>
      <c r="BN6" s="21">
        <f t="shared" si="7"/>
        <v>900.82</v>
      </c>
      <c r="BO6" s="21">
        <f t="shared" si="7"/>
        <v>839.21</v>
      </c>
      <c r="BP6" s="20" t="str">
        <f>IF(BP7="","",IF(BP7="-","【-】","【"&amp;SUBSTITUTE(TEXT(BP7,"#,##0.00"),"-","△")&amp;"】"))</f>
        <v>【785.10】</v>
      </c>
      <c r="BQ6" s="21">
        <f>IF(BQ7="",NA(),BQ7)</f>
        <v>56.35</v>
      </c>
      <c r="BR6" s="21">
        <f t="shared" ref="BR6:BZ6" si="8">IF(BR7="",NA(),BR7)</f>
        <v>70.13</v>
      </c>
      <c r="BS6" s="21">
        <f t="shared" si="8"/>
        <v>60</v>
      </c>
      <c r="BT6" s="21">
        <f t="shared" si="8"/>
        <v>61.84</v>
      </c>
      <c r="BU6" s="21">
        <f t="shared" si="8"/>
        <v>100</v>
      </c>
      <c r="BV6" s="21">
        <f t="shared" si="8"/>
        <v>57.31</v>
      </c>
      <c r="BW6" s="21">
        <f t="shared" si="8"/>
        <v>57.08</v>
      </c>
      <c r="BX6" s="21">
        <f t="shared" si="8"/>
        <v>56.26</v>
      </c>
      <c r="BY6" s="21">
        <f t="shared" si="8"/>
        <v>52.94</v>
      </c>
      <c r="BZ6" s="21">
        <f t="shared" si="8"/>
        <v>52.05</v>
      </c>
      <c r="CA6" s="20" t="str">
        <f>IF(CA7="","",IF(CA7="-","【-】","【"&amp;SUBSTITUTE(TEXT(CA7,"#,##0.00"),"-","△")&amp;"】"))</f>
        <v>【56.93】</v>
      </c>
      <c r="CB6" s="21">
        <f>IF(CB7="",NA(),CB7)</f>
        <v>365.6</v>
      </c>
      <c r="CC6" s="21">
        <f t="shared" ref="CC6:CK6" si="9">IF(CC7="",NA(),CC7)</f>
        <v>293.76</v>
      </c>
      <c r="CD6" s="21">
        <f t="shared" si="9"/>
        <v>343.34</v>
      </c>
      <c r="CE6" s="21">
        <f t="shared" si="9"/>
        <v>335.81</v>
      </c>
      <c r="CF6" s="21">
        <f t="shared" si="9"/>
        <v>208.6</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34.78</v>
      </c>
      <c r="CN6" s="21">
        <f t="shared" ref="CN6:CV6" si="10">IF(CN7="",NA(),CN7)</f>
        <v>35.65</v>
      </c>
      <c r="CO6" s="21">
        <f t="shared" si="10"/>
        <v>34.89</v>
      </c>
      <c r="CP6" s="21">
        <f t="shared" si="10"/>
        <v>34.6</v>
      </c>
      <c r="CQ6" s="21">
        <f t="shared" si="10"/>
        <v>33.049999999999997</v>
      </c>
      <c r="CR6" s="21">
        <f t="shared" si="10"/>
        <v>50.14</v>
      </c>
      <c r="CS6" s="21">
        <f t="shared" si="10"/>
        <v>54.83</v>
      </c>
      <c r="CT6" s="21">
        <f t="shared" si="10"/>
        <v>66.53</v>
      </c>
      <c r="CU6" s="21">
        <f t="shared" si="10"/>
        <v>52.35</v>
      </c>
      <c r="CV6" s="21">
        <f t="shared" si="10"/>
        <v>46.25</v>
      </c>
      <c r="CW6" s="20" t="str">
        <f>IF(CW7="","",IF(CW7="-","【-】","【"&amp;SUBSTITUTE(TEXT(CW7,"#,##0.00"),"-","△")&amp;"】"))</f>
        <v>【49.87】</v>
      </c>
      <c r="CX6" s="21">
        <f>IF(CX7="",NA(),CX7)</f>
        <v>68.73</v>
      </c>
      <c r="CY6" s="21">
        <f t="shared" ref="CY6:DG6" si="11">IF(CY7="",NA(),CY7)</f>
        <v>68.790000000000006</v>
      </c>
      <c r="CZ6" s="21">
        <f t="shared" si="11"/>
        <v>66.930000000000007</v>
      </c>
      <c r="DA6" s="21">
        <f t="shared" si="11"/>
        <v>67.260000000000005</v>
      </c>
      <c r="DB6" s="21">
        <f t="shared" si="11"/>
        <v>69.47</v>
      </c>
      <c r="DC6" s="21">
        <f t="shared" si="11"/>
        <v>84.98</v>
      </c>
      <c r="DD6" s="21">
        <f t="shared" si="11"/>
        <v>84.7</v>
      </c>
      <c r="DE6" s="21">
        <f t="shared" si="11"/>
        <v>84.67</v>
      </c>
      <c r="DF6" s="21">
        <f t="shared" si="11"/>
        <v>84.39</v>
      </c>
      <c r="DG6" s="21">
        <f t="shared" si="11"/>
        <v>83.96</v>
      </c>
      <c r="DH6" s="20" t="str">
        <f>IF(DH7="","",IF(DH7="-","【-】","【"&amp;SUBSTITUTE(TEXT(DH7,"#,##0.00"),"-","△")&amp;"】"))</f>
        <v>【87.54】</v>
      </c>
      <c r="DI6" s="21">
        <f>IF(DI7="",NA(),DI7)</f>
        <v>28.47</v>
      </c>
      <c r="DJ6" s="21">
        <f t="shared" ref="DJ6:DR6" si="12">IF(DJ7="",NA(),DJ7)</f>
        <v>30.55</v>
      </c>
      <c r="DK6" s="21">
        <f t="shared" si="12"/>
        <v>31.54</v>
      </c>
      <c r="DL6" s="21">
        <f t="shared" si="12"/>
        <v>33.51</v>
      </c>
      <c r="DM6" s="21">
        <f t="shared" si="12"/>
        <v>35.51</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42064</v>
      </c>
      <c r="D7" s="23">
        <v>46</v>
      </c>
      <c r="E7" s="23">
        <v>17</v>
      </c>
      <c r="F7" s="23">
        <v>5</v>
      </c>
      <c r="G7" s="23">
        <v>0</v>
      </c>
      <c r="H7" s="23" t="s">
        <v>96</v>
      </c>
      <c r="I7" s="23" t="s">
        <v>97</v>
      </c>
      <c r="J7" s="23" t="s">
        <v>98</v>
      </c>
      <c r="K7" s="23" t="s">
        <v>99</v>
      </c>
      <c r="L7" s="23" t="s">
        <v>100</v>
      </c>
      <c r="M7" s="23" t="s">
        <v>101</v>
      </c>
      <c r="N7" s="24" t="s">
        <v>102</v>
      </c>
      <c r="O7" s="24">
        <v>51.05</v>
      </c>
      <c r="P7" s="24">
        <v>4.58</v>
      </c>
      <c r="Q7" s="24">
        <v>94.81</v>
      </c>
      <c r="R7" s="24">
        <v>4235</v>
      </c>
      <c r="S7" s="24">
        <v>31229</v>
      </c>
      <c r="T7" s="24">
        <v>286.48</v>
      </c>
      <c r="U7" s="24">
        <v>109.01</v>
      </c>
      <c r="V7" s="24">
        <v>1415</v>
      </c>
      <c r="W7" s="24">
        <v>2.39</v>
      </c>
      <c r="X7" s="24">
        <v>592.04999999999995</v>
      </c>
      <c r="Y7" s="24">
        <v>83.45</v>
      </c>
      <c r="Z7" s="24">
        <v>87.26</v>
      </c>
      <c r="AA7" s="24">
        <v>88.39</v>
      </c>
      <c r="AB7" s="24">
        <v>88.97</v>
      </c>
      <c r="AC7" s="24">
        <v>100.02</v>
      </c>
      <c r="AD7" s="24">
        <v>103.6</v>
      </c>
      <c r="AE7" s="24">
        <v>106.37</v>
      </c>
      <c r="AF7" s="24">
        <v>106.07</v>
      </c>
      <c r="AG7" s="24">
        <v>105.5</v>
      </c>
      <c r="AH7" s="24">
        <v>106.35</v>
      </c>
      <c r="AI7" s="24">
        <v>104.44</v>
      </c>
      <c r="AJ7" s="24">
        <v>1408.95</v>
      </c>
      <c r="AK7" s="24">
        <v>865.91</v>
      </c>
      <c r="AL7" s="24">
        <v>1407.82</v>
      </c>
      <c r="AM7" s="24">
        <v>1460.91</v>
      </c>
      <c r="AN7" s="24">
        <v>1498.22</v>
      </c>
      <c r="AO7" s="24">
        <v>193.99</v>
      </c>
      <c r="AP7" s="24">
        <v>139.02000000000001</v>
      </c>
      <c r="AQ7" s="24">
        <v>132.04</v>
      </c>
      <c r="AR7" s="24">
        <v>145.43</v>
      </c>
      <c r="AS7" s="24">
        <v>129.88999999999999</v>
      </c>
      <c r="AT7" s="24">
        <v>124.06</v>
      </c>
      <c r="AU7" s="24">
        <v>52.31</v>
      </c>
      <c r="AV7" s="24">
        <v>56.74</v>
      </c>
      <c r="AW7" s="24">
        <v>47.25</v>
      </c>
      <c r="AX7" s="24">
        <v>11.71</v>
      </c>
      <c r="AY7" s="24">
        <v>30.17</v>
      </c>
      <c r="AZ7" s="24">
        <v>26.99</v>
      </c>
      <c r="BA7" s="24">
        <v>29.13</v>
      </c>
      <c r="BB7" s="24">
        <v>35.69</v>
      </c>
      <c r="BC7" s="24">
        <v>38.4</v>
      </c>
      <c r="BD7" s="24">
        <v>44.04</v>
      </c>
      <c r="BE7" s="24">
        <v>42.02</v>
      </c>
      <c r="BF7" s="24">
        <v>6147.67</v>
      </c>
      <c r="BG7" s="24">
        <v>5843.24</v>
      </c>
      <c r="BH7" s="24">
        <v>6161.78</v>
      </c>
      <c r="BI7" s="24">
        <v>6188.74</v>
      </c>
      <c r="BJ7" s="24">
        <v>6057.29</v>
      </c>
      <c r="BK7" s="24">
        <v>826.83</v>
      </c>
      <c r="BL7" s="24">
        <v>867.83</v>
      </c>
      <c r="BM7" s="24">
        <v>791.76</v>
      </c>
      <c r="BN7" s="24">
        <v>900.82</v>
      </c>
      <c r="BO7" s="24">
        <v>839.21</v>
      </c>
      <c r="BP7" s="24">
        <v>785.1</v>
      </c>
      <c r="BQ7" s="24">
        <v>56.35</v>
      </c>
      <c r="BR7" s="24">
        <v>70.13</v>
      </c>
      <c r="BS7" s="24">
        <v>60</v>
      </c>
      <c r="BT7" s="24">
        <v>61.84</v>
      </c>
      <c r="BU7" s="24">
        <v>100</v>
      </c>
      <c r="BV7" s="24">
        <v>57.31</v>
      </c>
      <c r="BW7" s="24">
        <v>57.08</v>
      </c>
      <c r="BX7" s="24">
        <v>56.26</v>
      </c>
      <c r="BY7" s="24">
        <v>52.94</v>
      </c>
      <c r="BZ7" s="24">
        <v>52.05</v>
      </c>
      <c r="CA7" s="24">
        <v>56.93</v>
      </c>
      <c r="CB7" s="24">
        <v>365.6</v>
      </c>
      <c r="CC7" s="24">
        <v>293.76</v>
      </c>
      <c r="CD7" s="24">
        <v>343.34</v>
      </c>
      <c r="CE7" s="24">
        <v>335.81</v>
      </c>
      <c r="CF7" s="24">
        <v>208.6</v>
      </c>
      <c r="CG7" s="24">
        <v>273.52</v>
      </c>
      <c r="CH7" s="24">
        <v>274.99</v>
      </c>
      <c r="CI7" s="24">
        <v>282.08999999999997</v>
      </c>
      <c r="CJ7" s="24">
        <v>303.27999999999997</v>
      </c>
      <c r="CK7" s="24">
        <v>301.86</v>
      </c>
      <c r="CL7" s="24">
        <v>271.14999999999998</v>
      </c>
      <c r="CM7" s="24">
        <v>34.78</v>
      </c>
      <c r="CN7" s="24">
        <v>35.65</v>
      </c>
      <c r="CO7" s="24">
        <v>34.89</v>
      </c>
      <c r="CP7" s="24">
        <v>34.6</v>
      </c>
      <c r="CQ7" s="24">
        <v>33.049999999999997</v>
      </c>
      <c r="CR7" s="24">
        <v>50.14</v>
      </c>
      <c r="CS7" s="24">
        <v>54.83</v>
      </c>
      <c r="CT7" s="24">
        <v>66.53</v>
      </c>
      <c r="CU7" s="24">
        <v>52.35</v>
      </c>
      <c r="CV7" s="24">
        <v>46.25</v>
      </c>
      <c r="CW7" s="24">
        <v>49.87</v>
      </c>
      <c r="CX7" s="24">
        <v>68.73</v>
      </c>
      <c r="CY7" s="24">
        <v>68.790000000000006</v>
      </c>
      <c r="CZ7" s="24">
        <v>66.930000000000007</v>
      </c>
      <c r="DA7" s="24">
        <v>67.260000000000005</v>
      </c>
      <c r="DB7" s="24">
        <v>69.47</v>
      </c>
      <c r="DC7" s="24">
        <v>84.98</v>
      </c>
      <c r="DD7" s="24">
        <v>84.7</v>
      </c>
      <c r="DE7" s="24">
        <v>84.67</v>
      </c>
      <c r="DF7" s="24">
        <v>84.39</v>
      </c>
      <c r="DG7" s="24">
        <v>83.96</v>
      </c>
      <c r="DH7" s="24">
        <v>87.54</v>
      </c>
      <c r="DI7" s="24">
        <v>28.47</v>
      </c>
      <c r="DJ7" s="24">
        <v>30.55</v>
      </c>
      <c r="DK7" s="24">
        <v>31.54</v>
      </c>
      <c r="DL7" s="24">
        <v>33.51</v>
      </c>
      <c r="DM7" s="24">
        <v>35.51</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2025-01-30T01:11:21Z</cp:lastPrinted>
  <dcterms:created xsi:type="dcterms:W3CDTF">2025-01-24T07:15:24Z</dcterms:created>
  <dcterms:modified xsi:type="dcterms:W3CDTF">2025-03-07T05:24:31Z</dcterms:modified>
  <cp:category/>
</cp:coreProperties>
</file>