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2_石巻市\"/>
    </mc:Choice>
  </mc:AlternateContent>
  <workbookProtection workbookAlgorithmName="SHA-512" workbookHashValue="f5HGhSE0TDvxB0ZnfVqRzuZZQPQoJh2sBybepd2v0Wt2DhTtsTZJjTtQFGaQFOgPoqN8OCGCFTiZeClU/AtlGA==" workbookSaltValue="YZ3Hfmfxk940nEy6abvoa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<sst xmlns="http://schemas.openxmlformats.org/spreadsheetml/2006/main" count="253" uniqueCount="116">
  <si>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</si>
  <si>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</si>
  <si>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</si>
  <si>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</si>
  <si>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</si>
  <si>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</si>
  <si>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</si>
  <si>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</si>
  <si>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</si>
  <si>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</si>
  <si>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</si>
  <si>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</si>
  <si>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</si>
  <si>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</si>
  <si>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</si>
  <si>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</si>
  <si>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</si>
  <si>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</si>
  <si>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</si>
  <si>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</si>
  <si>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</si>
  <si>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</si>
  <si>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</si>
  <si>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</si>
  <si>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</si>
  <si>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</si>
  <si>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</si>
  <si>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</si>
  <si>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</si>
  <si>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</si>
  <si>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</si>
  <si>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</si>
  <si>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</si>
  <si>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</si>
  <si>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</si>
  <si>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</si>
  <si>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</si>
  <si>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</si>
  <si>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</si>
  <si>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</si>
  <si>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</si>
  <si>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</si>
  <si>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</si>
  <si>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</si>
  <si>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</si>
  <si>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</si>
  <si>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</si>
  <si>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</si>
  <si>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</si>
  <si>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</si>
  <si>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</si>
  <si>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</si>
  <si>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</si>
  <si>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</si>
  <si>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</si>
  <si>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</si>
  <si>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</si>
  <si>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</si>
  <si>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</si>
  <si>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</si>
  <si>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</si>
  <si>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</si>
  <si>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</si>
  <si>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</si>
  <si>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</si>
  <si>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</si>
  <si>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</si>
  <si>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</si>
  <si>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</si>
  <si>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</si>
  <si>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</si>
  <si>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</si>
  <si>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</si>
  <si>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</si>
  <si>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</si>
  <si>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</si>
  <si>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</si>
  <si>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</si>
  <si>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</si>
  <si>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</si>
  <si>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</si>
  <si>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</si>
  <si>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</si>
  <si>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</si>
  <si>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</si>
  <si>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</si>
  <si>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</si>
  <si>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</si>
  <si>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</si>
  <si>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</si>
  <si>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</si>
  <si>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</si>
  <si>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</si>
  <si>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</si>
  <si>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</si>
  <si>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</si>
  <si>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</si>
  <si>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</si>
  <si>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</si>
  <si>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</si>
  <si>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</si>
  <si>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</si>
  <si>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</si>
  <si>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</si>
  <si>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</si>
  <si>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</si>
  <si>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</si>
  <si>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</si>
  <si>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</si>
  <si>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</si>
  <si>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</si>
  <si>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</si>
  <si>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</si>
  <si>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増加傾向にあるが、類似団体平均値より低い水準となっている。今後はストックマネジメントの手法を活用した調査・修繕・更新の長寿命化事業への取り組みを進めていきたい。
②管渠老朽化率、③管渠改善率
　耐用年数を超えた管渠はない。</t>
    <phoneticPr fontId="4"/>
  </si>
  <si>
    <t>　人口減少による料金収入の減少や施設の老朽化による修繕費用の増加が見込まれ、経営は更に厳しさを増していく状況にある。
　また、公共下水道事業と同一の使用料体系を使用しているため、使用料のみで汚水処理費用を回収することが困難な状況にある。
　今後は、維持管理経費の削減の観点から公共下水道への接続等を検討していかなければならない。</t>
    <phoneticPr fontId="4"/>
  </si>
  <si>
    <t>①経常収支比率
　一般会計繰入金により100％を超えている状況であるが、収入確保と、計画的な修繕による維持管理経費の削減に努める必要がある。
③流動比率
　類似団体平均値より低い水準となっている。流動負債は、企業債償還金が多くを占めているが、年々企業債残高は減少傾向にあることから、今後も引き続き、計画的な企業債の発行及び経費削減に努める必要がある。
⑤経費回収率
　類似団体平均値より低い水準となっているが、公共下水道事業と同一の料金体系を使用しているため、汚水処理費用を使用料で賄えていない状況である。今後、経費回収率の改善に向け、使用料改定の検討を行っていく。
⑥汚水処理原価
　老朽化による修繕費が年々増加傾向にあり、類似団体平均値より高い水準となっている。今後は、計画的な修繕により維持管理経費の削減に努める必要がある。
⑦施設利用率、水洗化率
　人口密度の高い一部地域を公共下水道へ接続した結果、類似団体平均値より低い水準となっている。今後も同程度で推移するものと考えられる。</t>
    <rPh sb="98" eb="100">
      <t>リュウドウ</t>
    </rPh>
    <rPh sb="100" eb="102">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</si>
</sst>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172-47D7-A29A-748C12A87EC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0.01</c:v>
                </c:pt>
                <c:pt idx="3">
                  <c:v>0.01</c:v>
                </c:pt>
                <c:pt idx="4">
                  <c:v>0.02</c:v>
                </c:pt>
              </c:numCache>
            </c:numRef>
          </c:val>
          <c:smooth val="0"/>
          <c:extLst>
            <c:ext xmlns:c16="http://schemas.microsoft.com/office/drawing/2014/chart" uri="{C3380CC4-5D6E-409C-BE32-E72D297353CC}">
              <c16:uniqueId val="{00000001-6172-47D7-A29A-748C12A87EC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47.48</c:v>
                </c:pt>
                <c:pt idx="2">
                  <c:v>47.1</c:v>
                </c:pt>
                <c:pt idx="3">
                  <c:v>48.68</c:v>
                </c:pt>
                <c:pt idx="4">
                  <c:v>47.99</c:v>
                </c:pt>
              </c:numCache>
            </c:numRef>
          </c:val>
          <c:extLst>
            <c:ext xmlns:c16="http://schemas.microsoft.com/office/drawing/2014/chart" uri="{C3380CC4-5D6E-409C-BE32-E72D297353CC}">
              <c16:uniqueId val="{00000000-D46C-4024-A0BC-7618A89CA03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54.54</c:v>
                </c:pt>
                <c:pt idx="3">
                  <c:v>52.9</c:v>
                </c:pt>
                <c:pt idx="4">
                  <c:v>52.63</c:v>
                </c:pt>
              </c:numCache>
            </c:numRef>
          </c:val>
          <c:smooth val="0"/>
          <c:extLst>
            <c:ext xmlns:c16="http://schemas.microsoft.com/office/drawing/2014/chart" uri="{C3380CC4-5D6E-409C-BE32-E72D297353CC}">
              <c16:uniqueId val="{00000001-D46C-4024-A0BC-7618A89CA03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74.010000000000005</c:v>
                </c:pt>
                <c:pt idx="2">
                  <c:v>70.010000000000005</c:v>
                </c:pt>
                <c:pt idx="3">
                  <c:v>69.599999999999994</c:v>
                </c:pt>
                <c:pt idx="4">
                  <c:v>73.8</c:v>
                </c:pt>
              </c:numCache>
            </c:numRef>
          </c:val>
          <c:extLst>
            <c:ext xmlns:c16="http://schemas.microsoft.com/office/drawing/2014/chart" uri="{C3380CC4-5D6E-409C-BE32-E72D297353CC}">
              <c16:uniqueId val="{00000000-B814-4AD3-BCDE-6ACAA9403FC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90.3</c:v>
                </c:pt>
                <c:pt idx="3">
                  <c:v>90.3</c:v>
                </c:pt>
                <c:pt idx="4">
                  <c:v>90.32</c:v>
                </c:pt>
              </c:numCache>
            </c:numRef>
          </c:val>
          <c:smooth val="0"/>
          <c:extLst>
            <c:ext xmlns:c16="http://schemas.microsoft.com/office/drawing/2014/chart" uri="{C3380CC4-5D6E-409C-BE32-E72D297353CC}">
              <c16:uniqueId val="{00000001-B814-4AD3-BCDE-6ACAA9403FC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98.59</c:v>
                </c:pt>
                <c:pt idx="2">
                  <c:v>100.69</c:v>
                </c:pt>
                <c:pt idx="3">
                  <c:v>109.48</c:v>
                </c:pt>
                <c:pt idx="4">
                  <c:v>109.44</c:v>
                </c:pt>
              </c:numCache>
            </c:numRef>
          </c:val>
          <c:extLst>
            <c:ext xmlns:c16="http://schemas.microsoft.com/office/drawing/2014/chart" uri="{C3380CC4-5D6E-409C-BE32-E72D297353CC}">
              <c16:uniqueId val="{00000000-E67B-4F07-865E-34131DEB906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102.11</c:v>
                </c:pt>
                <c:pt idx="3">
                  <c:v>101.91</c:v>
                </c:pt>
                <c:pt idx="4">
                  <c:v>103.07</c:v>
                </c:pt>
              </c:numCache>
            </c:numRef>
          </c:val>
          <c:smooth val="0"/>
          <c:extLst>
            <c:ext xmlns:c16="http://schemas.microsoft.com/office/drawing/2014/chart" uri="{C3380CC4-5D6E-409C-BE32-E72D297353CC}">
              <c16:uniqueId val="{00000001-E67B-4F07-865E-34131DEB906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3.69</c:v>
                </c:pt>
                <c:pt idx="2">
                  <c:v>7.39</c:v>
                </c:pt>
                <c:pt idx="3">
                  <c:v>10.8</c:v>
                </c:pt>
                <c:pt idx="4">
                  <c:v>14.15</c:v>
                </c:pt>
              </c:numCache>
            </c:numRef>
          </c:val>
          <c:extLst>
            <c:ext xmlns:c16="http://schemas.microsoft.com/office/drawing/2014/chart" uri="{C3380CC4-5D6E-409C-BE32-E72D297353CC}">
              <c16:uniqueId val="{00000000-17FB-4997-8AF3-E231894934B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28.12</c:v>
                </c:pt>
                <c:pt idx="3">
                  <c:v>28.79</c:v>
                </c:pt>
                <c:pt idx="4">
                  <c:v>30.5</c:v>
                </c:pt>
              </c:numCache>
            </c:numRef>
          </c:val>
          <c:smooth val="0"/>
          <c:extLst>
            <c:ext xmlns:c16="http://schemas.microsoft.com/office/drawing/2014/chart" uri="{C3380CC4-5D6E-409C-BE32-E72D297353CC}">
              <c16:uniqueId val="{00000001-17FB-4997-8AF3-E231894934B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1D2-4B3D-A711-B4542CF38FB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21D2-4B3D-A711-B4542CF38FB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13.99</c:v>
                </c:pt>
                <c:pt idx="2">
                  <c:v>9.35</c:v>
                </c:pt>
                <c:pt idx="3" formatCode="#,##0.00;&quot;△&quot;#,##0.00">
                  <c:v>0</c:v>
                </c:pt>
                <c:pt idx="4" formatCode="#,##0.00;&quot;△&quot;#,##0.00">
                  <c:v>0</c:v>
                </c:pt>
              </c:numCache>
            </c:numRef>
          </c:val>
          <c:extLst>
            <c:ext xmlns:c16="http://schemas.microsoft.com/office/drawing/2014/chart" uri="{C3380CC4-5D6E-409C-BE32-E72D297353CC}">
              <c16:uniqueId val="{00000000-C657-4348-966C-0673722AB4E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124.9</c:v>
                </c:pt>
                <c:pt idx="3">
                  <c:v>124.8</c:v>
                </c:pt>
                <c:pt idx="4">
                  <c:v>120.64</c:v>
                </c:pt>
              </c:numCache>
            </c:numRef>
          </c:val>
          <c:smooth val="0"/>
          <c:extLst>
            <c:ext xmlns:c16="http://schemas.microsoft.com/office/drawing/2014/chart" uri="{C3380CC4-5D6E-409C-BE32-E72D297353CC}">
              <c16:uniqueId val="{00000001-C657-4348-966C-0673722AB4E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2.81</c:v>
                </c:pt>
                <c:pt idx="2">
                  <c:v>7.87</c:v>
                </c:pt>
                <c:pt idx="3">
                  <c:v>7.5</c:v>
                </c:pt>
                <c:pt idx="4">
                  <c:v>13.82</c:v>
                </c:pt>
              </c:numCache>
            </c:numRef>
          </c:val>
          <c:extLst>
            <c:ext xmlns:c16="http://schemas.microsoft.com/office/drawing/2014/chart" uri="{C3380CC4-5D6E-409C-BE32-E72D297353CC}">
              <c16:uniqueId val="{00000000-FB0B-40E3-B6F3-3475E0EBF59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33.58</c:v>
                </c:pt>
                <c:pt idx="3">
                  <c:v>35.42</c:v>
                </c:pt>
                <c:pt idx="4">
                  <c:v>39.82</c:v>
                </c:pt>
              </c:numCache>
            </c:numRef>
          </c:val>
          <c:smooth val="0"/>
          <c:extLst>
            <c:ext xmlns:c16="http://schemas.microsoft.com/office/drawing/2014/chart" uri="{C3380CC4-5D6E-409C-BE32-E72D297353CC}">
              <c16:uniqueId val="{00000001-FB0B-40E3-B6F3-3475E0EBF59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8CD-4C49-8570-7ADE6738CB9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778.81</c:v>
                </c:pt>
                <c:pt idx="3">
                  <c:v>718.49</c:v>
                </c:pt>
                <c:pt idx="4">
                  <c:v>743.31</c:v>
                </c:pt>
              </c:numCache>
            </c:numRef>
          </c:val>
          <c:smooth val="0"/>
          <c:extLst>
            <c:ext xmlns:c16="http://schemas.microsoft.com/office/drawing/2014/chart" uri="{C3380CC4-5D6E-409C-BE32-E72D297353CC}">
              <c16:uniqueId val="{00000001-98CD-4C49-8570-7ADE6738CB9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51.3</c:v>
                </c:pt>
                <c:pt idx="2">
                  <c:v>35.49</c:v>
                </c:pt>
                <c:pt idx="3">
                  <c:v>45.92</c:v>
                </c:pt>
                <c:pt idx="4">
                  <c:v>44.09</c:v>
                </c:pt>
              </c:numCache>
            </c:numRef>
          </c:val>
          <c:extLst>
            <c:ext xmlns:c16="http://schemas.microsoft.com/office/drawing/2014/chart" uri="{C3380CC4-5D6E-409C-BE32-E72D297353CC}">
              <c16:uniqueId val="{00000000-D5F8-4A7B-A959-68A1AF4DA62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67.23</c:v>
                </c:pt>
                <c:pt idx="3">
                  <c:v>61.82</c:v>
                </c:pt>
                <c:pt idx="4">
                  <c:v>61.15</c:v>
                </c:pt>
              </c:numCache>
            </c:numRef>
          </c:val>
          <c:smooth val="0"/>
          <c:extLst>
            <c:ext xmlns:c16="http://schemas.microsoft.com/office/drawing/2014/chart" uri="{C3380CC4-5D6E-409C-BE32-E72D297353CC}">
              <c16:uniqueId val="{00000001-D5F8-4A7B-A959-68A1AF4DA62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342.19</c:v>
                </c:pt>
                <c:pt idx="2">
                  <c:v>495.9</c:v>
                </c:pt>
                <c:pt idx="3">
                  <c:v>385.32</c:v>
                </c:pt>
                <c:pt idx="4">
                  <c:v>398.52</c:v>
                </c:pt>
              </c:numCache>
            </c:numRef>
          </c:val>
          <c:extLst>
            <c:ext xmlns:c16="http://schemas.microsoft.com/office/drawing/2014/chart" uri="{C3380CC4-5D6E-409C-BE32-E72D297353CC}">
              <c16:uniqueId val="{00000000-1CCE-4CE8-881D-A5F5FF33A5B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228.21</c:v>
                </c:pt>
                <c:pt idx="3">
                  <c:v>246.9</c:v>
                </c:pt>
                <c:pt idx="4">
                  <c:v>250.43</c:v>
                </c:pt>
              </c:numCache>
            </c:numRef>
          </c:val>
          <c:smooth val="0"/>
          <c:extLst>
            <c:ext xmlns:c16="http://schemas.microsoft.com/office/drawing/2014/chart" uri="{C3380CC4-5D6E-409C-BE32-E72D297353CC}">
              <c16:uniqueId val="{00000001-1CCE-4CE8-881D-A5F5FF33A5B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石巻市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5">
        <f>データ!S6</f>
        <v>134711</v>
      </c>
      <c r="AM8" s="45"/>
      <c r="AN8" s="45"/>
      <c r="AO8" s="45"/>
      <c r="AP8" s="45"/>
      <c r="AQ8" s="45"/>
      <c r="AR8" s="45"/>
      <c r="AS8" s="45"/>
      <c r="AT8" s="44">
        <f>データ!T6</f>
        <v>554.54999999999995</v>
      </c>
      <c r="AU8" s="44"/>
      <c r="AV8" s="44"/>
      <c r="AW8" s="44"/>
      <c r="AX8" s="44"/>
      <c r="AY8" s="44"/>
      <c r="AZ8" s="44"/>
      <c r="BA8" s="44"/>
      <c r="BB8" s="44">
        <f>データ!U6</f>
        <v>242.92</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71.22</v>
      </c>
      <c r="J10" s="44"/>
      <c r="K10" s="44"/>
      <c r="L10" s="44"/>
      <c r="M10" s="44"/>
      <c r="N10" s="44"/>
      <c r="O10" s="44"/>
      <c r="P10" s="44">
        <f>データ!P6</f>
        <v>3.6</v>
      </c>
      <c r="Q10" s="44"/>
      <c r="R10" s="44"/>
      <c r="S10" s="44"/>
      <c r="T10" s="44"/>
      <c r="U10" s="44"/>
      <c r="V10" s="44"/>
      <c r="W10" s="44">
        <f>データ!Q6</f>
        <v>78.36</v>
      </c>
      <c r="X10" s="44"/>
      <c r="Y10" s="44"/>
      <c r="Z10" s="44"/>
      <c r="AA10" s="44"/>
      <c r="AB10" s="44"/>
      <c r="AC10" s="44"/>
      <c r="AD10" s="45">
        <f>データ!R6</f>
        <v>3575</v>
      </c>
      <c r="AE10" s="45"/>
      <c r="AF10" s="45"/>
      <c r="AG10" s="45"/>
      <c r="AH10" s="45"/>
      <c r="AI10" s="45"/>
      <c r="AJ10" s="45"/>
      <c r="AK10" s="2"/>
      <c r="AL10" s="45">
        <f>データ!V6</f>
        <v>4817</v>
      </c>
      <c r="AM10" s="45"/>
      <c r="AN10" s="45"/>
      <c r="AO10" s="45"/>
      <c r="AP10" s="45"/>
      <c r="AQ10" s="45"/>
      <c r="AR10" s="45"/>
      <c r="AS10" s="45"/>
      <c r="AT10" s="44">
        <f>データ!W6</f>
        <v>5.0999999999999996</v>
      </c>
      <c r="AU10" s="44"/>
      <c r="AV10" s="44"/>
      <c r="AW10" s="44"/>
      <c r="AX10" s="44"/>
      <c r="AY10" s="44"/>
      <c r="AZ10" s="44"/>
      <c r="BA10" s="44"/>
      <c r="BB10" s="44">
        <f>データ!X6</f>
        <v>944.51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115</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FXKpGpJyOjP7BXDNhz2F5LfsLEQjdIs/qr1FF2odN6PlERcC6shlyiwiTcfRa0NsNzED/mPrHXvdXRVtM8X2xw==" saltValue="lQnDMvmw6I0ScrWMncpXR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17</v>
      </c>
      <c r="F6" s="19">
        <f t="shared" si="3"/>
        <v>5</v>
      </c>
      <c r="G6" s="19">
        <f t="shared" si="3"/>
        <v>0</v>
      </c>
      <c r="H6" s="19" t="str">
        <f t="shared" si="3"/>
        <v>宮城県　石巻市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71.22</v>
      </c>
      <c r="P6" s="20">
        <f t="shared" si="3"/>
        <v>3.6</v>
      </c>
      <c r="Q6" s="20">
        <f t="shared" si="3"/>
        <v>78.36</v>
      </c>
      <c r="R6" s="20">
        <f t="shared" si="3"/>
        <v>3575</v>
      </c>
      <c r="S6" s="20">
        <f t="shared" si="3"/>
        <v>134711</v>
      </c>
      <c r="T6" s="20">
        <f t="shared" si="3"/>
        <v>554.54999999999995</v>
      </c>
      <c r="U6" s="20">
        <f t="shared" si="3"/>
        <v>242.92</v>
      </c>
      <c r="V6" s="20">
        <f t="shared" si="3"/>
        <v>4817</v>
      </c>
      <c r="W6" s="20">
        <f t="shared" si="3"/>
        <v>5.0999999999999996</v>
      </c>
      <c r="X6" s="20">
        <f t="shared" si="3"/>
        <v>944.51</v>
      </c>
      <c r="Y6" s="21" t="str">
        <f>IF(Y7="",NA(),Y7)</f>
        <v>-</v>
      </c>
      <c r="Z6" s="21">
        <f t="shared" ref="Z6:AH6" si="4">IF(Z7="",NA(),Z7)</f>
        <v>98.59</v>
      </c>
      <c r="AA6" s="21">
        <f t="shared" si="4"/>
        <v>100.69</v>
      </c>
      <c r="AB6" s="21">
        <f t="shared" si="4"/>
        <v>109.48</v>
      </c>
      <c r="AC6" s="21">
        <f t="shared" si="4"/>
        <v>109.44</v>
      </c>
      <c r="AD6" s="21" t="str">
        <f t="shared" si="4"/>
        <v>-</v>
      </c>
      <c r="AE6" s="21">
        <f t="shared" si="4"/>
        <v>106.37</v>
      </c>
      <c r="AF6" s="21">
        <f t="shared" si="4"/>
        <v>102.11</v>
      </c>
      <c r="AG6" s="21">
        <f t="shared" si="4"/>
        <v>101.91</v>
      </c>
      <c r="AH6" s="21">
        <f t="shared" si="4"/>
        <v>103.07</v>
      </c>
      <c r="AI6" s="20" t="str">
        <f>IF(AI7="","",IF(AI7="-","【-】","【"&amp;SUBSTITUTE(TEXT(AI7,"#,##0.00"),"-","△")&amp;"】"))</f>
        <v>【104.44】</v>
      </c>
      <c r="AJ6" s="21" t="str">
        <f>IF(AJ7="",NA(),AJ7)</f>
        <v>-</v>
      </c>
      <c r="AK6" s="21">
        <f t="shared" ref="AK6:AS6" si="5">IF(AK7="",NA(),AK7)</f>
        <v>13.99</v>
      </c>
      <c r="AL6" s="21">
        <f t="shared" si="5"/>
        <v>9.35</v>
      </c>
      <c r="AM6" s="20">
        <f t="shared" si="5"/>
        <v>0</v>
      </c>
      <c r="AN6" s="20">
        <f t="shared" si="5"/>
        <v>0</v>
      </c>
      <c r="AO6" s="21" t="str">
        <f t="shared" si="5"/>
        <v>-</v>
      </c>
      <c r="AP6" s="21">
        <f t="shared" si="5"/>
        <v>139.02000000000001</v>
      </c>
      <c r="AQ6" s="21">
        <f t="shared" si="5"/>
        <v>124.9</v>
      </c>
      <c r="AR6" s="21">
        <f t="shared" si="5"/>
        <v>124.8</v>
      </c>
      <c r="AS6" s="21">
        <f t="shared" si="5"/>
        <v>120.64</v>
      </c>
      <c r="AT6" s="20" t="str">
        <f>IF(AT7="","",IF(AT7="-","【-】","【"&amp;SUBSTITUTE(TEXT(AT7,"#,##0.00"),"-","△")&amp;"】"))</f>
        <v>【124.06】</v>
      </c>
      <c r="AU6" s="21" t="str">
        <f>IF(AU7="",NA(),AU7)</f>
        <v>-</v>
      </c>
      <c r="AV6" s="21">
        <f t="shared" ref="AV6:BD6" si="6">IF(AV7="",NA(),AV7)</f>
        <v>2.81</v>
      </c>
      <c r="AW6" s="21">
        <f t="shared" si="6"/>
        <v>7.87</v>
      </c>
      <c r="AX6" s="21">
        <f t="shared" si="6"/>
        <v>7.5</v>
      </c>
      <c r="AY6" s="21">
        <f t="shared" si="6"/>
        <v>13.82</v>
      </c>
      <c r="AZ6" s="21" t="str">
        <f t="shared" si="6"/>
        <v>-</v>
      </c>
      <c r="BA6" s="21">
        <f t="shared" si="6"/>
        <v>29.13</v>
      </c>
      <c r="BB6" s="21">
        <f t="shared" si="6"/>
        <v>33.58</v>
      </c>
      <c r="BC6" s="21">
        <f t="shared" si="6"/>
        <v>35.42</v>
      </c>
      <c r="BD6" s="21">
        <f t="shared" si="6"/>
        <v>39.82</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778.81</v>
      </c>
      <c r="BN6" s="21">
        <f t="shared" si="7"/>
        <v>718.49</v>
      </c>
      <c r="BO6" s="21">
        <f t="shared" si="7"/>
        <v>743.31</v>
      </c>
      <c r="BP6" s="20" t="str">
        <f>IF(BP7="","",IF(BP7="-","【-】","【"&amp;SUBSTITUTE(TEXT(BP7,"#,##0.00"),"-","△")&amp;"】"))</f>
        <v>【785.10】</v>
      </c>
      <c r="BQ6" s="21" t="str">
        <f>IF(BQ7="",NA(),BQ7)</f>
        <v>-</v>
      </c>
      <c r="BR6" s="21">
        <f t="shared" ref="BR6:BZ6" si="8">IF(BR7="",NA(),BR7)</f>
        <v>51.3</v>
      </c>
      <c r="BS6" s="21">
        <f t="shared" si="8"/>
        <v>35.49</v>
      </c>
      <c r="BT6" s="21">
        <f t="shared" si="8"/>
        <v>45.92</v>
      </c>
      <c r="BU6" s="21">
        <f t="shared" si="8"/>
        <v>44.09</v>
      </c>
      <c r="BV6" s="21" t="str">
        <f t="shared" si="8"/>
        <v>-</v>
      </c>
      <c r="BW6" s="21">
        <f t="shared" si="8"/>
        <v>57.08</v>
      </c>
      <c r="BX6" s="21">
        <f t="shared" si="8"/>
        <v>67.23</v>
      </c>
      <c r="BY6" s="21">
        <f t="shared" si="8"/>
        <v>61.82</v>
      </c>
      <c r="BZ6" s="21">
        <f t="shared" si="8"/>
        <v>61.15</v>
      </c>
      <c r="CA6" s="20" t="str">
        <f>IF(CA7="","",IF(CA7="-","【-】","【"&amp;SUBSTITUTE(TEXT(CA7,"#,##0.00"),"-","△")&amp;"】"))</f>
        <v>【56.93】</v>
      </c>
      <c r="CB6" s="21" t="str">
        <f>IF(CB7="",NA(),CB7)</f>
        <v>-</v>
      </c>
      <c r="CC6" s="21">
        <f t="shared" ref="CC6:CK6" si="9">IF(CC7="",NA(),CC7)</f>
        <v>342.19</v>
      </c>
      <c r="CD6" s="21">
        <f t="shared" si="9"/>
        <v>495.9</v>
      </c>
      <c r="CE6" s="21">
        <f t="shared" si="9"/>
        <v>385.32</v>
      </c>
      <c r="CF6" s="21">
        <f t="shared" si="9"/>
        <v>398.52</v>
      </c>
      <c r="CG6" s="21" t="str">
        <f t="shared" si="9"/>
        <v>-</v>
      </c>
      <c r="CH6" s="21">
        <f t="shared" si="9"/>
        <v>274.99</v>
      </c>
      <c r="CI6" s="21">
        <f t="shared" si="9"/>
        <v>228.21</v>
      </c>
      <c r="CJ6" s="21">
        <f t="shared" si="9"/>
        <v>246.9</v>
      </c>
      <c r="CK6" s="21">
        <f t="shared" si="9"/>
        <v>250.43</v>
      </c>
      <c r="CL6" s="20" t="str">
        <f>IF(CL7="","",IF(CL7="-","【-】","【"&amp;SUBSTITUTE(TEXT(CL7,"#,##0.00"),"-","△")&amp;"】"))</f>
        <v>【271.15】</v>
      </c>
      <c r="CM6" s="21" t="str">
        <f>IF(CM7="",NA(),CM7)</f>
        <v>-</v>
      </c>
      <c r="CN6" s="21">
        <f t="shared" ref="CN6:CV6" si="10">IF(CN7="",NA(),CN7)</f>
        <v>47.48</v>
      </c>
      <c r="CO6" s="21">
        <f t="shared" si="10"/>
        <v>47.1</v>
      </c>
      <c r="CP6" s="21">
        <f t="shared" si="10"/>
        <v>48.68</v>
      </c>
      <c r="CQ6" s="21">
        <f t="shared" si="10"/>
        <v>47.99</v>
      </c>
      <c r="CR6" s="21" t="str">
        <f t="shared" si="10"/>
        <v>-</v>
      </c>
      <c r="CS6" s="21">
        <f t="shared" si="10"/>
        <v>54.83</v>
      </c>
      <c r="CT6" s="21">
        <f t="shared" si="10"/>
        <v>54.54</v>
      </c>
      <c r="CU6" s="21">
        <f t="shared" si="10"/>
        <v>52.9</v>
      </c>
      <c r="CV6" s="21">
        <f t="shared" si="10"/>
        <v>52.63</v>
      </c>
      <c r="CW6" s="20" t="str">
        <f>IF(CW7="","",IF(CW7="-","【-】","【"&amp;SUBSTITUTE(TEXT(CW7,"#,##0.00"),"-","△")&amp;"】"))</f>
        <v>【49.87】</v>
      </c>
      <c r="CX6" s="21" t="str">
        <f>IF(CX7="",NA(),CX7)</f>
        <v>-</v>
      </c>
      <c r="CY6" s="21">
        <f t="shared" ref="CY6:DG6" si="11">IF(CY7="",NA(),CY7)</f>
        <v>74.010000000000005</v>
      </c>
      <c r="CZ6" s="21">
        <f t="shared" si="11"/>
        <v>70.010000000000005</v>
      </c>
      <c r="DA6" s="21">
        <f t="shared" si="11"/>
        <v>69.599999999999994</v>
      </c>
      <c r="DB6" s="21">
        <f t="shared" si="11"/>
        <v>73.8</v>
      </c>
      <c r="DC6" s="21" t="str">
        <f t="shared" si="11"/>
        <v>-</v>
      </c>
      <c r="DD6" s="21">
        <f t="shared" si="11"/>
        <v>84.7</v>
      </c>
      <c r="DE6" s="21">
        <f t="shared" si="11"/>
        <v>90.3</v>
      </c>
      <c r="DF6" s="21">
        <f t="shared" si="11"/>
        <v>90.3</v>
      </c>
      <c r="DG6" s="21">
        <f t="shared" si="11"/>
        <v>90.32</v>
      </c>
      <c r="DH6" s="20" t="str">
        <f>IF(DH7="","",IF(DH7="-","【-】","【"&amp;SUBSTITUTE(TEXT(DH7,"#,##0.00"),"-","△")&amp;"】"))</f>
        <v>【87.54】</v>
      </c>
      <c r="DI6" s="21" t="str">
        <f>IF(DI7="",NA(),DI7)</f>
        <v>-</v>
      </c>
      <c r="DJ6" s="21">
        <f t="shared" ref="DJ6:DR6" si="12">IF(DJ7="",NA(),DJ7)</f>
        <v>3.69</v>
      </c>
      <c r="DK6" s="21">
        <f t="shared" si="12"/>
        <v>7.39</v>
      </c>
      <c r="DL6" s="21">
        <f t="shared" si="12"/>
        <v>10.8</v>
      </c>
      <c r="DM6" s="21">
        <f t="shared" si="12"/>
        <v>14.15</v>
      </c>
      <c r="DN6" s="21" t="str">
        <f t="shared" si="12"/>
        <v>-</v>
      </c>
      <c r="DO6" s="21">
        <f t="shared" si="12"/>
        <v>20.34</v>
      </c>
      <c r="DP6" s="21">
        <f t="shared" si="12"/>
        <v>28.12</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0.01</v>
      </c>
      <c r="EM6" s="21">
        <f t="shared" si="14"/>
        <v>0.01</v>
      </c>
      <c r="EN6" s="21">
        <f t="shared" si="14"/>
        <v>0.02</v>
      </c>
      <c r="EO6" s="20" t="str">
        <f>IF(EO7="","",IF(EO7="-","【-】","【"&amp;SUBSTITUTE(TEXT(EO7,"#,##0.00"),"-","△")&amp;"】"))</f>
        <v>【0.02】</v>
      </c>
    </row>
    <row r="7" spans="1:148" s="22" customFormat="1" x14ac:dyDescent="0.15">
      <c r="A7" s="14"/>
      <c r="B7" s="23">
        <v>2023</v>
      </c>
      <c r="C7" s="23">
        <v>42021</v>
      </c>
      <c r="D7" s="23">
        <v>46</v>
      </c>
      <c r="E7" s="23">
        <v>17</v>
      </c>
      <c r="F7" s="23">
        <v>5</v>
      </c>
      <c r="G7" s="23">
        <v>0</v>
      </c>
      <c r="H7" s="23" t="s">
        <v>96</v>
      </c>
      <c r="I7" s="23" t="s">
        <v>97</v>
      </c>
      <c r="J7" s="23" t="s">
        <v>98</v>
      </c>
      <c r="K7" s="23" t="s">
        <v>99</v>
      </c>
      <c r="L7" s="23" t="s">
        <v>100</v>
      </c>
      <c r="M7" s="23" t="s">
        <v>101</v>
      </c>
      <c r="N7" s="24" t="s">
        <v>102</v>
      </c>
      <c r="O7" s="24">
        <v>71.22</v>
      </c>
      <c r="P7" s="24">
        <v>3.6</v>
      </c>
      <c r="Q7" s="24">
        <v>78.36</v>
      </c>
      <c r="R7" s="24">
        <v>3575</v>
      </c>
      <c r="S7" s="24">
        <v>134711</v>
      </c>
      <c r="T7" s="24">
        <v>554.54999999999995</v>
      </c>
      <c r="U7" s="24">
        <v>242.92</v>
      </c>
      <c r="V7" s="24">
        <v>4817</v>
      </c>
      <c r="W7" s="24">
        <v>5.0999999999999996</v>
      </c>
      <c r="X7" s="24">
        <v>944.51</v>
      </c>
      <c r="Y7" s="24" t="s">
        <v>102</v>
      </c>
      <c r="Z7" s="24">
        <v>98.59</v>
      </c>
      <c r="AA7" s="24">
        <v>100.69</v>
      </c>
      <c r="AB7" s="24">
        <v>109.48</v>
      </c>
      <c r="AC7" s="24">
        <v>109.44</v>
      </c>
      <c r="AD7" s="24" t="s">
        <v>102</v>
      </c>
      <c r="AE7" s="24">
        <v>106.37</v>
      </c>
      <c r="AF7" s="24">
        <v>102.11</v>
      </c>
      <c r="AG7" s="24">
        <v>101.91</v>
      </c>
      <c r="AH7" s="24">
        <v>103.07</v>
      </c>
      <c r="AI7" s="24">
        <v>104.44</v>
      </c>
      <c r="AJ7" s="24" t="s">
        <v>102</v>
      </c>
      <c r="AK7" s="24">
        <v>13.99</v>
      </c>
      <c r="AL7" s="24">
        <v>9.35</v>
      </c>
      <c r="AM7" s="24">
        <v>0</v>
      </c>
      <c r="AN7" s="24">
        <v>0</v>
      </c>
      <c r="AO7" s="24" t="s">
        <v>102</v>
      </c>
      <c r="AP7" s="24">
        <v>139.02000000000001</v>
      </c>
      <c r="AQ7" s="24">
        <v>124.9</v>
      </c>
      <c r="AR7" s="24">
        <v>124.8</v>
      </c>
      <c r="AS7" s="24">
        <v>120.64</v>
      </c>
      <c r="AT7" s="24">
        <v>124.06</v>
      </c>
      <c r="AU7" s="24" t="s">
        <v>102</v>
      </c>
      <c r="AV7" s="24">
        <v>2.81</v>
      </c>
      <c r="AW7" s="24">
        <v>7.87</v>
      </c>
      <c r="AX7" s="24">
        <v>7.5</v>
      </c>
      <c r="AY7" s="24">
        <v>13.82</v>
      </c>
      <c r="AZ7" s="24" t="s">
        <v>102</v>
      </c>
      <c r="BA7" s="24">
        <v>29.13</v>
      </c>
      <c r="BB7" s="24">
        <v>33.58</v>
      </c>
      <c r="BC7" s="24">
        <v>35.42</v>
      </c>
      <c r="BD7" s="24">
        <v>39.82</v>
      </c>
      <c r="BE7" s="24">
        <v>42.02</v>
      </c>
      <c r="BF7" s="24" t="s">
        <v>102</v>
      </c>
      <c r="BG7" s="24">
        <v>0</v>
      </c>
      <c r="BH7" s="24">
        <v>0</v>
      </c>
      <c r="BI7" s="24">
        <v>0</v>
      </c>
      <c r="BJ7" s="24">
        <v>0</v>
      </c>
      <c r="BK7" s="24" t="s">
        <v>102</v>
      </c>
      <c r="BL7" s="24">
        <v>867.83</v>
      </c>
      <c r="BM7" s="24">
        <v>778.81</v>
      </c>
      <c r="BN7" s="24">
        <v>718.49</v>
      </c>
      <c r="BO7" s="24">
        <v>743.31</v>
      </c>
      <c r="BP7" s="24">
        <v>785.1</v>
      </c>
      <c r="BQ7" s="24" t="s">
        <v>102</v>
      </c>
      <c r="BR7" s="24">
        <v>51.3</v>
      </c>
      <c r="BS7" s="24">
        <v>35.49</v>
      </c>
      <c r="BT7" s="24">
        <v>45.92</v>
      </c>
      <c r="BU7" s="24">
        <v>44.09</v>
      </c>
      <c r="BV7" s="24" t="s">
        <v>102</v>
      </c>
      <c r="BW7" s="24">
        <v>57.08</v>
      </c>
      <c r="BX7" s="24">
        <v>67.23</v>
      </c>
      <c r="BY7" s="24">
        <v>61.82</v>
      </c>
      <c r="BZ7" s="24">
        <v>61.15</v>
      </c>
      <c r="CA7" s="24">
        <v>56.93</v>
      </c>
      <c r="CB7" s="24" t="s">
        <v>102</v>
      </c>
      <c r="CC7" s="24">
        <v>342.19</v>
      </c>
      <c r="CD7" s="24">
        <v>495.9</v>
      </c>
      <c r="CE7" s="24">
        <v>385.32</v>
      </c>
      <c r="CF7" s="24">
        <v>398.52</v>
      </c>
      <c r="CG7" s="24" t="s">
        <v>102</v>
      </c>
      <c r="CH7" s="24">
        <v>274.99</v>
      </c>
      <c r="CI7" s="24">
        <v>228.21</v>
      </c>
      <c r="CJ7" s="24">
        <v>246.9</v>
      </c>
      <c r="CK7" s="24">
        <v>250.43</v>
      </c>
      <c r="CL7" s="24">
        <v>271.14999999999998</v>
      </c>
      <c r="CM7" s="24" t="s">
        <v>102</v>
      </c>
      <c r="CN7" s="24">
        <v>47.48</v>
      </c>
      <c r="CO7" s="24">
        <v>47.1</v>
      </c>
      <c r="CP7" s="24">
        <v>48.68</v>
      </c>
      <c r="CQ7" s="24">
        <v>47.99</v>
      </c>
      <c r="CR7" s="24" t="s">
        <v>102</v>
      </c>
      <c r="CS7" s="24">
        <v>54.83</v>
      </c>
      <c r="CT7" s="24">
        <v>54.54</v>
      </c>
      <c r="CU7" s="24">
        <v>52.9</v>
      </c>
      <c r="CV7" s="24">
        <v>52.63</v>
      </c>
      <c r="CW7" s="24">
        <v>49.87</v>
      </c>
      <c r="CX7" s="24" t="s">
        <v>102</v>
      </c>
      <c r="CY7" s="24">
        <v>74.010000000000005</v>
      </c>
      <c r="CZ7" s="24">
        <v>70.010000000000005</v>
      </c>
      <c r="DA7" s="24">
        <v>69.599999999999994</v>
      </c>
      <c r="DB7" s="24">
        <v>73.8</v>
      </c>
      <c r="DC7" s="24" t="s">
        <v>102</v>
      </c>
      <c r="DD7" s="24">
        <v>84.7</v>
      </c>
      <c r="DE7" s="24">
        <v>90.3</v>
      </c>
      <c r="DF7" s="24">
        <v>90.3</v>
      </c>
      <c r="DG7" s="24">
        <v>90.32</v>
      </c>
      <c r="DH7" s="24">
        <v>87.54</v>
      </c>
      <c r="DI7" s="24" t="s">
        <v>102</v>
      </c>
      <c r="DJ7" s="24">
        <v>3.69</v>
      </c>
      <c r="DK7" s="24">
        <v>7.39</v>
      </c>
      <c r="DL7" s="24">
        <v>10.8</v>
      </c>
      <c r="DM7" s="24">
        <v>14.15</v>
      </c>
      <c r="DN7" s="24" t="s">
        <v>102</v>
      </c>
      <c r="DO7" s="24">
        <v>20.34</v>
      </c>
      <c r="DP7" s="24">
        <v>28.12</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0.25</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2025-01-24T07:15:22Z</dcterms:created>
  <dcterms:modified xsi:type="dcterms:W3CDTF">2025-03-07T05:18:39Z</dcterms:modified>
  <cp:category/>
</cp:coreProperties>
</file>