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2_石巻市\"/>
    </mc:Choice>
  </mc:AlternateContent>
  <workbookProtection workbookAlgorithmName="SHA-512" workbookHashValue="B250huYYvprs7i2YKStFjNJjzm6xf7BvX7DF7W9OL5icu0IoNN8ymokfJGRNqKKtQIWu873PnGvrUZJ/jXcojg==" workbookSaltValue="Ctooz/XVeY/HLCIa1RzOMA=="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E85" i="4"/>
  <c r="AT10" i="4"/>
  <c r="AL10" i="4"/>
  <c r="I10" i="4"/>
  <c r="AL8" i="4"/>
  <c r="P8" i="4"/>
  <c r="I8" i="4"/>
</calcChain>
</file>

<file path=xl/sharedStrings.xml><?xml version="1.0" encoding="utf-8"?>
<sst xmlns="http://schemas.openxmlformats.org/spreadsheetml/2006/main" count="271" uniqueCount="116">
  <si>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</si>
  <si>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</si>
  <si>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</si>
  <si>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</si>
  <si>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</si>
  <si>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</si>
  <si>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</si>
  <si>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</si>
  <si>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</si>
  <si>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</si>
  <si>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</si>
  <si>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</si>
  <si>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</si>
  <si>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</si>
  <si>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</si>
  <si>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</si>
  <si>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</si>
  <si>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</si>
  <si>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</si>
  <si>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</si>
  <si>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</si>
  <si>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</si>
  <si>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</si>
  <si>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</si>
  <si>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</si>
  <si>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</si>
  <si>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</si>
  <si>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</si>
  <si>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</si>
  <si>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</si>
  <si>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</si>
  <si>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</si>
  <si>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</si>
  <si>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</si>
  <si>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</si>
  <si>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</si>
  <si>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</si>
  <si>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</si>
  <si>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</si>
  <si>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</si>
  <si>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</si>
  <si>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</si>
  <si>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</si>
  <si>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</si>
  <si>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</si>
  <si>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</si>
  <si>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</si>
  <si>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</si>
  <si>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</si>
  <si>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</si>
  <si>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</si>
  <si>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</si>
  <si>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</si>
  <si>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</si>
  <si>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</si>
  <si>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</si>
  <si>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</si>
  <si>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</si>
  <si>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</si>
  <si>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</si>
  <si>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</si>
  <si>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</si>
  <si>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</si>
  <si>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</si>
  <si>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</si>
  <si>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</si>
  <si>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</si>
  <si>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</si>
  <si>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</si>
  <si>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</si>
  <si>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</si>
  <si>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</si>
  <si>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</si>
  <si>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</si>
  <si>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</si>
  <si>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</si>
  <si>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</si>
  <si>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</si>
  <si>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</si>
  <si>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</si>
  <si>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</si>
  <si>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</si>
  <si>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</si>
  <si>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</si>
  <si>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</si>
  <si>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</si>
  <si>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</si>
  <si>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</si>
  <si>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</si>
  <si>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</si>
  <si>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</si>
  <si>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</si>
  <si>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</si>
  <si>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</si>
  <si>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</si>
  <si>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</si>
  <si>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</si>
  <si>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</si>
  <si>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</si>
  <si>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</si>
  <si>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</si>
  <si>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</si>
  <si>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</si>
  <si>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</si>
  <si>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</si>
  <si>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</si>
  <si>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</si>
  <si>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</si>
  <si>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</si>
  <si>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</si>
  <si>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</si>
  <si>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</si>
  <si>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</si>
  <si>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
　増加傾向にあるが、類似団体平均値より低い水準となっている。
　今後、耐用年数を迎える浄化槽の延命化を図りつつ、施設の更新に努めなければならない。</t>
    <phoneticPr fontId="4"/>
  </si>
  <si>
    <t>　東日本大震災により一部被災したため、設置基数が大幅に減少したことから、普及率が伸び悩んでいるのが課題となっている。
　人口減少による料金収入の減少や施設の老朽化による修繕費用の増加が見込まれ、経営は更に厳しさを増していく状況にある。
　また、公共下水道事業と同一の使用料体系を使用しているため、使用料のみで汚水処理費用を回収することが困難な状況にある。
　今後は効率的な施設の維持管理を進め、経費削減に努める必要がある。</t>
    <phoneticPr fontId="4"/>
  </si>
  <si>
    <r>
      <t>①経常収支比率
　一般会計繰入金により100％を超えている状況である。
③流動比率
　類似団体平均値より低い水準となっている。</t>
    </r>
    <r>
      <rPr>
        <sz val="11"/>
        <color rgb="FFFF0000"/>
        <rFont val="ＭＳ ゴシック"/>
        <family val="3"/>
        <charset val="128"/>
      </rPr>
      <t>流動負債は、</t>
    </r>
    <r>
      <rPr>
        <sz val="11"/>
        <color theme="1"/>
        <rFont val="ＭＳ ゴシック"/>
        <family val="3"/>
        <charset val="128"/>
      </rPr>
      <t>企業債償還金が多くを占めているが、年々企業債残高は減少傾向にあることから、引き続き経費削減に努める必要がある。
⑤経費回収率
　汚水処理費の減により、前年度に比べ、9.64</t>
    </r>
    <r>
      <rPr>
        <sz val="11"/>
        <color rgb="FFFF0000"/>
        <rFont val="ＭＳ ゴシック"/>
        <family val="3"/>
        <charset val="128"/>
      </rPr>
      <t>ポイント</t>
    </r>
    <r>
      <rPr>
        <sz val="11"/>
        <color theme="1"/>
        <rFont val="ＭＳ ゴシック"/>
        <family val="3"/>
        <charset val="128"/>
      </rPr>
      <t>改善したものの、前年度に引き続き、類似団体平均値より低い水準となっており、汚水処理費用を使用料で賄えていない状況であるため、経費回収率の改善に向け、使用料改定の検討を行っている。
⑥汚水処理原価
　汚水処理費の減により、前年度に比べ、91.11円減少したものの、類似団体平均値より高い水準となっており、引き続き、維持管理経費の見直しにより経営の健全化を図っていく必要がある。
⑦施設利用率
　類似団体平均値より低い水準となっている。処理水量の増加は見込めないことから、今後も同程度で推移するものと考えられる。
⑧水洗化率
　類似団体平均値より低い水準となっている。人口減少の影響により、今後も同程度で推移するものと考えられる。</t>
    </r>
    <rPh sb="63" eb="65">
      <t>リュウドウ</t>
    </rPh>
    <rPh sb="65" eb="67">
      <t>フサイ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</si>
</sst>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A9A-4ABB-AABC-EA9BA16D231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A9A-4ABB-AABC-EA9BA16D231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34.89</c:v>
                </c:pt>
                <c:pt idx="2">
                  <c:v>33.44</c:v>
                </c:pt>
                <c:pt idx="3">
                  <c:v>32.479999999999997</c:v>
                </c:pt>
                <c:pt idx="4">
                  <c:v>31.9</c:v>
                </c:pt>
              </c:numCache>
            </c:numRef>
          </c:val>
          <c:extLst>
            <c:ext xmlns:c16="http://schemas.microsoft.com/office/drawing/2014/chart" uri="{C3380CC4-5D6E-409C-BE32-E72D297353CC}">
              <c16:uniqueId val="{00000000-0CCC-4DE0-A988-3392375BEE7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58.19</c:v>
                </c:pt>
                <c:pt idx="2">
                  <c:v>56.52</c:v>
                </c:pt>
                <c:pt idx="3">
                  <c:v>88.45</c:v>
                </c:pt>
                <c:pt idx="4">
                  <c:v>54.08</c:v>
                </c:pt>
              </c:numCache>
            </c:numRef>
          </c:val>
          <c:smooth val="0"/>
          <c:extLst>
            <c:ext xmlns:c16="http://schemas.microsoft.com/office/drawing/2014/chart" uri="{C3380CC4-5D6E-409C-BE32-E72D297353CC}">
              <c16:uniqueId val="{00000001-0CCC-4DE0-A988-3392375BEE7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69.17</c:v>
                </c:pt>
                <c:pt idx="2">
                  <c:v>69</c:v>
                </c:pt>
                <c:pt idx="3">
                  <c:v>68.11</c:v>
                </c:pt>
                <c:pt idx="4">
                  <c:v>69.33</c:v>
                </c:pt>
              </c:numCache>
            </c:numRef>
          </c:val>
          <c:extLst>
            <c:ext xmlns:c16="http://schemas.microsoft.com/office/drawing/2014/chart" uri="{C3380CC4-5D6E-409C-BE32-E72D297353CC}">
              <c16:uniqueId val="{00000000-BD31-4FE9-87BA-614FA513DFA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87.8</c:v>
                </c:pt>
                <c:pt idx="2">
                  <c:v>88.43</c:v>
                </c:pt>
                <c:pt idx="3">
                  <c:v>90.34</c:v>
                </c:pt>
                <c:pt idx="4">
                  <c:v>90.57</c:v>
                </c:pt>
              </c:numCache>
            </c:numRef>
          </c:val>
          <c:smooth val="0"/>
          <c:extLst>
            <c:ext xmlns:c16="http://schemas.microsoft.com/office/drawing/2014/chart" uri="{C3380CC4-5D6E-409C-BE32-E72D297353CC}">
              <c16:uniqueId val="{00000001-BD31-4FE9-87BA-614FA513DFA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101.93</c:v>
                </c:pt>
                <c:pt idx="2">
                  <c:v>99.84</c:v>
                </c:pt>
                <c:pt idx="3">
                  <c:v>104.11</c:v>
                </c:pt>
                <c:pt idx="4">
                  <c:v>105.77</c:v>
                </c:pt>
              </c:numCache>
            </c:numRef>
          </c:val>
          <c:extLst>
            <c:ext xmlns:c16="http://schemas.microsoft.com/office/drawing/2014/chart" uri="{C3380CC4-5D6E-409C-BE32-E72D297353CC}">
              <c16:uniqueId val="{00000000-EE58-404F-B553-11855ACF8F1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99.03</c:v>
                </c:pt>
                <c:pt idx="2">
                  <c:v>100.41</c:v>
                </c:pt>
                <c:pt idx="3">
                  <c:v>100.17</c:v>
                </c:pt>
                <c:pt idx="4">
                  <c:v>96.95</c:v>
                </c:pt>
              </c:numCache>
            </c:numRef>
          </c:val>
          <c:smooth val="0"/>
          <c:extLst>
            <c:ext xmlns:c16="http://schemas.microsoft.com/office/drawing/2014/chart" uri="{C3380CC4-5D6E-409C-BE32-E72D297353CC}">
              <c16:uniqueId val="{00000001-EE58-404F-B553-11855ACF8F1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4.6100000000000003</c:v>
                </c:pt>
                <c:pt idx="2">
                  <c:v>9.0500000000000007</c:v>
                </c:pt>
                <c:pt idx="3">
                  <c:v>13.41</c:v>
                </c:pt>
                <c:pt idx="4">
                  <c:v>17.87</c:v>
                </c:pt>
              </c:numCache>
            </c:numRef>
          </c:val>
          <c:extLst>
            <c:ext xmlns:c16="http://schemas.microsoft.com/office/drawing/2014/chart" uri="{C3380CC4-5D6E-409C-BE32-E72D297353CC}">
              <c16:uniqueId val="{00000000-3C13-40DA-945E-392F7383D5E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15.74</c:v>
                </c:pt>
                <c:pt idx="2">
                  <c:v>21.02</c:v>
                </c:pt>
                <c:pt idx="3">
                  <c:v>24.31</c:v>
                </c:pt>
                <c:pt idx="4">
                  <c:v>26.92</c:v>
                </c:pt>
              </c:numCache>
            </c:numRef>
          </c:val>
          <c:smooth val="0"/>
          <c:extLst>
            <c:ext xmlns:c16="http://schemas.microsoft.com/office/drawing/2014/chart" uri="{C3380CC4-5D6E-409C-BE32-E72D297353CC}">
              <c16:uniqueId val="{00000001-3C13-40DA-945E-392F7383D5E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59A-41B5-B59D-C77FF68C1C7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59A-41B5-B59D-C77FF68C1C7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00C-46E2-873A-4C13D36E580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74.239999999999995</c:v>
                </c:pt>
                <c:pt idx="2">
                  <c:v>83.92</c:v>
                </c:pt>
                <c:pt idx="3">
                  <c:v>89.31</c:v>
                </c:pt>
                <c:pt idx="4">
                  <c:v>91.33</c:v>
                </c:pt>
              </c:numCache>
            </c:numRef>
          </c:val>
          <c:smooth val="0"/>
          <c:extLst>
            <c:ext xmlns:c16="http://schemas.microsoft.com/office/drawing/2014/chart" uri="{C3380CC4-5D6E-409C-BE32-E72D297353CC}">
              <c16:uniqueId val="{00000001-E00C-46E2-873A-4C13D36E580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41.46</c:v>
                </c:pt>
                <c:pt idx="2">
                  <c:v>57.29</c:v>
                </c:pt>
                <c:pt idx="3">
                  <c:v>44.8</c:v>
                </c:pt>
                <c:pt idx="4">
                  <c:v>49.51</c:v>
                </c:pt>
              </c:numCache>
            </c:numRef>
          </c:val>
          <c:extLst>
            <c:ext xmlns:c16="http://schemas.microsoft.com/office/drawing/2014/chart" uri="{C3380CC4-5D6E-409C-BE32-E72D297353CC}">
              <c16:uniqueId val="{00000000-DF3C-4B04-828B-BFF92DE04C6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100.47</c:v>
                </c:pt>
                <c:pt idx="2">
                  <c:v>122.71</c:v>
                </c:pt>
                <c:pt idx="3">
                  <c:v>138.19999999999999</c:v>
                </c:pt>
                <c:pt idx="4">
                  <c:v>126.97</c:v>
                </c:pt>
              </c:numCache>
            </c:numRef>
          </c:val>
          <c:smooth val="0"/>
          <c:extLst>
            <c:ext xmlns:c16="http://schemas.microsoft.com/office/drawing/2014/chart" uri="{C3380CC4-5D6E-409C-BE32-E72D297353CC}">
              <c16:uniqueId val="{00000001-DF3C-4B04-828B-BFF92DE04C6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95F-45B8-8DE6-BA86100EDC8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C95F-45B8-8DE6-BA86100EDC8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41.4</c:v>
                </c:pt>
                <c:pt idx="2">
                  <c:v>38.35</c:v>
                </c:pt>
                <c:pt idx="3">
                  <c:v>38.799999999999997</c:v>
                </c:pt>
                <c:pt idx="4">
                  <c:v>48.44</c:v>
                </c:pt>
              </c:numCache>
            </c:numRef>
          </c:val>
          <c:extLst>
            <c:ext xmlns:c16="http://schemas.microsoft.com/office/drawing/2014/chart" uri="{C3380CC4-5D6E-409C-BE32-E72D297353CC}">
              <c16:uniqueId val="{00000000-6693-4F04-98A1-A78619BB5BB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60.59</c:v>
                </c:pt>
                <c:pt idx="2">
                  <c:v>60</c:v>
                </c:pt>
                <c:pt idx="3">
                  <c:v>59.01</c:v>
                </c:pt>
                <c:pt idx="4">
                  <c:v>56.06</c:v>
                </c:pt>
              </c:numCache>
            </c:numRef>
          </c:val>
          <c:smooth val="0"/>
          <c:extLst>
            <c:ext xmlns:c16="http://schemas.microsoft.com/office/drawing/2014/chart" uri="{C3380CC4-5D6E-409C-BE32-E72D297353CC}">
              <c16:uniqueId val="{00000001-6693-4F04-98A1-A78619BB5BB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424.12</c:v>
                </c:pt>
                <c:pt idx="2">
                  <c:v>457.42</c:v>
                </c:pt>
                <c:pt idx="3">
                  <c:v>453.65</c:v>
                </c:pt>
                <c:pt idx="4">
                  <c:v>362.54</c:v>
                </c:pt>
              </c:numCache>
            </c:numRef>
          </c:val>
          <c:extLst>
            <c:ext xmlns:c16="http://schemas.microsoft.com/office/drawing/2014/chart" uri="{C3380CC4-5D6E-409C-BE32-E72D297353CC}">
              <c16:uniqueId val="{00000000-47D9-408D-80B8-E0DFBF1FEB0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280.23</c:v>
                </c:pt>
                <c:pt idx="2">
                  <c:v>282.70999999999998</c:v>
                </c:pt>
                <c:pt idx="3">
                  <c:v>291.82</c:v>
                </c:pt>
                <c:pt idx="4">
                  <c:v>304.36</c:v>
                </c:pt>
              </c:numCache>
            </c:numRef>
          </c:val>
          <c:smooth val="0"/>
          <c:extLst>
            <c:ext xmlns:c16="http://schemas.microsoft.com/office/drawing/2014/chart" uri="{C3380CC4-5D6E-409C-BE32-E72D297353CC}">
              <c16:uniqueId val="{00000001-47D9-408D-80B8-E0DFBF1FEB0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A36" sqref="BA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石巻市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特定地域生活排水処理</v>
      </c>
      <c r="Q8" s="39"/>
      <c r="R8" s="39"/>
      <c r="S8" s="39"/>
      <c r="T8" s="39"/>
      <c r="U8" s="39"/>
      <c r="V8" s="39"/>
      <c r="W8" s="39" t="str">
        <f>データ!L6</f>
        <v>K2</v>
      </c>
      <c r="X8" s="39"/>
      <c r="Y8" s="39"/>
      <c r="Z8" s="39"/>
      <c r="AA8" s="39"/>
      <c r="AB8" s="39"/>
      <c r="AC8" s="39"/>
      <c r="AD8" s="40" t="str">
        <f>データ!$M$6</f>
        <v>非設置</v>
      </c>
      <c r="AE8" s="40"/>
      <c r="AF8" s="40"/>
      <c r="AG8" s="40"/>
      <c r="AH8" s="40"/>
      <c r="AI8" s="40"/>
      <c r="AJ8" s="40"/>
      <c r="AK8" s="3"/>
      <c r="AL8" s="41">
        <f>データ!S6</f>
        <v>134711</v>
      </c>
      <c r="AM8" s="41"/>
      <c r="AN8" s="41"/>
      <c r="AO8" s="41"/>
      <c r="AP8" s="41"/>
      <c r="AQ8" s="41"/>
      <c r="AR8" s="41"/>
      <c r="AS8" s="41"/>
      <c r="AT8" s="34">
        <f>データ!T6</f>
        <v>554.54999999999995</v>
      </c>
      <c r="AU8" s="34"/>
      <c r="AV8" s="34"/>
      <c r="AW8" s="34"/>
      <c r="AX8" s="34"/>
      <c r="AY8" s="34"/>
      <c r="AZ8" s="34"/>
      <c r="BA8" s="34"/>
      <c r="BB8" s="34">
        <f>データ!U6</f>
        <v>242.92</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52.67</v>
      </c>
      <c r="J10" s="34"/>
      <c r="K10" s="34"/>
      <c r="L10" s="34"/>
      <c r="M10" s="34"/>
      <c r="N10" s="34"/>
      <c r="O10" s="34"/>
      <c r="P10" s="34">
        <f>データ!P6</f>
        <v>0.78</v>
      </c>
      <c r="Q10" s="34"/>
      <c r="R10" s="34"/>
      <c r="S10" s="34"/>
      <c r="T10" s="34"/>
      <c r="U10" s="34"/>
      <c r="V10" s="34"/>
      <c r="W10" s="34">
        <f>データ!Q6</f>
        <v>100</v>
      </c>
      <c r="X10" s="34"/>
      <c r="Y10" s="34"/>
      <c r="Z10" s="34"/>
      <c r="AA10" s="34"/>
      <c r="AB10" s="34"/>
      <c r="AC10" s="34"/>
      <c r="AD10" s="41">
        <f>データ!R6</f>
        <v>3575</v>
      </c>
      <c r="AE10" s="41"/>
      <c r="AF10" s="41"/>
      <c r="AG10" s="41"/>
      <c r="AH10" s="41"/>
      <c r="AI10" s="41"/>
      <c r="AJ10" s="41"/>
      <c r="AK10" s="2"/>
      <c r="AL10" s="41">
        <f>データ!V6</f>
        <v>1037</v>
      </c>
      <c r="AM10" s="41"/>
      <c r="AN10" s="41"/>
      <c r="AO10" s="41"/>
      <c r="AP10" s="41"/>
      <c r="AQ10" s="41"/>
      <c r="AR10" s="41"/>
      <c r="AS10" s="41"/>
      <c r="AT10" s="34">
        <f>データ!W6</f>
        <v>0.25</v>
      </c>
      <c r="AU10" s="34"/>
      <c r="AV10" s="34"/>
      <c r="AW10" s="34"/>
      <c r="AX10" s="34"/>
      <c r="AY10" s="34"/>
      <c r="AZ10" s="34"/>
      <c r="BA10" s="34"/>
      <c r="BB10" s="34">
        <f>データ!X6</f>
        <v>4148</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P85ha+bh7AAvPrQYrmA7SRBGZ7KoHxIHuHGgMHJrkoq3ZF/RBE1fknxQ8tqt3fYA3tXVq9e1fpfdaPL9H2YAQQ==" saltValue="CZ8nyFCFAMY1WgzOvFlV/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42021</v>
      </c>
      <c r="D6" s="19">
        <f t="shared" si="3"/>
        <v>46</v>
      </c>
      <c r="E6" s="19">
        <f t="shared" si="3"/>
        <v>18</v>
      </c>
      <c r="F6" s="19">
        <f t="shared" si="3"/>
        <v>0</v>
      </c>
      <c r="G6" s="19">
        <f t="shared" si="3"/>
        <v>0</v>
      </c>
      <c r="H6" s="19" t="str">
        <f t="shared" si="3"/>
        <v>宮城県　石巻市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52.67</v>
      </c>
      <c r="P6" s="20">
        <f t="shared" si="3"/>
        <v>0.78</v>
      </c>
      <c r="Q6" s="20">
        <f t="shared" si="3"/>
        <v>100</v>
      </c>
      <c r="R6" s="20">
        <f t="shared" si="3"/>
        <v>3575</v>
      </c>
      <c r="S6" s="20">
        <f t="shared" si="3"/>
        <v>134711</v>
      </c>
      <c r="T6" s="20">
        <f t="shared" si="3"/>
        <v>554.54999999999995</v>
      </c>
      <c r="U6" s="20">
        <f t="shared" si="3"/>
        <v>242.92</v>
      </c>
      <c r="V6" s="20">
        <f t="shared" si="3"/>
        <v>1037</v>
      </c>
      <c r="W6" s="20">
        <f t="shared" si="3"/>
        <v>0.25</v>
      </c>
      <c r="X6" s="20">
        <f t="shared" si="3"/>
        <v>4148</v>
      </c>
      <c r="Y6" s="21" t="str">
        <f>IF(Y7="",NA(),Y7)</f>
        <v>-</v>
      </c>
      <c r="Z6" s="21">
        <f t="shared" ref="Z6:AH6" si="4">IF(Z7="",NA(),Z7)</f>
        <v>101.93</v>
      </c>
      <c r="AA6" s="21">
        <f t="shared" si="4"/>
        <v>99.84</v>
      </c>
      <c r="AB6" s="21">
        <f t="shared" si="4"/>
        <v>104.11</v>
      </c>
      <c r="AC6" s="21">
        <f t="shared" si="4"/>
        <v>105.77</v>
      </c>
      <c r="AD6" s="21" t="str">
        <f t="shared" si="4"/>
        <v>-</v>
      </c>
      <c r="AE6" s="21">
        <f t="shared" si="4"/>
        <v>99.03</v>
      </c>
      <c r="AF6" s="21">
        <f t="shared" si="4"/>
        <v>100.41</v>
      </c>
      <c r="AG6" s="21">
        <f t="shared" si="4"/>
        <v>100.17</v>
      </c>
      <c r="AH6" s="21">
        <f t="shared" si="4"/>
        <v>96.95</v>
      </c>
      <c r="AI6" s="20" t="str">
        <f>IF(AI7="","",IF(AI7="-","【-】","【"&amp;SUBSTITUTE(TEXT(AI7,"#,##0.00"),"-","△")&amp;"】"))</f>
        <v>【96.62】</v>
      </c>
      <c r="AJ6" s="21" t="str">
        <f>IF(AJ7="",NA(),AJ7)</f>
        <v>-</v>
      </c>
      <c r="AK6" s="20">
        <f t="shared" ref="AK6:AS6" si="5">IF(AK7="",NA(),AK7)</f>
        <v>0</v>
      </c>
      <c r="AL6" s="20">
        <f t="shared" si="5"/>
        <v>0</v>
      </c>
      <c r="AM6" s="20">
        <f t="shared" si="5"/>
        <v>0</v>
      </c>
      <c r="AN6" s="20">
        <f t="shared" si="5"/>
        <v>0</v>
      </c>
      <c r="AO6" s="21" t="str">
        <f t="shared" si="5"/>
        <v>-</v>
      </c>
      <c r="AP6" s="21">
        <f t="shared" si="5"/>
        <v>74.239999999999995</v>
      </c>
      <c r="AQ6" s="21">
        <f t="shared" si="5"/>
        <v>83.92</v>
      </c>
      <c r="AR6" s="21">
        <f t="shared" si="5"/>
        <v>89.31</v>
      </c>
      <c r="AS6" s="21">
        <f t="shared" si="5"/>
        <v>91.33</v>
      </c>
      <c r="AT6" s="20" t="str">
        <f>IF(AT7="","",IF(AT7="-","【-】","【"&amp;SUBSTITUTE(TEXT(AT7,"#,##0.00"),"-","△")&amp;"】"))</f>
        <v>【111.69】</v>
      </c>
      <c r="AU6" s="21" t="str">
        <f>IF(AU7="",NA(),AU7)</f>
        <v>-</v>
      </c>
      <c r="AV6" s="21">
        <f t="shared" ref="AV6:BD6" si="6">IF(AV7="",NA(),AV7)</f>
        <v>41.46</v>
      </c>
      <c r="AW6" s="21">
        <f t="shared" si="6"/>
        <v>57.29</v>
      </c>
      <c r="AX6" s="21">
        <f t="shared" si="6"/>
        <v>44.8</v>
      </c>
      <c r="AY6" s="21">
        <f t="shared" si="6"/>
        <v>49.51</v>
      </c>
      <c r="AZ6" s="21" t="str">
        <f t="shared" si="6"/>
        <v>-</v>
      </c>
      <c r="BA6" s="21">
        <f t="shared" si="6"/>
        <v>100.47</v>
      </c>
      <c r="BB6" s="21">
        <f t="shared" si="6"/>
        <v>122.71</v>
      </c>
      <c r="BC6" s="21">
        <f t="shared" si="6"/>
        <v>138.19999999999999</v>
      </c>
      <c r="BD6" s="21">
        <f t="shared" si="6"/>
        <v>126.97</v>
      </c>
      <c r="BE6" s="20" t="str">
        <f>IF(BE7="","",IF(BE7="-","【-】","【"&amp;SUBSTITUTE(TEXT(BE7,"#,##0.00"),"-","△")&amp;"】"))</f>
        <v>【111.29】</v>
      </c>
      <c r="BF6" s="21" t="str">
        <f>IF(BF7="",NA(),BF7)</f>
        <v>-</v>
      </c>
      <c r="BG6" s="20">
        <f t="shared" ref="BG6:BO6" si="7">IF(BG7="",NA(),BG7)</f>
        <v>0</v>
      </c>
      <c r="BH6" s="20">
        <f t="shared" si="7"/>
        <v>0</v>
      </c>
      <c r="BI6" s="20">
        <f t="shared" si="7"/>
        <v>0</v>
      </c>
      <c r="BJ6" s="20">
        <f t="shared" si="7"/>
        <v>0</v>
      </c>
      <c r="BK6" s="21" t="str">
        <f t="shared" si="7"/>
        <v>-</v>
      </c>
      <c r="BL6" s="21">
        <f t="shared" si="7"/>
        <v>294.27</v>
      </c>
      <c r="BM6" s="21">
        <f t="shared" si="7"/>
        <v>294.08999999999997</v>
      </c>
      <c r="BN6" s="21">
        <f t="shared" si="7"/>
        <v>294.08999999999997</v>
      </c>
      <c r="BO6" s="21">
        <f t="shared" si="7"/>
        <v>338.47</v>
      </c>
      <c r="BP6" s="20" t="str">
        <f>IF(BP7="","",IF(BP7="-","【-】","【"&amp;SUBSTITUTE(TEXT(BP7,"#,##0.00"),"-","△")&amp;"】"))</f>
        <v>【349.83】</v>
      </c>
      <c r="BQ6" s="21" t="str">
        <f>IF(BQ7="",NA(),BQ7)</f>
        <v>-</v>
      </c>
      <c r="BR6" s="21">
        <f t="shared" ref="BR6:BZ6" si="8">IF(BR7="",NA(),BR7)</f>
        <v>41.4</v>
      </c>
      <c r="BS6" s="21">
        <f t="shared" si="8"/>
        <v>38.35</v>
      </c>
      <c r="BT6" s="21">
        <f t="shared" si="8"/>
        <v>38.799999999999997</v>
      </c>
      <c r="BU6" s="21">
        <f t="shared" si="8"/>
        <v>48.44</v>
      </c>
      <c r="BV6" s="21" t="str">
        <f t="shared" si="8"/>
        <v>-</v>
      </c>
      <c r="BW6" s="21">
        <f t="shared" si="8"/>
        <v>60.59</v>
      </c>
      <c r="BX6" s="21">
        <f t="shared" si="8"/>
        <v>60</v>
      </c>
      <c r="BY6" s="21">
        <f t="shared" si="8"/>
        <v>59.01</v>
      </c>
      <c r="BZ6" s="21">
        <f t="shared" si="8"/>
        <v>56.06</v>
      </c>
      <c r="CA6" s="20" t="str">
        <f>IF(CA7="","",IF(CA7="-","【-】","【"&amp;SUBSTITUTE(TEXT(CA7,"#,##0.00"),"-","△")&amp;"】"))</f>
        <v>【53.65】</v>
      </c>
      <c r="CB6" s="21" t="str">
        <f>IF(CB7="",NA(),CB7)</f>
        <v>-</v>
      </c>
      <c r="CC6" s="21">
        <f t="shared" ref="CC6:CK6" si="9">IF(CC7="",NA(),CC7)</f>
        <v>424.12</v>
      </c>
      <c r="CD6" s="21">
        <f t="shared" si="9"/>
        <v>457.42</v>
      </c>
      <c r="CE6" s="21">
        <f t="shared" si="9"/>
        <v>453.65</v>
      </c>
      <c r="CF6" s="21">
        <f t="shared" si="9"/>
        <v>362.54</v>
      </c>
      <c r="CG6" s="21" t="str">
        <f t="shared" si="9"/>
        <v>-</v>
      </c>
      <c r="CH6" s="21">
        <f t="shared" si="9"/>
        <v>280.23</v>
      </c>
      <c r="CI6" s="21">
        <f t="shared" si="9"/>
        <v>282.70999999999998</v>
      </c>
      <c r="CJ6" s="21">
        <f t="shared" si="9"/>
        <v>291.82</v>
      </c>
      <c r="CK6" s="21">
        <f t="shared" si="9"/>
        <v>304.36</v>
      </c>
      <c r="CL6" s="20" t="str">
        <f>IF(CL7="","",IF(CL7="-","【-】","【"&amp;SUBSTITUTE(TEXT(CL7,"#,##0.00"),"-","△")&amp;"】"))</f>
        <v>【307.86】</v>
      </c>
      <c r="CM6" s="21" t="str">
        <f>IF(CM7="",NA(),CM7)</f>
        <v>-</v>
      </c>
      <c r="CN6" s="21">
        <f t="shared" ref="CN6:CV6" si="10">IF(CN7="",NA(),CN7)</f>
        <v>34.89</v>
      </c>
      <c r="CO6" s="21">
        <f t="shared" si="10"/>
        <v>33.44</v>
      </c>
      <c r="CP6" s="21">
        <f t="shared" si="10"/>
        <v>32.479999999999997</v>
      </c>
      <c r="CQ6" s="21">
        <f t="shared" si="10"/>
        <v>31.9</v>
      </c>
      <c r="CR6" s="21" t="str">
        <f t="shared" si="10"/>
        <v>-</v>
      </c>
      <c r="CS6" s="21">
        <f t="shared" si="10"/>
        <v>58.19</v>
      </c>
      <c r="CT6" s="21">
        <f t="shared" si="10"/>
        <v>56.52</v>
      </c>
      <c r="CU6" s="21">
        <f t="shared" si="10"/>
        <v>88.45</v>
      </c>
      <c r="CV6" s="21">
        <f t="shared" si="10"/>
        <v>54.08</v>
      </c>
      <c r="CW6" s="20" t="str">
        <f>IF(CW7="","",IF(CW7="-","【-】","【"&amp;SUBSTITUTE(TEXT(CW7,"#,##0.00"),"-","△")&amp;"】"))</f>
        <v>【54.61】</v>
      </c>
      <c r="CX6" s="21" t="str">
        <f>IF(CX7="",NA(),CX7)</f>
        <v>-</v>
      </c>
      <c r="CY6" s="21">
        <f t="shared" ref="CY6:DG6" si="11">IF(CY7="",NA(),CY7)</f>
        <v>69.17</v>
      </c>
      <c r="CZ6" s="21">
        <f t="shared" si="11"/>
        <v>69</v>
      </c>
      <c r="DA6" s="21">
        <f t="shared" si="11"/>
        <v>68.11</v>
      </c>
      <c r="DB6" s="21">
        <f t="shared" si="11"/>
        <v>69.33</v>
      </c>
      <c r="DC6" s="21" t="str">
        <f t="shared" si="11"/>
        <v>-</v>
      </c>
      <c r="DD6" s="21">
        <f t="shared" si="11"/>
        <v>87.8</v>
      </c>
      <c r="DE6" s="21">
        <f t="shared" si="11"/>
        <v>88.43</v>
      </c>
      <c r="DF6" s="21">
        <f t="shared" si="11"/>
        <v>90.34</v>
      </c>
      <c r="DG6" s="21">
        <f t="shared" si="11"/>
        <v>90.57</v>
      </c>
      <c r="DH6" s="20" t="str">
        <f>IF(DH7="","",IF(DH7="-","【-】","【"&amp;SUBSTITUTE(TEXT(DH7,"#,##0.00"),"-","△")&amp;"】"))</f>
        <v>【85.31】</v>
      </c>
      <c r="DI6" s="21" t="str">
        <f>IF(DI7="",NA(),DI7)</f>
        <v>-</v>
      </c>
      <c r="DJ6" s="21">
        <f t="shared" ref="DJ6:DR6" si="12">IF(DJ7="",NA(),DJ7)</f>
        <v>4.6100000000000003</v>
      </c>
      <c r="DK6" s="21">
        <f t="shared" si="12"/>
        <v>9.0500000000000007</v>
      </c>
      <c r="DL6" s="21">
        <f t="shared" si="12"/>
        <v>13.41</v>
      </c>
      <c r="DM6" s="21">
        <f t="shared" si="12"/>
        <v>17.87</v>
      </c>
      <c r="DN6" s="21" t="str">
        <f t="shared" si="12"/>
        <v>-</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42021</v>
      </c>
      <c r="D7" s="23">
        <v>46</v>
      </c>
      <c r="E7" s="23">
        <v>18</v>
      </c>
      <c r="F7" s="23">
        <v>0</v>
      </c>
      <c r="G7" s="23">
        <v>0</v>
      </c>
      <c r="H7" s="23" t="s">
        <v>96</v>
      </c>
      <c r="I7" s="23" t="s">
        <v>97</v>
      </c>
      <c r="J7" s="23" t="s">
        <v>98</v>
      </c>
      <c r="K7" s="23" t="s">
        <v>99</v>
      </c>
      <c r="L7" s="23" t="s">
        <v>100</v>
      </c>
      <c r="M7" s="23" t="s">
        <v>101</v>
      </c>
      <c r="N7" s="24" t="s">
        <v>102</v>
      </c>
      <c r="O7" s="24">
        <v>52.67</v>
      </c>
      <c r="P7" s="24">
        <v>0.78</v>
      </c>
      <c r="Q7" s="24">
        <v>100</v>
      </c>
      <c r="R7" s="24">
        <v>3575</v>
      </c>
      <c r="S7" s="24">
        <v>134711</v>
      </c>
      <c r="T7" s="24">
        <v>554.54999999999995</v>
      </c>
      <c r="U7" s="24">
        <v>242.92</v>
      </c>
      <c r="V7" s="24">
        <v>1037</v>
      </c>
      <c r="W7" s="24">
        <v>0.25</v>
      </c>
      <c r="X7" s="24">
        <v>4148</v>
      </c>
      <c r="Y7" s="24" t="s">
        <v>102</v>
      </c>
      <c r="Z7" s="24">
        <v>101.93</v>
      </c>
      <c r="AA7" s="24">
        <v>99.84</v>
      </c>
      <c r="AB7" s="24">
        <v>104.11</v>
      </c>
      <c r="AC7" s="24">
        <v>105.77</v>
      </c>
      <c r="AD7" s="24" t="s">
        <v>102</v>
      </c>
      <c r="AE7" s="24">
        <v>99.03</v>
      </c>
      <c r="AF7" s="24">
        <v>100.41</v>
      </c>
      <c r="AG7" s="24">
        <v>100.17</v>
      </c>
      <c r="AH7" s="24">
        <v>96.95</v>
      </c>
      <c r="AI7" s="24">
        <v>96.62</v>
      </c>
      <c r="AJ7" s="24" t="s">
        <v>102</v>
      </c>
      <c r="AK7" s="24">
        <v>0</v>
      </c>
      <c r="AL7" s="24">
        <v>0</v>
      </c>
      <c r="AM7" s="24">
        <v>0</v>
      </c>
      <c r="AN7" s="24">
        <v>0</v>
      </c>
      <c r="AO7" s="24" t="s">
        <v>102</v>
      </c>
      <c r="AP7" s="24">
        <v>74.239999999999995</v>
      </c>
      <c r="AQ7" s="24">
        <v>83.92</v>
      </c>
      <c r="AR7" s="24">
        <v>89.31</v>
      </c>
      <c r="AS7" s="24">
        <v>91.33</v>
      </c>
      <c r="AT7" s="24">
        <v>111.69</v>
      </c>
      <c r="AU7" s="24" t="s">
        <v>102</v>
      </c>
      <c r="AV7" s="24">
        <v>41.46</v>
      </c>
      <c r="AW7" s="24">
        <v>57.29</v>
      </c>
      <c r="AX7" s="24">
        <v>44.8</v>
      </c>
      <c r="AY7" s="24">
        <v>49.51</v>
      </c>
      <c r="AZ7" s="24" t="s">
        <v>102</v>
      </c>
      <c r="BA7" s="24">
        <v>100.47</v>
      </c>
      <c r="BB7" s="24">
        <v>122.71</v>
      </c>
      <c r="BC7" s="24">
        <v>138.19999999999999</v>
      </c>
      <c r="BD7" s="24">
        <v>126.97</v>
      </c>
      <c r="BE7" s="24">
        <v>111.29</v>
      </c>
      <c r="BF7" s="24" t="s">
        <v>102</v>
      </c>
      <c r="BG7" s="24">
        <v>0</v>
      </c>
      <c r="BH7" s="24">
        <v>0</v>
      </c>
      <c r="BI7" s="24">
        <v>0</v>
      </c>
      <c r="BJ7" s="24">
        <v>0</v>
      </c>
      <c r="BK7" s="24" t="s">
        <v>102</v>
      </c>
      <c r="BL7" s="24">
        <v>294.27</v>
      </c>
      <c r="BM7" s="24">
        <v>294.08999999999997</v>
      </c>
      <c r="BN7" s="24">
        <v>294.08999999999997</v>
      </c>
      <c r="BO7" s="24">
        <v>338.47</v>
      </c>
      <c r="BP7" s="24">
        <v>349.83</v>
      </c>
      <c r="BQ7" s="24" t="s">
        <v>102</v>
      </c>
      <c r="BR7" s="24">
        <v>41.4</v>
      </c>
      <c r="BS7" s="24">
        <v>38.35</v>
      </c>
      <c r="BT7" s="24">
        <v>38.799999999999997</v>
      </c>
      <c r="BU7" s="24">
        <v>48.44</v>
      </c>
      <c r="BV7" s="24" t="s">
        <v>102</v>
      </c>
      <c r="BW7" s="24">
        <v>60.59</v>
      </c>
      <c r="BX7" s="24">
        <v>60</v>
      </c>
      <c r="BY7" s="24">
        <v>59.01</v>
      </c>
      <c r="BZ7" s="24">
        <v>56.06</v>
      </c>
      <c r="CA7" s="24">
        <v>53.65</v>
      </c>
      <c r="CB7" s="24" t="s">
        <v>102</v>
      </c>
      <c r="CC7" s="24">
        <v>424.12</v>
      </c>
      <c r="CD7" s="24">
        <v>457.42</v>
      </c>
      <c r="CE7" s="24">
        <v>453.65</v>
      </c>
      <c r="CF7" s="24">
        <v>362.54</v>
      </c>
      <c r="CG7" s="24" t="s">
        <v>102</v>
      </c>
      <c r="CH7" s="24">
        <v>280.23</v>
      </c>
      <c r="CI7" s="24">
        <v>282.70999999999998</v>
      </c>
      <c r="CJ7" s="24">
        <v>291.82</v>
      </c>
      <c r="CK7" s="24">
        <v>304.36</v>
      </c>
      <c r="CL7" s="24">
        <v>307.86</v>
      </c>
      <c r="CM7" s="24" t="s">
        <v>102</v>
      </c>
      <c r="CN7" s="24">
        <v>34.89</v>
      </c>
      <c r="CO7" s="24">
        <v>33.44</v>
      </c>
      <c r="CP7" s="24">
        <v>32.479999999999997</v>
      </c>
      <c r="CQ7" s="24">
        <v>31.9</v>
      </c>
      <c r="CR7" s="24" t="s">
        <v>102</v>
      </c>
      <c r="CS7" s="24">
        <v>58.19</v>
      </c>
      <c r="CT7" s="24">
        <v>56.52</v>
      </c>
      <c r="CU7" s="24">
        <v>88.45</v>
      </c>
      <c r="CV7" s="24">
        <v>54.08</v>
      </c>
      <c r="CW7" s="24">
        <v>54.61</v>
      </c>
      <c r="CX7" s="24" t="s">
        <v>102</v>
      </c>
      <c r="CY7" s="24">
        <v>69.17</v>
      </c>
      <c r="CZ7" s="24">
        <v>69</v>
      </c>
      <c r="DA7" s="24">
        <v>68.11</v>
      </c>
      <c r="DB7" s="24">
        <v>69.33</v>
      </c>
      <c r="DC7" s="24" t="s">
        <v>102</v>
      </c>
      <c r="DD7" s="24">
        <v>87.8</v>
      </c>
      <c r="DE7" s="24">
        <v>88.43</v>
      </c>
      <c r="DF7" s="24">
        <v>90.34</v>
      </c>
      <c r="DG7" s="24">
        <v>90.57</v>
      </c>
      <c r="DH7" s="24">
        <v>85.31</v>
      </c>
      <c r="DI7" s="24" t="s">
        <v>102</v>
      </c>
      <c r="DJ7" s="24">
        <v>4.6100000000000003</v>
      </c>
      <c r="DK7" s="24">
        <v>9.0500000000000007</v>
      </c>
      <c r="DL7" s="24">
        <v>13.41</v>
      </c>
      <c r="DM7" s="24">
        <v>17.87</v>
      </c>
      <c r="DN7" s="24" t="s">
        <v>102</v>
      </c>
      <c r="DO7" s="24">
        <v>15.74</v>
      </c>
      <c r="DP7" s="24">
        <v>21.02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2025-02-18T04:28:26Z</cp:lastPrinted>
  <dcterms:created xsi:type="dcterms:W3CDTF">2025-01-24T07:23:37Z</dcterms:created>
  <dcterms:modified xsi:type="dcterms:W3CDTF">2025-03-07T05:18:03Z</dcterms:modified>
  <cp:category/>
</cp:coreProperties>
</file>