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172.20.14.82\share\05スタートアップ支援班\R8\09-03_ものづくり産業振興起業家等育成支援事業\01_募集・施行伺い\"/>
    </mc:Choice>
  </mc:AlternateContent>
  <xr:revisionPtr revIDLastSave="0" documentId="13_ncr:1_{5CAABE1E-38B1-4C67-BC6D-07A084584BE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単独" sheetId="8" r:id="rId1"/>
    <sheet name="→" sheetId="6" r:id="rId2"/>
    <sheet name="複数事業所①" sheetId="1" r:id="rId3"/>
    <sheet name="複数事業所②" sheetId="2" r:id="rId4"/>
    <sheet name="←" sheetId="7" r:id="rId5"/>
    <sheet name="合計" sheetId="3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8" l="1"/>
  <c r="C18" i="8"/>
  <c r="C8" i="8"/>
  <c r="C11" i="8" s="1"/>
  <c r="G6" i="3"/>
  <c r="G7" i="3"/>
  <c r="G8" i="3"/>
  <c r="G9" i="3"/>
  <c r="G10" i="3"/>
  <c r="G11" i="3"/>
  <c r="G12" i="3"/>
  <c r="G13" i="3"/>
  <c r="G14" i="3"/>
  <c r="G15" i="3"/>
  <c r="G16" i="3"/>
  <c r="G17" i="3"/>
  <c r="A1" i="3"/>
  <c r="G18" i="2"/>
  <c r="C18" i="2"/>
  <c r="C8" i="2"/>
  <c r="A1" i="2"/>
  <c r="G18" i="1"/>
  <c r="C18" i="1"/>
  <c r="A1" i="1"/>
  <c r="C8" i="1"/>
  <c r="C11" i="1" s="1"/>
  <c r="I13" i="1" s="1"/>
  <c r="I10" i="8" l="1"/>
  <c r="I8" i="8"/>
  <c r="I17" i="8"/>
  <c r="I13" i="8"/>
  <c r="I9" i="8"/>
  <c r="I11" i="8"/>
  <c r="I16" i="8"/>
  <c r="I14" i="8"/>
  <c r="I12" i="8"/>
  <c r="I15" i="8"/>
  <c r="I6" i="8"/>
  <c r="I7" i="8"/>
  <c r="C13" i="8"/>
  <c r="G18" i="3"/>
  <c r="C11" i="2"/>
  <c r="I6" i="1"/>
  <c r="I17" i="1"/>
  <c r="I10" i="1"/>
  <c r="I8" i="1"/>
  <c r="I7" i="1"/>
  <c r="I12" i="1"/>
  <c r="I16" i="1"/>
  <c r="I11" i="1"/>
  <c r="I15" i="1"/>
  <c r="I14" i="1"/>
  <c r="I9" i="1"/>
  <c r="C13" i="1"/>
  <c r="C14" i="1" s="1"/>
  <c r="H12" i="8" l="1"/>
  <c r="J12" i="8" s="1"/>
  <c r="H11" i="8"/>
  <c r="J11" i="8" s="1"/>
  <c r="H9" i="8"/>
  <c r="J9" i="8" s="1"/>
  <c r="H14" i="8"/>
  <c r="J14" i="8" s="1"/>
  <c r="H17" i="8"/>
  <c r="J17" i="8" s="1"/>
  <c r="H15" i="8"/>
  <c r="J15" i="8" s="1"/>
  <c r="H16" i="8"/>
  <c r="J16" i="8" s="1"/>
  <c r="H13" i="8"/>
  <c r="J13" i="8" s="1"/>
  <c r="C14" i="8"/>
  <c r="H10" i="8"/>
  <c r="J10" i="8" s="1"/>
  <c r="H8" i="8"/>
  <c r="J8" i="8" s="1"/>
  <c r="H6" i="8"/>
  <c r="H7" i="8"/>
  <c r="J7" i="8" s="1"/>
  <c r="I18" i="8"/>
  <c r="I18" i="1"/>
  <c r="I10" i="2"/>
  <c r="I10" i="3" s="1"/>
  <c r="I17" i="2"/>
  <c r="I17" i="3" s="1"/>
  <c r="I15" i="2"/>
  <c r="I15" i="3" s="1"/>
  <c r="I6" i="2"/>
  <c r="I6" i="3" s="1"/>
  <c r="I13" i="2"/>
  <c r="I13" i="3" s="1"/>
  <c r="I9" i="2"/>
  <c r="I9" i="3" s="1"/>
  <c r="I16" i="2"/>
  <c r="I16" i="3" s="1"/>
  <c r="I14" i="2"/>
  <c r="I14" i="3" s="1"/>
  <c r="I7" i="2"/>
  <c r="I7" i="3" s="1"/>
  <c r="I8" i="2"/>
  <c r="I8" i="3" s="1"/>
  <c r="I11" i="2"/>
  <c r="I11" i="3" s="1"/>
  <c r="I12" i="2"/>
  <c r="I12" i="3" s="1"/>
  <c r="C13" i="2"/>
  <c r="K6" i="1"/>
  <c r="K6" i="3" s="1"/>
  <c r="C19" i="1"/>
  <c r="C19" i="3" s="1"/>
  <c r="H13" i="1"/>
  <c r="H14" i="1"/>
  <c r="H7" i="1"/>
  <c r="H15" i="1"/>
  <c r="H8" i="1"/>
  <c r="H16" i="1"/>
  <c r="H9" i="1"/>
  <c r="H17" i="1"/>
  <c r="H10" i="1"/>
  <c r="H6" i="1"/>
  <c r="H6" i="3" s="1"/>
  <c r="H11" i="1"/>
  <c r="H12" i="1"/>
  <c r="I18" i="3" l="1"/>
  <c r="J13" i="1"/>
  <c r="J13" i="3" s="1"/>
  <c r="H13" i="3"/>
  <c r="J9" i="1"/>
  <c r="J9" i="3" s="1"/>
  <c r="H9" i="3"/>
  <c r="J16" i="1"/>
  <c r="J16" i="3" s="1"/>
  <c r="H16" i="3"/>
  <c r="J15" i="1"/>
  <c r="J15" i="3" s="1"/>
  <c r="H15" i="3"/>
  <c r="J11" i="1"/>
  <c r="J11" i="3" s="1"/>
  <c r="H11" i="3"/>
  <c r="J7" i="1"/>
  <c r="J7" i="3" s="1"/>
  <c r="H7" i="3"/>
  <c r="J10" i="1"/>
  <c r="J10" i="3" s="1"/>
  <c r="H10" i="3"/>
  <c r="J17" i="1"/>
  <c r="J17" i="3" s="1"/>
  <c r="H17" i="3"/>
  <c r="J8" i="1"/>
  <c r="J8" i="3" s="1"/>
  <c r="H8" i="3"/>
  <c r="J12" i="1"/>
  <c r="J12" i="3" s="1"/>
  <c r="H12" i="3"/>
  <c r="J14" i="1"/>
  <c r="J14" i="3" s="1"/>
  <c r="H14" i="3"/>
  <c r="J6" i="8"/>
  <c r="J18" i="8" s="1"/>
  <c r="H18" i="8"/>
  <c r="C19" i="8"/>
  <c r="K13" i="8"/>
  <c r="K12" i="8"/>
  <c r="K8" i="8"/>
  <c r="K9" i="8"/>
  <c r="K10" i="8"/>
  <c r="K16" i="8"/>
  <c r="K14" i="8"/>
  <c r="K7" i="8"/>
  <c r="K17" i="8"/>
  <c r="K15" i="8"/>
  <c r="K6" i="8"/>
  <c r="K11" i="8"/>
  <c r="J6" i="1"/>
  <c r="H18" i="1"/>
  <c r="H12" i="2"/>
  <c r="J12" i="2" s="1"/>
  <c r="H10" i="2"/>
  <c r="J10" i="2" s="1"/>
  <c r="H8" i="2"/>
  <c r="J8" i="2" s="1"/>
  <c r="H17" i="2"/>
  <c r="J17" i="2" s="1"/>
  <c r="H15" i="2"/>
  <c r="J15" i="2" s="1"/>
  <c r="H11" i="2"/>
  <c r="J11" i="2" s="1"/>
  <c r="H9" i="2"/>
  <c r="J9" i="2" s="1"/>
  <c r="H16" i="2"/>
  <c r="J16" i="2" s="1"/>
  <c r="H14" i="2"/>
  <c r="J14" i="2" s="1"/>
  <c r="H7" i="2"/>
  <c r="J7" i="2" s="1"/>
  <c r="C14" i="2"/>
  <c r="H6" i="2"/>
  <c r="H13" i="2"/>
  <c r="J13" i="2" s="1"/>
  <c r="I18" i="2"/>
  <c r="K9" i="1"/>
  <c r="K9" i="3" s="1"/>
  <c r="K17" i="1"/>
  <c r="K17" i="3" s="1"/>
  <c r="K10" i="1"/>
  <c r="K10" i="3" s="1"/>
  <c r="K11" i="1"/>
  <c r="K11" i="3" s="1"/>
  <c r="K12" i="1"/>
  <c r="K12" i="3" s="1"/>
  <c r="K13" i="1"/>
  <c r="K13" i="3" s="1"/>
  <c r="K14" i="1"/>
  <c r="K14" i="3" s="1"/>
  <c r="K7" i="1"/>
  <c r="K7" i="3" s="1"/>
  <c r="K18" i="3" s="1"/>
  <c r="K15" i="1"/>
  <c r="K15" i="3" s="1"/>
  <c r="K8" i="1"/>
  <c r="K8" i="3" s="1"/>
  <c r="K16" i="1"/>
  <c r="K16" i="3" s="1"/>
  <c r="H18" i="3" l="1"/>
  <c r="J18" i="1"/>
  <c r="J6" i="3"/>
  <c r="J18" i="3" s="1"/>
  <c r="K18" i="8"/>
  <c r="H18" i="2"/>
  <c r="J6" i="2"/>
  <c r="J18" i="2" s="1"/>
  <c r="C19" i="2"/>
  <c r="K13" i="2"/>
  <c r="K11" i="2"/>
  <c r="K16" i="2"/>
  <c r="K12" i="2"/>
  <c r="K10" i="2"/>
  <c r="K8" i="2"/>
  <c r="K6" i="2"/>
  <c r="K9" i="2"/>
  <c r="K14" i="2"/>
  <c r="K7" i="2"/>
  <c r="K17" i="2"/>
  <c r="K15" i="2"/>
  <c r="K18" i="1"/>
  <c r="K18" i="2" l="1"/>
</calcChain>
</file>

<file path=xl/sharedStrings.xml><?xml version="1.0" encoding="utf-8"?>
<sst xmlns="http://schemas.openxmlformats.org/spreadsheetml/2006/main" count="77" uniqueCount="23">
  <si>
    <t>賃料（税抜き）</t>
    <rPh sb="0" eb="2">
      <t>チンリョウ</t>
    </rPh>
    <rPh sb="3" eb="5">
      <t>ゼイヌ</t>
    </rPh>
    <phoneticPr fontId="2"/>
  </si>
  <si>
    <t>共益費の定めがない場合（賃料の5％（百円未満端数切捨て））</t>
    <rPh sb="0" eb="3">
      <t>キョウエキヒ</t>
    </rPh>
    <rPh sb="4" eb="5">
      <t>サダ</t>
    </rPh>
    <rPh sb="9" eb="11">
      <t>バアイ</t>
    </rPh>
    <rPh sb="12" eb="14">
      <t>チンリョウ</t>
    </rPh>
    <rPh sb="18" eb="20">
      <t>ヒャクエン</t>
    </rPh>
    <rPh sb="20" eb="22">
      <t>ミマン</t>
    </rPh>
    <rPh sb="22" eb="26">
      <t>ハスウキリス</t>
    </rPh>
    <phoneticPr fontId="2"/>
  </si>
  <si>
    <t>共益費の定めがあるか？</t>
    <rPh sb="0" eb="3">
      <t>キョウエキヒ</t>
    </rPh>
    <rPh sb="4" eb="5">
      <t>サダ</t>
    </rPh>
    <phoneticPr fontId="2"/>
  </si>
  <si>
    <t>2.ない</t>
  </si>
  <si>
    <t>共益費（税抜きを記載）</t>
    <rPh sb="0" eb="3">
      <t>キョウエキヒ</t>
    </rPh>
    <rPh sb="4" eb="6">
      <t>ゼイヌ</t>
    </rPh>
    <rPh sb="8" eb="10">
      <t>キサイ</t>
    </rPh>
    <phoneticPr fontId="2"/>
  </si>
  <si>
    <t>支払金額</t>
    <rPh sb="0" eb="2">
      <t>シハライ</t>
    </rPh>
    <rPh sb="2" eb="4">
      <t>キンガク</t>
    </rPh>
    <phoneticPr fontId="2"/>
  </si>
  <si>
    <t>共益費</t>
    <rPh sb="0" eb="3">
      <t>キョウエキヒ</t>
    </rPh>
    <phoneticPr fontId="2"/>
  </si>
  <si>
    <t>賃料以外の経費</t>
    <rPh sb="0" eb="4">
      <t>チンリョウイガイ</t>
    </rPh>
    <rPh sb="5" eb="7">
      <t>ケイヒ</t>
    </rPh>
    <phoneticPr fontId="2"/>
  </si>
  <si>
    <t>補助金額</t>
    <rPh sb="0" eb="4">
      <t>ホジョキンガク</t>
    </rPh>
    <phoneticPr fontId="2"/>
  </si>
  <si>
    <t>月額の賃料（税込み）</t>
    <rPh sb="0" eb="1">
      <t>ゲツ</t>
    </rPh>
    <rPh sb="1" eb="2">
      <t>ガク</t>
    </rPh>
    <rPh sb="3" eb="5">
      <t>チンリョウ</t>
    </rPh>
    <rPh sb="6" eb="8">
      <t>ゼイコ</t>
    </rPh>
    <phoneticPr fontId="2"/>
  </si>
  <si>
    <t>月額の賃料（税抜き）</t>
    <rPh sb="0" eb="2">
      <t>ゲツガク</t>
    </rPh>
    <rPh sb="3" eb="5">
      <t>チンリョウ</t>
    </rPh>
    <rPh sb="6" eb="8">
      <t>ゼイヌ</t>
    </rPh>
    <phoneticPr fontId="2"/>
  </si>
  <si>
    <t>※領収書等から支払金額を記載願います。</t>
    <rPh sb="1" eb="4">
      <t>リョウシュウショ</t>
    </rPh>
    <rPh sb="4" eb="5">
      <t>トウ</t>
    </rPh>
    <rPh sb="7" eb="9">
      <t>シハラ</t>
    </rPh>
    <rPh sb="9" eb="11">
      <t>キンガク</t>
    </rPh>
    <rPh sb="12" eb="14">
      <t>キサイ</t>
    </rPh>
    <rPh sb="14" eb="15">
      <t>ネガ</t>
    </rPh>
    <phoneticPr fontId="2"/>
  </si>
  <si>
    <t>ものづくり産業振興起業家等育成支援事業費補助金の試算表</t>
    <rPh sb="5" eb="7">
      <t>サンギョウ</t>
    </rPh>
    <rPh sb="7" eb="9">
      <t>シンコウ</t>
    </rPh>
    <rPh sb="9" eb="12">
      <t>キギョウカ</t>
    </rPh>
    <rPh sb="12" eb="13">
      <t>トウ</t>
    </rPh>
    <rPh sb="13" eb="15">
      <t>イクセイ</t>
    </rPh>
    <rPh sb="15" eb="23">
      <t>シエンジギョウヒホジョキン</t>
    </rPh>
    <rPh sb="24" eb="27">
      <t>シサンヒョウ</t>
    </rPh>
    <phoneticPr fontId="2"/>
  </si>
  <si>
    <t>対象経費（月額）</t>
    <rPh sb="0" eb="4">
      <t>タイショウケイヒ</t>
    </rPh>
    <rPh sb="5" eb="7">
      <t>ゲツガク</t>
    </rPh>
    <phoneticPr fontId="2"/>
  </si>
  <si>
    <t>補助金交付申請額（月額）</t>
    <rPh sb="0" eb="3">
      <t>ホジョキン</t>
    </rPh>
    <rPh sb="3" eb="8">
      <t>コウフシンセイガク</t>
    </rPh>
    <rPh sb="9" eb="11">
      <t>ゲツガク</t>
    </rPh>
    <phoneticPr fontId="2"/>
  </si>
  <si>
    <t>月</t>
    <rPh sb="0" eb="1">
      <t>ツキ</t>
    </rPh>
    <phoneticPr fontId="2"/>
  </si>
  <si>
    <t>補助金申請額</t>
    <rPh sb="0" eb="6">
      <t>ホジョキンシンセイガク</t>
    </rPh>
    <phoneticPr fontId="2"/>
  </si>
  <si>
    <t>※黄色着色セルだけ記載してください。</t>
    <rPh sb="1" eb="3">
      <t>キイロ</t>
    </rPh>
    <rPh sb="3" eb="5">
      <t>チャクショク</t>
    </rPh>
    <rPh sb="9" eb="11">
      <t>キサイ</t>
    </rPh>
    <phoneticPr fontId="2"/>
  </si>
  <si>
    <t>月数</t>
    <rPh sb="0" eb="2">
      <t>ツキスウ</t>
    </rPh>
    <phoneticPr fontId="2"/>
  </si>
  <si>
    <t>※補助事業年４月～１２月、翌年１月～３月</t>
    <rPh sb="1" eb="3">
      <t>ホジョ</t>
    </rPh>
    <rPh sb="3" eb="5">
      <t>ジギョウ</t>
    </rPh>
    <rPh sb="5" eb="6">
      <t>ネン</t>
    </rPh>
    <rPh sb="7" eb="8">
      <t>ガツ</t>
    </rPh>
    <rPh sb="11" eb="12">
      <t>ガツ</t>
    </rPh>
    <rPh sb="13" eb="15">
      <t>ヨクトシ</t>
    </rPh>
    <rPh sb="16" eb="17">
      <t>ガツ</t>
    </rPh>
    <rPh sb="19" eb="20">
      <t>ガツ</t>
    </rPh>
    <phoneticPr fontId="2"/>
  </si>
  <si>
    <t>何月分から</t>
    <rPh sb="0" eb="2">
      <t>ナンガツ</t>
    </rPh>
    <rPh sb="2" eb="3">
      <t>ブン</t>
    </rPh>
    <phoneticPr fontId="2"/>
  </si>
  <si>
    <t>何月分まで申請するか？</t>
    <phoneticPr fontId="2"/>
  </si>
  <si>
    <t>※家賃を一括で支払う場合は按分で１か月分の賃料を記載してください。</t>
    <rPh sb="1" eb="3">
      <t>ヤチン</t>
    </rPh>
    <rPh sb="4" eb="6">
      <t>イッカツ</t>
    </rPh>
    <rPh sb="7" eb="9">
      <t>シハラ</t>
    </rPh>
    <rPh sb="10" eb="12">
      <t>バアイ</t>
    </rPh>
    <rPh sb="13" eb="15">
      <t>アンブン</t>
    </rPh>
    <rPh sb="18" eb="19">
      <t>ゲツ</t>
    </rPh>
    <rPh sb="19" eb="20">
      <t>ブン</t>
    </rPh>
    <rPh sb="21" eb="23">
      <t>チンリョウ</t>
    </rPh>
    <rPh sb="24" eb="26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</si>
</sst>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&quot;;@"/>
  </numFmts>
  <fonts count="6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0"/>
      <color theme="1"/>
      <name val="Yu Gothic"/>
      <family val="2"/>
      <scheme val="minor"/>
    </font>
    <font>
      <sz val="8"/>
      <color theme="1"/>
      <name val="Yu Gothic"/>
      <family val="2"/>
      <scheme val="minor"/>
    </font>
    <font>
      <b/>
      <sz val="11"/>
      <color theme="1"/>
      <name val="Yu Gothic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17">
    <xf numFmtId="0" fontId="0" fillId="0" borderId="0" xfId="0"/>
    <xf numFmtId="0" fontId="3" fillId="0" borderId="0" xfId="0" applyFont="1"/>
    <xf numFmtId="0" fontId="4" fillId="0" borderId="0" xfId="0" applyFont="1"/>
    <xf numFmtId="38" fontId="0" fillId="0" borderId="0" xfId="1" applyFont="1" applyAlignment="1"/>
    <xf numFmtId="38" fontId="0" fillId="2" borderId="0" xfId="1" applyFont="1" applyFill="1" applyAlignment="1"/>
    <xf numFmtId="38" fontId="0" fillId="0" borderId="0" xfId="0" applyNumberFormat="1"/>
    <xf numFmtId="38" fontId="5" fillId="0" borderId="0" xfId="0" applyNumberFormat="1" applyFont="1"/>
    <xf numFmtId="14" fontId="0" fillId="0" borderId="0" xfId="0" applyNumberFormat="1"/>
    <xf numFmtId="38" fontId="5" fillId="0" borderId="0" xfId="1" applyFont="1" applyAlignment="1"/>
    <xf numFmtId="176" fontId="0" fillId="2" borderId="0" xfId="1" applyNumberFormat="1" applyFont="1" applyFill="1" applyAlignment="1"/>
    <xf numFmtId="0" fontId="0" fillId="0" borderId="1" xfId="0" applyBorder="1"/>
    <xf numFmtId="0" fontId="0" fillId="0" borderId="1" xfId="0" applyBorder="1" applyAlignment="1">
      <alignment shrinkToFit="1"/>
    </xf>
    <xf numFmtId="176" fontId="0" fillId="0" borderId="1" xfId="0" applyNumberFormat="1" applyBorder="1"/>
    <xf numFmtId="38" fontId="0" fillId="2" borderId="1" xfId="1" applyFont="1" applyFill="1" applyBorder="1" applyAlignment="1"/>
    <xf numFmtId="38" fontId="0" fillId="0" borderId="1" xfId="1" applyFont="1" applyBorder="1" applyAlignment="1"/>
    <xf numFmtId="176" fontId="0" fillId="0" borderId="0" xfId="1" applyNumberFormat="1" applyFont="1" applyFill="1" applyAlignment="1"/>
    <xf numFmtId="0" fontId="5" fillId="0" borderId="0" xfId="0" applyFont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A2DC8-46F2-4368-8176-049C2705CA6C}">
  <dimension ref="A1:K19"/>
  <sheetViews>
    <sheetView tabSelected="1" workbookViewId="0">
      <selection activeCell="B7" sqref="B7"/>
    </sheetView>
  </sheetViews>
  <sheetFormatPr defaultRowHeight="18.75"/>
  <cols>
    <col min="1" max="1" width="10.25" bestFit="1" customWidth="1"/>
    <col min="2" max="2" width="37.875" customWidth="1"/>
    <col min="3" max="4" width="10.25" bestFit="1" customWidth="1"/>
    <col min="5" max="8" width="9.375" customWidth="1"/>
  </cols>
  <sheetData>
    <row r="1" spans="1:11">
      <c r="A1" s="7"/>
    </row>
    <row r="2" spans="1:11">
      <c r="A2" s="16" t="s">
        <v>12</v>
      </c>
    </row>
    <row r="3" spans="1:11">
      <c r="F3" t="s">
        <v>19</v>
      </c>
    </row>
    <row r="4" spans="1:11">
      <c r="B4" s="1" t="s">
        <v>22</v>
      </c>
      <c r="F4" t="s">
        <v>11</v>
      </c>
    </row>
    <row r="5" spans="1:11">
      <c r="B5" t="s">
        <v>17</v>
      </c>
      <c r="F5" s="10" t="s">
        <v>15</v>
      </c>
      <c r="G5" s="11" t="s">
        <v>5</v>
      </c>
      <c r="H5" s="11" t="s">
        <v>0</v>
      </c>
      <c r="I5" s="11" t="s">
        <v>6</v>
      </c>
      <c r="J5" s="11" t="s">
        <v>7</v>
      </c>
      <c r="K5" s="11" t="s">
        <v>8</v>
      </c>
    </row>
    <row r="6" spans="1:11">
      <c r="F6" s="12">
        <v>46113</v>
      </c>
      <c r="G6" s="13">
        <v>100000</v>
      </c>
      <c r="H6" s="14">
        <f t="shared" ref="H6:H17" si="0">$C$13</f>
        <v>69127</v>
      </c>
      <c r="I6" s="14">
        <f t="shared" ref="I6:I17" si="1">IF($C$9="1.ある", $C$10, IF($C$9="2.ない", $C$11, ""))</f>
        <v>3600</v>
      </c>
      <c r="J6" s="14">
        <f>G6-H6-I6</f>
        <v>27273</v>
      </c>
      <c r="K6" s="14">
        <f t="shared" ref="K6:K17" si="2">$C$14</f>
        <v>34500</v>
      </c>
    </row>
    <row r="7" spans="1:11">
      <c r="B7" t="s">
        <v>9</v>
      </c>
      <c r="C7" s="4">
        <v>80000</v>
      </c>
      <c r="F7" s="12">
        <v>46143</v>
      </c>
      <c r="G7" s="13">
        <v>100000</v>
      </c>
      <c r="H7" s="14">
        <f t="shared" si="0"/>
        <v>69127</v>
      </c>
      <c r="I7" s="14">
        <f t="shared" si="1"/>
        <v>3600</v>
      </c>
      <c r="J7" s="14">
        <f t="shared" ref="J7:J17" si="3">G7-H7-I7</f>
        <v>27273</v>
      </c>
      <c r="K7" s="14">
        <f t="shared" si="2"/>
        <v>34500</v>
      </c>
    </row>
    <row r="8" spans="1:11">
      <c r="B8" t="s">
        <v>10</v>
      </c>
      <c r="C8" s="3">
        <f>ROUNDDOWN(C7/1.1,0)</f>
        <v>72727</v>
      </c>
      <c r="F8" s="12">
        <v>46174</v>
      </c>
      <c r="G8" s="13">
        <v>100000</v>
      </c>
      <c r="H8" s="14">
        <f t="shared" si="0"/>
        <v>69127</v>
      </c>
      <c r="I8" s="14">
        <f t="shared" si="1"/>
        <v>3600</v>
      </c>
      <c r="J8" s="14">
        <f t="shared" si="3"/>
        <v>27273</v>
      </c>
      <c r="K8" s="14">
        <f t="shared" si="2"/>
        <v>34500</v>
      </c>
    </row>
    <row r="9" spans="1:11">
      <c r="B9" t="s">
        <v>2</v>
      </c>
      <c r="C9" s="4" t="s">
        <v>3</v>
      </c>
      <c r="F9" s="12">
        <v>46204</v>
      </c>
      <c r="G9" s="13">
        <v>100000</v>
      </c>
      <c r="H9" s="14">
        <f t="shared" si="0"/>
        <v>69127</v>
      </c>
      <c r="I9" s="14">
        <f t="shared" si="1"/>
        <v>3600</v>
      </c>
      <c r="J9" s="14">
        <f t="shared" si="3"/>
        <v>27273</v>
      </c>
      <c r="K9" s="14">
        <f t="shared" si="2"/>
        <v>34500</v>
      </c>
    </row>
    <row r="10" spans="1:11">
      <c r="B10" t="s">
        <v>4</v>
      </c>
      <c r="C10" s="4"/>
      <c r="F10" s="12">
        <v>46235</v>
      </c>
      <c r="G10" s="13">
        <v>100000</v>
      </c>
      <c r="H10" s="14">
        <f t="shared" si="0"/>
        <v>69127</v>
      </c>
      <c r="I10" s="14">
        <f t="shared" si="1"/>
        <v>3600</v>
      </c>
      <c r="J10" s="14">
        <f t="shared" si="3"/>
        <v>27273</v>
      </c>
      <c r="K10" s="14">
        <f t="shared" si="2"/>
        <v>34500</v>
      </c>
    </row>
    <row r="11" spans="1:11">
      <c r="B11" s="2" t="s">
        <v>1</v>
      </c>
      <c r="C11" s="3">
        <f>ROUNDDOWN(C8*0.05,-2)</f>
        <v>3600</v>
      </c>
      <c r="F11" s="12">
        <v>46266</v>
      </c>
      <c r="G11" s="13">
        <v>100000</v>
      </c>
      <c r="H11" s="14">
        <f t="shared" si="0"/>
        <v>69127</v>
      </c>
      <c r="I11" s="14">
        <f t="shared" si="1"/>
        <v>3600</v>
      </c>
      <c r="J11" s="14">
        <f t="shared" si="3"/>
        <v>27273</v>
      </c>
      <c r="K11" s="14">
        <f t="shared" si="2"/>
        <v>34500</v>
      </c>
    </row>
    <row r="12" spans="1:11">
      <c r="C12" s="3"/>
      <c r="F12" s="12">
        <v>46296</v>
      </c>
      <c r="G12" s="13">
        <v>100000</v>
      </c>
      <c r="H12" s="14">
        <f t="shared" si="0"/>
        <v>69127</v>
      </c>
      <c r="I12" s="14">
        <f t="shared" si="1"/>
        <v>3600</v>
      </c>
      <c r="J12" s="14">
        <f t="shared" si="3"/>
        <v>27273</v>
      </c>
      <c r="K12" s="14">
        <f t="shared" si="2"/>
        <v>34500</v>
      </c>
    </row>
    <row r="13" spans="1:11">
      <c r="B13" t="s">
        <v>13</v>
      </c>
      <c r="C13" s="3">
        <f>C8-IF(C9="1.ある", C10, IF(C9="2.ない", C11, ""))</f>
        <v>69127</v>
      </c>
      <c r="F13" s="12">
        <v>46327</v>
      </c>
      <c r="G13" s="13">
        <v>100000</v>
      </c>
      <c r="H13" s="14">
        <f t="shared" si="0"/>
        <v>69127</v>
      </c>
      <c r="I13" s="14">
        <f t="shared" si="1"/>
        <v>3600</v>
      </c>
      <c r="J13" s="14">
        <f t="shared" si="3"/>
        <v>27273</v>
      </c>
      <c r="K13" s="14">
        <f t="shared" si="2"/>
        <v>34500</v>
      </c>
    </row>
    <row r="14" spans="1:11">
      <c r="B14" t="s">
        <v>14</v>
      </c>
      <c r="C14" s="3">
        <f>ROUNDDOWN(C13/2,-2)</f>
        <v>34500</v>
      </c>
      <c r="F14" s="12">
        <v>46357</v>
      </c>
      <c r="G14" s="13">
        <v>100000</v>
      </c>
      <c r="H14" s="14">
        <f t="shared" si="0"/>
        <v>69127</v>
      </c>
      <c r="I14" s="14">
        <f t="shared" si="1"/>
        <v>3600</v>
      </c>
      <c r="J14" s="14">
        <f t="shared" si="3"/>
        <v>27273</v>
      </c>
      <c r="K14" s="14">
        <f t="shared" si="2"/>
        <v>34500</v>
      </c>
    </row>
    <row r="15" spans="1:11">
      <c r="C15" s="3"/>
      <c r="F15" s="12">
        <v>46388</v>
      </c>
      <c r="G15" s="13">
        <v>100000</v>
      </c>
      <c r="H15" s="14">
        <f t="shared" si="0"/>
        <v>69127</v>
      </c>
      <c r="I15" s="14">
        <f t="shared" si="1"/>
        <v>3600</v>
      </c>
      <c r="J15" s="14">
        <f t="shared" si="3"/>
        <v>27273</v>
      </c>
      <c r="K15" s="14">
        <f t="shared" si="2"/>
        <v>34500</v>
      </c>
    </row>
    <row r="16" spans="1:11">
      <c r="B16" t="s">
        <v>20</v>
      </c>
      <c r="C16" s="9">
        <v>46174</v>
      </c>
      <c r="D16" s="15"/>
      <c r="F16" s="12">
        <v>46419</v>
      </c>
      <c r="G16" s="13">
        <v>100000</v>
      </c>
      <c r="H16" s="14">
        <f t="shared" si="0"/>
        <v>69127</v>
      </c>
      <c r="I16" s="14">
        <f t="shared" si="1"/>
        <v>3600</v>
      </c>
      <c r="J16" s="14">
        <f t="shared" si="3"/>
        <v>27273</v>
      </c>
      <c r="K16" s="14">
        <f t="shared" si="2"/>
        <v>34500</v>
      </c>
    </row>
    <row r="17" spans="2:11">
      <c r="B17" t="s">
        <v>21</v>
      </c>
      <c r="C17" s="9">
        <v>46327</v>
      </c>
      <c r="D17" s="15"/>
      <c r="F17" s="12">
        <v>46447</v>
      </c>
      <c r="G17" s="13">
        <v>100000</v>
      </c>
      <c r="H17" s="14">
        <f t="shared" si="0"/>
        <v>69127</v>
      </c>
      <c r="I17" s="14">
        <f t="shared" si="1"/>
        <v>3600</v>
      </c>
      <c r="J17" s="14">
        <f t="shared" si="3"/>
        <v>27273</v>
      </c>
      <c r="K17" s="14">
        <f t="shared" si="2"/>
        <v>34500</v>
      </c>
    </row>
    <row r="18" spans="2:11">
      <c r="B18" t="s">
        <v>18</v>
      </c>
      <c r="C18" s="5">
        <f>DATEDIF(C16, C17, "m") + 1</f>
        <v>6</v>
      </c>
      <c r="G18" s="5">
        <f>SUM(G6:G17)</f>
        <v>1200000</v>
      </c>
      <c r="H18" s="5">
        <f t="shared" ref="H18:J18" si="4">SUM(H6:H17)</f>
        <v>829524</v>
      </c>
      <c r="I18" s="5">
        <f t="shared" si="4"/>
        <v>43200</v>
      </c>
      <c r="J18" s="5">
        <f t="shared" si="4"/>
        <v>327276</v>
      </c>
      <c r="K18" s="6">
        <f>SUM(K6:K17)</f>
        <v>414000</v>
      </c>
    </row>
    <row r="19" spans="2:11">
      <c r="B19" t="s">
        <v>16</v>
      </c>
      <c r="C19" s="8">
        <f>C14*C18</f>
        <v>207000</v>
      </c>
    </row>
  </sheetData>
  <phoneticPr fontId="2"/>
  <dataValidations count="2">
    <dataValidation type="list" allowBlank="1" showInputMessage="1" showErrorMessage="1" sqref="C16:D17" xr:uid="{345F8316-BB7B-4D57-93A8-2C130088093D}">
      <formula1>$F$6:$F$17</formula1>
    </dataValidation>
    <dataValidation type="list" allowBlank="1" showInputMessage="1" showErrorMessage="1" sqref="C9" xr:uid="{C7E25D45-3156-4FAD-B736-E918A909B9FE}">
      <formula1>"1.ある,2.ない"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9DB57-AACA-4508-8E6C-4CE95477BA57}">
  <dimension ref="A1:K19"/>
  <sheetViews>
    <sheetView workbookViewId="0">
      <selection activeCell="B14" sqref="B14"/>
    </sheetView>
  </sheetViews>
  <sheetFormatPr defaultRowHeight="18.75"/>
  <cols>
    <col min="1" max="1" width="10.25" bestFit="1" customWidth="1"/>
    <col min="2" max="2" width="37.875" customWidth="1"/>
    <col min="3" max="4" width="10.25" bestFit="1" customWidth="1"/>
    <col min="5" max="8" width="9.375" customWidth="1"/>
  </cols>
  <sheetData>
    <row r="1" spans="1:11">
      <c r="A1" s="7"/>
    </row>
    <row r="2" spans="1:11">
      <c r="A2" s="16"/>
    </row>
    <row r="4" spans="1:11">
      <c r="B4" s="1"/>
    </row>
    <row r="5" spans="1:11">
      <c r="F5" s="10"/>
      <c r="G5" s="11"/>
      <c r="H5" s="11"/>
      <c r="I5" s="11"/>
      <c r="J5" s="11"/>
      <c r="K5" s="11"/>
    </row>
    <row r="6" spans="1:11">
      <c r="F6" s="12"/>
      <c r="G6" s="13"/>
      <c r="H6" s="14"/>
      <c r="I6" s="14"/>
      <c r="J6" s="14"/>
      <c r="K6" s="14"/>
    </row>
    <row r="7" spans="1:11">
      <c r="C7" s="4"/>
      <c r="F7" s="12"/>
      <c r="G7" s="13"/>
      <c r="H7" s="14"/>
      <c r="I7" s="14"/>
      <c r="J7" s="14"/>
      <c r="K7" s="14"/>
    </row>
    <row r="8" spans="1:11">
      <c r="C8" s="3"/>
      <c r="F8" s="12"/>
      <c r="G8" s="13"/>
      <c r="H8" s="14"/>
      <c r="I8" s="14"/>
      <c r="J8" s="14"/>
      <c r="K8" s="14"/>
    </row>
    <row r="9" spans="1:11">
      <c r="C9" s="4"/>
      <c r="F9" s="12"/>
      <c r="G9" s="13"/>
      <c r="H9" s="14"/>
      <c r="I9" s="14"/>
      <c r="J9" s="14"/>
      <c r="K9" s="14"/>
    </row>
    <row r="10" spans="1:11">
      <c r="C10" s="4"/>
      <c r="F10" s="12"/>
      <c r="G10" s="13"/>
      <c r="H10" s="14"/>
      <c r="I10" s="14"/>
      <c r="J10" s="14"/>
      <c r="K10" s="14"/>
    </row>
    <row r="11" spans="1:11">
      <c r="B11" s="2"/>
      <c r="C11" s="3"/>
      <c r="F11" s="12"/>
      <c r="G11" s="13"/>
      <c r="H11" s="14"/>
      <c r="I11" s="14"/>
      <c r="J11" s="14"/>
      <c r="K11" s="14"/>
    </row>
    <row r="12" spans="1:11">
      <c r="C12" s="3"/>
      <c r="F12" s="12"/>
      <c r="G12" s="13"/>
      <c r="H12" s="14"/>
      <c r="I12" s="14"/>
      <c r="J12" s="14"/>
      <c r="K12" s="14"/>
    </row>
    <row r="13" spans="1:11">
      <c r="C13" s="3"/>
      <c r="F13" s="12"/>
      <c r="G13" s="13"/>
      <c r="H13" s="14"/>
      <c r="I13" s="14"/>
      <c r="J13" s="14"/>
      <c r="K13" s="14"/>
    </row>
    <row r="14" spans="1:11">
      <c r="C14" s="3"/>
      <c r="F14" s="12"/>
      <c r="G14" s="13"/>
      <c r="H14" s="14"/>
      <c r="I14" s="14"/>
      <c r="J14" s="14"/>
      <c r="K14" s="14"/>
    </row>
    <row r="15" spans="1:11">
      <c r="C15" s="3"/>
      <c r="F15" s="12"/>
      <c r="G15" s="13"/>
      <c r="H15" s="14"/>
      <c r="I15" s="14"/>
      <c r="J15" s="14"/>
      <c r="K15" s="14"/>
    </row>
    <row r="16" spans="1:11">
      <c r="C16" s="9"/>
      <c r="D16" s="15"/>
      <c r="F16" s="12"/>
      <c r="G16" s="13"/>
      <c r="H16" s="14"/>
      <c r="I16" s="14"/>
      <c r="J16" s="14"/>
      <c r="K16" s="14"/>
    </row>
    <row r="17" spans="3:11">
      <c r="C17" s="9"/>
      <c r="D17" s="15"/>
      <c r="F17" s="12"/>
      <c r="G17" s="13"/>
      <c r="H17" s="14"/>
      <c r="I17" s="14"/>
      <c r="J17" s="14"/>
      <c r="K17" s="14"/>
    </row>
    <row r="18" spans="3:11">
      <c r="C18" s="5"/>
      <c r="G18" s="5"/>
      <c r="H18" s="5"/>
      <c r="I18" s="5"/>
      <c r="J18" s="5"/>
      <c r="K18" s="6"/>
    </row>
    <row r="19" spans="3:11">
      <c r="C19" s="8"/>
    </row>
  </sheetData>
  <phoneticPr fontId="2"/>
  <dataValidations count="2">
    <dataValidation type="list" allowBlank="1" showInputMessage="1" showErrorMessage="1" sqref="C16:D17" xr:uid="{EB4D1C01-D402-4681-B9F5-9E0FB769FA3E}">
      <formula1>$F$6:$F$17</formula1>
    </dataValidation>
    <dataValidation type="list" allowBlank="1" showInputMessage="1" showErrorMessage="1" sqref="C9" xr:uid="{47C414B3-34DC-41A4-8975-5752A565406F}">
      <formula1>"1.ある,2.ない"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workbookViewId="0">
      <selection activeCell="C16" sqref="C16:C17"/>
    </sheetView>
  </sheetViews>
  <sheetFormatPr defaultRowHeight="18.75"/>
  <cols>
    <col min="1" max="1" width="10.25" bestFit="1" customWidth="1"/>
    <col min="2" max="2" width="37.875" customWidth="1"/>
    <col min="3" max="4" width="10.25" bestFit="1" customWidth="1"/>
    <col min="5" max="8" width="9.375" customWidth="1"/>
  </cols>
  <sheetData>
    <row r="1" spans="1:11">
      <c r="A1" s="7">
        <f ca="1">TODAY()</f>
        <v>46099</v>
      </c>
    </row>
    <row r="2" spans="1:11">
      <c r="A2" s="16" t="s">
        <v>12</v>
      </c>
    </row>
    <row r="3" spans="1:11">
      <c r="F3" t="s">
        <v>19</v>
      </c>
    </row>
    <row r="4" spans="1:11">
      <c r="B4" s="1" t="s">
        <v>22</v>
      </c>
      <c r="F4" t="s">
        <v>11</v>
      </c>
    </row>
    <row r="5" spans="1:11">
      <c r="B5" t="s">
        <v>17</v>
      </c>
      <c r="F5" s="10" t="s">
        <v>15</v>
      </c>
      <c r="G5" s="11" t="s">
        <v>5</v>
      </c>
      <c r="H5" s="11" t="s">
        <v>0</v>
      </c>
      <c r="I5" s="11" t="s">
        <v>6</v>
      </c>
      <c r="J5" s="11" t="s">
        <v>7</v>
      </c>
      <c r="K5" s="11" t="s">
        <v>8</v>
      </c>
    </row>
    <row r="6" spans="1:11">
      <c r="F6" s="12">
        <v>46113</v>
      </c>
      <c r="G6" s="13"/>
      <c r="H6" s="14" t="e">
        <f t="shared" ref="H6:H17" si="0">$C$13</f>
        <v>#VALUE!</v>
      </c>
      <c r="I6" s="14" t="str">
        <f t="shared" ref="I6:I17" si="1">IF($C$9="1.ある", $C$10, IF($C$9="2.ない", $C$11, ""))</f>
        <v/>
      </c>
      <c r="J6" s="14" t="e">
        <f>G6-H6-I6</f>
        <v>#VALUE!</v>
      </c>
      <c r="K6" s="14" t="e">
        <f t="shared" ref="K6:K17" si="2">$C$14</f>
        <v>#VALUE!</v>
      </c>
    </row>
    <row r="7" spans="1:11">
      <c r="B7" t="s">
        <v>9</v>
      </c>
      <c r="C7" s="4"/>
      <c r="F7" s="12">
        <v>46143</v>
      </c>
      <c r="G7" s="13"/>
      <c r="H7" s="14" t="e">
        <f t="shared" si="0"/>
        <v>#VALUE!</v>
      </c>
      <c r="I7" s="14" t="str">
        <f t="shared" si="1"/>
        <v/>
      </c>
      <c r="J7" s="14" t="e">
        <f t="shared" ref="J7:J17" si="3">G7-H7-I7</f>
        <v>#VALUE!</v>
      </c>
      <c r="K7" s="14" t="e">
        <f t="shared" si="2"/>
        <v>#VALUE!</v>
      </c>
    </row>
    <row r="8" spans="1:11">
      <c r="B8" t="s">
        <v>10</v>
      </c>
      <c r="C8" s="3">
        <f>ROUNDDOWN(C7/1.1,0)</f>
        <v>0</v>
      </c>
      <c r="F8" s="12">
        <v>46174</v>
      </c>
      <c r="G8" s="13"/>
      <c r="H8" s="14" t="e">
        <f t="shared" si="0"/>
        <v>#VALUE!</v>
      </c>
      <c r="I8" s="14" t="str">
        <f t="shared" si="1"/>
        <v/>
      </c>
      <c r="J8" s="14" t="e">
        <f t="shared" si="3"/>
        <v>#VALUE!</v>
      </c>
      <c r="K8" s="14" t="e">
        <f t="shared" si="2"/>
        <v>#VALUE!</v>
      </c>
    </row>
    <row r="9" spans="1:11">
      <c r="B9" t="s">
        <v>2</v>
      </c>
      <c r="C9" s="4"/>
      <c r="F9" s="12">
        <v>46204</v>
      </c>
      <c r="G9" s="13"/>
      <c r="H9" s="14" t="e">
        <f t="shared" si="0"/>
        <v>#VALUE!</v>
      </c>
      <c r="I9" s="14" t="str">
        <f t="shared" si="1"/>
        <v/>
      </c>
      <c r="J9" s="14" t="e">
        <f t="shared" si="3"/>
        <v>#VALUE!</v>
      </c>
      <c r="K9" s="14" t="e">
        <f t="shared" si="2"/>
        <v>#VALUE!</v>
      </c>
    </row>
    <row r="10" spans="1:11">
      <c r="B10" t="s">
        <v>4</v>
      </c>
      <c r="C10" s="4"/>
      <c r="F10" s="12">
        <v>46235</v>
      </c>
      <c r="G10" s="13"/>
      <c r="H10" s="14" t="e">
        <f t="shared" si="0"/>
        <v>#VALUE!</v>
      </c>
      <c r="I10" s="14" t="str">
        <f t="shared" si="1"/>
        <v/>
      </c>
      <c r="J10" s="14" t="e">
        <f t="shared" si="3"/>
        <v>#VALUE!</v>
      </c>
      <c r="K10" s="14" t="e">
        <f t="shared" si="2"/>
        <v>#VALUE!</v>
      </c>
    </row>
    <row r="11" spans="1:11">
      <c r="B11" s="2" t="s">
        <v>1</v>
      </c>
      <c r="C11" s="3">
        <f>ROUNDDOWN(C8*0.05,-2)</f>
        <v>0</v>
      </c>
      <c r="F11" s="12">
        <v>46266</v>
      </c>
      <c r="G11" s="13"/>
      <c r="H11" s="14" t="e">
        <f t="shared" si="0"/>
        <v>#VALUE!</v>
      </c>
      <c r="I11" s="14" t="str">
        <f t="shared" si="1"/>
        <v/>
      </c>
      <c r="J11" s="14" t="e">
        <f t="shared" si="3"/>
        <v>#VALUE!</v>
      </c>
      <c r="K11" s="14" t="e">
        <f t="shared" si="2"/>
        <v>#VALUE!</v>
      </c>
    </row>
    <row r="12" spans="1:11">
      <c r="C12" s="3"/>
      <c r="F12" s="12">
        <v>46296</v>
      </c>
      <c r="G12" s="13"/>
      <c r="H12" s="14" t="e">
        <f t="shared" si="0"/>
        <v>#VALUE!</v>
      </c>
      <c r="I12" s="14" t="str">
        <f t="shared" si="1"/>
        <v/>
      </c>
      <c r="J12" s="14" t="e">
        <f t="shared" si="3"/>
        <v>#VALUE!</v>
      </c>
      <c r="K12" s="14" t="e">
        <f t="shared" si="2"/>
        <v>#VALUE!</v>
      </c>
    </row>
    <row r="13" spans="1:11">
      <c r="B13" t="s">
        <v>13</v>
      </c>
      <c r="C13" s="3" t="e">
        <f>C8-IF(C9="1.ある", C10, IF(C9="2.ない", C11, ""))</f>
        <v>#VALUE!</v>
      </c>
      <c r="F13" s="12">
        <v>46327</v>
      </c>
      <c r="G13" s="13"/>
      <c r="H13" s="14" t="e">
        <f t="shared" si="0"/>
        <v>#VALUE!</v>
      </c>
      <c r="I13" s="14" t="str">
        <f t="shared" si="1"/>
        <v/>
      </c>
      <c r="J13" s="14" t="e">
        <f t="shared" si="3"/>
        <v>#VALUE!</v>
      </c>
      <c r="K13" s="14" t="e">
        <f t="shared" si="2"/>
        <v>#VALUE!</v>
      </c>
    </row>
    <row r="14" spans="1:11">
      <c r="B14" t="s">
        <v>14</v>
      </c>
      <c r="C14" s="3" t="e">
        <f>ROUNDDOWN(C13/2,-2)</f>
        <v>#VALUE!</v>
      </c>
      <c r="F14" s="12">
        <v>46357</v>
      </c>
      <c r="G14" s="13"/>
      <c r="H14" s="14" t="e">
        <f t="shared" si="0"/>
        <v>#VALUE!</v>
      </c>
      <c r="I14" s="14" t="str">
        <f t="shared" si="1"/>
        <v/>
      </c>
      <c r="J14" s="14" t="e">
        <f t="shared" si="3"/>
        <v>#VALUE!</v>
      </c>
      <c r="K14" s="14" t="e">
        <f t="shared" si="2"/>
        <v>#VALUE!</v>
      </c>
    </row>
    <row r="15" spans="1:11">
      <c r="C15" s="3"/>
      <c r="F15" s="12">
        <v>46388</v>
      </c>
      <c r="G15" s="13"/>
      <c r="H15" s="14" t="e">
        <f t="shared" si="0"/>
        <v>#VALUE!</v>
      </c>
      <c r="I15" s="14" t="str">
        <f t="shared" si="1"/>
        <v/>
      </c>
      <c r="J15" s="14" t="e">
        <f t="shared" si="3"/>
        <v>#VALUE!</v>
      </c>
      <c r="K15" s="14" t="e">
        <f t="shared" si="2"/>
        <v>#VALUE!</v>
      </c>
    </row>
    <row r="16" spans="1:11">
      <c r="B16" t="s">
        <v>20</v>
      </c>
      <c r="C16" s="9"/>
      <c r="D16" s="15"/>
      <c r="F16" s="12">
        <v>46419</v>
      </c>
      <c r="G16" s="13"/>
      <c r="H16" s="14" t="e">
        <f t="shared" si="0"/>
        <v>#VALUE!</v>
      </c>
      <c r="I16" s="14" t="str">
        <f t="shared" si="1"/>
        <v/>
      </c>
      <c r="J16" s="14" t="e">
        <f t="shared" si="3"/>
        <v>#VALUE!</v>
      </c>
      <c r="K16" s="14" t="e">
        <f t="shared" si="2"/>
        <v>#VALUE!</v>
      </c>
    </row>
    <row r="17" spans="2:11">
      <c r="B17" t="s">
        <v>21</v>
      </c>
      <c r="C17" s="9"/>
      <c r="D17" s="15"/>
      <c r="F17" s="12">
        <v>46447</v>
      </c>
      <c r="G17" s="13"/>
      <c r="H17" s="14" t="e">
        <f t="shared" si="0"/>
        <v>#VALUE!</v>
      </c>
      <c r="I17" s="14" t="str">
        <f t="shared" si="1"/>
        <v/>
      </c>
      <c r="J17" s="14" t="e">
        <f t="shared" si="3"/>
        <v>#VALUE!</v>
      </c>
      <c r="K17" s="14" t="e">
        <f t="shared" si="2"/>
        <v>#VALUE!</v>
      </c>
    </row>
    <row r="18" spans="2:11">
      <c r="B18" t="s">
        <v>18</v>
      </c>
      <c r="C18" s="5">
        <f>DATEDIF(C16, C17, "m") + 1</f>
        <v>1</v>
      </c>
      <c r="G18" s="5">
        <f>SUM(G6:G17)</f>
        <v>0</v>
      </c>
      <c r="H18" s="5" t="e">
        <f t="shared" ref="H18:J18" si="4">SUM(H6:H17)</f>
        <v>#VALUE!</v>
      </c>
      <c r="I18" s="5">
        <f t="shared" si="4"/>
        <v>0</v>
      </c>
      <c r="J18" s="5" t="e">
        <f t="shared" si="4"/>
        <v>#VALUE!</v>
      </c>
      <c r="K18" s="6" t="e">
        <f>SUM(K6:K17)</f>
        <v>#VALUE!</v>
      </c>
    </row>
    <row r="19" spans="2:11">
      <c r="B19" t="s">
        <v>16</v>
      </c>
      <c r="C19" s="8" t="e">
        <f>C14*C18</f>
        <v>#VALUE!</v>
      </c>
    </row>
  </sheetData>
  <phoneticPr fontId="2"/>
  <dataValidations count="2">
    <dataValidation type="list" allowBlank="1" showInputMessage="1" showErrorMessage="1" sqref="C9" xr:uid="{76992C18-D304-4770-83B9-978DCE799891}">
      <formula1>"1.ある,2.ない"</formula1>
    </dataValidation>
    <dataValidation type="list" allowBlank="1" showInputMessage="1" showErrorMessage="1" sqref="C16:D17" xr:uid="{0D4D14F1-ADD2-4387-AB0A-D5A04DB9B76A}">
      <formula1>$F$6:$F$17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242E0-9DDF-4C4D-B4E7-18C45D4683E4}">
  <dimension ref="A1:K19"/>
  <sheetViews>
    <sheetView topLeftCell="A3" workbookViewId="0">
      <selection activeCell="C16" sqref="C16"/>
    </sheetView>
  </sheetViews>
  <sheetFormatPr defaultRowHeight="18.75"/>
  <cols>
    <col min="1" max="1" width="10.25" bestFit="1" customWidth="1"/>
    <col min="2" max="2" width="37.875" customWidth="1"/>
    <col min="3" max="4" width="10.25" bestFit="1" customWidth="1"/>
    <col min="5" max="8" width="9.375" customWidth="1"/>
  </cols>
  <sheetData>
    <row r="1" spans="1:11">
      <c r="A1" s="7">
        <f ca="1">TODAY()</f>
        <v>46099</v>
      </c>
    </row>
    <row r="2" spans="1:11">
      <c r="A2" s="16" t="s">
        <v>12</v>
      </c>
    </row>
    <row r="3" spans="1:11">
      <c r="F3" t="s">
        <v>19</v>
      </c>
    </row>
    <row r="4" spans="1:11">
      <c r="B4" s="1" t="s">
        <v>22</v>
      </c>
      <c r="F4" t="s">
        <v>11</v>
      </c>
    </row>
    <row r="5" spans="1:11">
      <c r="B5" t="s">
        <v>17</v>
      </c>
      <c r="F5" s="10" t="s">
        <v>15</v>
      </c>
      <c r="G5" s="11" t="s">
        <v>5</v>
      </c>
      <c r="H5" s="11" t="s">
        <v>0</v>
      </c>
      <c r="I5" s="11" t="s">
        <v>6</v>
      </c>
      <c r="J5" s="11" t="s">
        <v>7</v>
      </c>
      <c r="K5" s="11" t="s">
        <v>8</v>
      </c>
    </row>
    <row r="6" spans="1:11">
      <c r="F6" s="12">
        <v>46113</v>
      </c>
      <c r="G6" s="13"/>
      <c r="H6" s="14" t="e">
        <f t="shared" ref="H6:H17" si="0">$C$13</f>
        <v>#VALUE!</v>
      </c>
      <c r="I6" s="14" t="str">
        <f t="shared" ref="I6:I17" si="1">IF($C$9="1.ある", $C$10, IF($C$9="2.ない", $C$11, ""))</f>
        <v/>
      </c>
      <c r="J6" s="14" t="e">
        <f>G6-H6-I6</f>
        <v>#VALUE!</v>
      </c>
      <c r="K6" s="14" t="e">
        <f t="shared" ref="K6:K17" si="2">$C$14</f>
        <v>#VALUE!</v>
      </c>
    </row>
    <row r="7" spans="1:11">
      <c r="B7" t="s">
        <v>9</v>
      </c>
      <c r="C7" s="4"/>
      <c r="F7" s="12">
        <v>46143</v>
      </c>
      <c r="G7" s="13"/>
      <c r="H7" s="14" t="e">
        <f t="shared" si="0"/>
        <v>#VALUE!</v>
      </c>
      <c r="I7" s="14" t="str">
        <f t="shared" si="1"/>
        <v/>
      </c>
      <c r="J7" s="14" t="e">
        <f t="shared" ref="J7:J17" si="3">G7-H7-I7</f>
        <v>#VALUE!</v>
      </c>
      <c r="K7" s="14" t="e">
        <f t="shared" si="2"/>
        <v>#VALUE!</v>
      </c>
    </row>
    <row r="8" spans="1:11">
      <c r="B8" t="s">
        <v>10</v>
      </c>
      <c r="C8" s="3">
        <f>ROUNDDOWN(C7/1.1,0)</f>
        <v>0</v>
      </c>
      <c r="F8" s="12">
        <v>46174</v>
      </c>
      <c r="G8" s="13"/>
      <c r="H8" s="14" t="e">
        <f t="shared" si="0"/>
        <v>#VALUE!</v>
      </c>
      <c r="I8" s="14" t="str">
        <f t="shared" si="1"/>
        <v/>
      </c>
      <c r="J8" s="14" t="e">
        <f t="shared" si="3"/>
        <v>#VALUE!</v>
      </c>
      <c r="K8" s="14" t="e">
        <f t="shared" si="2"/>
        <v>#VALUE!</v>
      </c>
    </row>
    <row r="9" spans="1:11">
      <c r="B9" t="s">
        <v>2</v>
      </c>
      <c r="C9" s="4"/>
      <c r="F9" s="12">
        <v>46204</v>
      </c>
      <c r="G9" s="13"/>
      <c r="H9" s="14" t="e">
        <f t="shared" si="0"/>
        <v>#VALUE!</v>
      </c>
      <c r="I9" s="14" t="str">
        <f t="shared" si="1"/>
        <v/>
      </c>
      <c r="J9" s="14" t="e">
        <f t="shared" si="3"/>
        <v>#VALUE!</v>
      </c>
      <c r="K9" s="14" t="e">
        <f t="shared" si="2"/>
        <v>#VALUE!</v>
      </c>
    </row>
    <row r="10" spans="1:11">
      <c r="B10" t="s">
        <v>4</v>
      </c>
      <c r="C10" s="4"/>
      <c r="F10" s="12">
        <v>46235</v>
      </c>
      <c r="G10" s="13"/>
      <c r="H10" s="14" t="e">
        <f t="shared" si="0"/>
        <v>#VALUE!</v>
      </c>
      <c r="I10" s="14" t="str">
        <f t="shared" si="1"/>
        <v/>
      </c>
      <c r="J10" s="14" t="e">
        <f t="shared" si="3"/>
        <v>#VALUE!</v>
      </c>
      <c r="K10" s="14" t="e">
        <f t="shared" si="2"/>
        <v>#VALUE!</v>
      </c>
    </row>
    <row r="11" spans="1:11">
      <c r="B11" s="2" t="s">
        <v>1</v>
      </c>
      <c r="C11" s="3">
        <f>ROUNDDOWN(C8*0.05,-2)</f>
        <v>0</v>
      </c>
      <c r="F11" s="12">
        <v>46266</v>
      </c>
      <c r="G11" s="13"/>
      <c r="H11" s="14" t="e">
        <f t="shared" si="0"/>
        <v>#VALUE!</v>
      </c>
      <c r="I11" s="14" t="str">
        <f t="shared" si="1"/>
        <v/>
      </c>
      <c r="J11" s="14" t="e">
        <f t="shared" si="3"/>
        <v>#VALUE!</v>
      </c>
      <c r="K11" s="14" t="e">
        <f t="shared" si="2"/>
        <v>#VALUE!</v>
      </c>
    </row>
    <row r="12" spans="1:11">
      <c r="C12" s="3"/>
      <c r="F12" s="12">
        <v>46296</v>
      </c>
      <c r="G12" s="13"/>
      <c r="H12" s="14" t="e">
        <f t="shared" si="0"/>
        <v>#VALUE!</v>
      </c>
      <c r="I12" s="14" t="str">
        <f t="shared" si="1"/>
        <v/>
      </c>
      <c r="J12" s="14" t="e">
        <f t="shared" si="3"/>
        <v>#VALUE!</v>
      </c>
      <c r="K12" s="14" t="e">
        <f t="shared" si="2"/>
        <v>#VALUE!</v>
      </c>
    </row>
    <row r="13" spans="1:11">
      <c r="B13" t="s">
        <v>13</v>
      </c>
      <c r="C13" s="3" t="e">
        <f>C8-IF(C9="1.ある", C10, IF(C9="2.ない", C11, ""))</f>
        <v>#VALUE!</v>
      </c>
      <c r="F13" s="12">
        <v>46327</v>
      </c>
      <c r="G13" s="13"/>
      <c r="H13" s="14" t="e">
        <f t="shared" si="0"/>
        <v>#VALUE!</v>
      </c>
      <c r="I13" s="14" t="str">
        <f t="shared" si="1"/>
        <v/>
      </c>
      <c r="J13" s="14" t="e">
        <f t="shared" si="3"/>
        <v>#VALUE!</v>
      </c>
      <c r="K13" s="14" t="e">
        <f t="shared" si="2"/>
        <v>#VALUE!</v>
      </c>
    </row>
    <row r="14" spans="1:11">
      <c r="B14" t="s">
        <v>14</v>
      </c>
      <c r="C14" s="3" t="e">
        <f>ROUNDDOWN(C13/2,-2)</f>
        <v>#VALUE!</v>
      </c>
      <c r="F14" s="12">
        <v>46357</v>
      </c>
      <c r="G14" s="13"/>
      <c r="H14" s="14" t="e">
        <f t="shared" si="0"/>
        <v>#VALUE!</v>
      </c>
      <c r="I14" s="14" t="str">
        <f t="shared" si="1"/>
        <v/>
      </c>
      <c r="J14" s="14" t="e">
        <f t="shared" si="3"/>
        <v>#VALUE!</v>
      </c>
      <c r="K14" s="14" t="e">
        <f t="shared" si="2"/>
        <v>#VALUE!</v>
      </c>
    </row>
    <row r="15" spans="1:11">
      <c r="C15" s="3"/>
      <c r="F15" s="12">
        <v>46388</v>
      </c>
      <c r="G15" s="13"/>
      <c r="H15" s="14" t="e">
        <f t="shared" si="0"/>
        <v>#VALUE!</v>
      </c>
      <c r="I15" s="14" t="str">
        <f t="shared" si="1"/>
        <v/>
      </c>
      <c r="J15" s="14" t="e">
        <f t="shared" si="3"/>
        <v>#VALUE!</v>
      </c>
      <c r="K15" s="14" t="e">
        <f t="shared" si="2"/>
        <v>#VALUE!</v>
      </c>
    </row>
    <row r="16" spans="1:11">
      <c r="B16" t="s">
        <v>20</v>
      </c>
      <c r="C16" s="9"/>
      <c r="D16" s="15"/>
      <c r="F16" s="12">
        <v>46419</v>
      </c>
      <c r="G16" s="13"/>
      <c r="H16" s="14" t="e">
        <f t="shared" si="0"/>
        <v>#VALUE!</v>
      </c>
      <c r="I16" s="14" t="str">
        <f t="shared" si="1"/>
        <v/>
      </c>
      <c r="J16" s="14" t="e">
        <f t="shared" si="3"/>
        <v>#VALUE!</v>
      </c>
      <c r="K16" s="14" t="e">
        <f t="shared" si="2"/>
        <v>#VALUE!</v>
      </c>
    </row>
    <row r="17" spans="2:11">
      <c r="B17" t="s">
        <v>21</v>
      </c>
      <c r="C17" s="9"/>
      <c r="D17" s="15"/>
      <c r="F17" s="12">
        <v>46447</v>
      </c>
      <c r="G17" s="13"/>
      <c r="H17" s="14" t="e">
        <f t="shared" si="0"/>
        <v>#VALUE!</v>
      </c>
      <c r="I17" s="14" t="str">
        <f t="shared" si="1"/>
        <v/>
      </c>
      <c r="J17" s="14" t="e">
        <f t="shared" si="3"/>
        <v>#VALUE!</v>
      </c>
      <c r="K17" s="14" t="e">
        <f t="shared" si="2"/>
        <v>#VALUE!</v>
      </c>
    </row>
    <row r="18" spans="2:11">
      <c r="B18" t="s">
        <v>18</v>
      </c>
      <c r="C18" s="5">
        <f>DATEDIF(C16, C17, "m") + 1</f>
        <v>1</v>
      </c>
      <c r="G18" s="5">
        <f>SUM(G6:G17)</f>
        <v>0</v>
      </c>
      <c r="H18" s="5" t="e">
        <f t="shared" ref="H18:J18" si="4">SUM(H6:H17)</f>
        <v>#VALUE!</v>
      </c>
      <c r="I18" s="5">
        <f t="shared" si="4"/>
        <v>0</v>
      </c>
      <c r="J18" s="5" t="e">
        <f t="shared" si="4"/>
        <v>#VALUE!</v>
      </c>
      <c r="K18" s="6" t="e">
        <f>SUM(K6:K17)</f>
        <v>#VALUE!</v>
      </c>
    </row>
    <row r="19" spans="2:11">
      <c r="B19" t="s">
        <v>16</v>
      </c>
      <c r="C19" s="8" t="e">
        <f>C14*C18</f>
        <v>#VALUE!</v>
      </c>
    </row>
  </sheetData>
  <phoneticPr fontId="2"/>
  <dataValidations count="2">
    <dataValidation type="list" allowBlank="1" showInputMessage="1" showErrorMessage="1" sqref="C16:D17" xr:uid="{14BD8D9D-330D-4B4F-992B-77FEDDA17328}">
      <formula1>$F$6:$F$17</formula1>
    </dataValidation>
    <dataValidation type="list" allowBlank="1" showInputMessage="1" showErrorMessage="1" sqref="C9" xr:uid="{5DCDD136-0A33-421D-A631-B81B8CE396C7}">
      <formula1>"1.ある,2.ない"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EF007-7FEA-4FCF-B71A-ACA0BAECE590}">
  <dimension ref="A1:K19"/>
  <sheetViews>
    <sheetView workbookViewId="0">
      <selection activeCell="B12" sqref="B12"/>
    </sheetView>
  </sheetViews>
  <sheetFormatPr defaultRowHeight="18.75"/>
  <cols>
    <col min="1" max="1" width="10.25" bestFit="1" customWidth="1"/>
    <col min="2" max="2" width="37.875" customWidth="1"/>
    <col min="3" max="4" width="10.25" bestFit="1" customWidth="1"/>
    <col min="5" max="8" width="9.375" customWidth="1"/>
  </cols>
  <sheetData>
    <row r="1" spans="1:11">
      <c r="A1" s="7"/>
    </row>
    <row r="2" spans="1:11">
      <c r="A2" s="16"/>
    </row>
    <row r="4" spans="1:11">
      <c r="B4" s="1"/>
    </row>
    <row r="5" spans="1:11">
      <c r="F5" s="10"/>
      <c r="G5" s="11"/>
      <c r="H5" s="11"/>
      <c r="I5" s="11"/>
      <c r="J5" s="11"/>
      <c r="K5" s="11"/>
    </row>
    <row r="6" spans="1:11">
      <c r="F6" s="12"/>
      <c r="G6" s="13"/>
      <c r="H6" s="14"/>
      <c r="I6" s="14"/>
      <c r="J6" s="14"/>
      <c r="K6" s="14"/>
    </row>
    <row r="7" spans="1:11">
      <c r="C7" s="4"/>
      <c r="F7" s="12"/>
      <c r="G7" s="13"/>
      <c r="H7" s="14"/>
      <c r="I7" s="14"/>
      <c r="J7" s="14"/>
      <c r="K7" s="14"/>
    </row>
    <row r="8" spans="1:11">
      <c r="C8" s="3"/>
      <c r="F8" s="12"/>
      <c r="G8" s="13"/>
      <c r="H8" s="14"/>
      <c r="I8" s="14"/>
      <c r="J8" s="14"/>
      <c r="K8" s="14"/>
    </row>
    <row r="9" spans="1:11">
      <c r="C9" s="4"/>
      <c r="F9" s="12"/>
      <c r="G9" s="13"/>
      <c r="H9" s="14"/>
      <c r="I9" s="14"/>
      <c r="J9" s="14"/>
      <c r="K9" s="14"/>
    </row>
    <row r="10" spans="1:11">
      <c r="C10" s="4"/>
      <c r="F10" s="12"/>
      <c r="G10" s="13"/>
      <c r="H10" s="14"/>
      <c r="I10" s="14"/>
      <c r="J10" s="14"/>
      <c r="K10" s="14"/>
    </row>
    <row r="11" spans="1:11">
      <c r="B11" s="2"/>
      <c r="C11" s="3"/>
      <c r="F11" s="12"/>
      <c r="G11" s="13"/>
      <c r="H11" s="14"/>
      <c r="I11" s="14"/>
      <c r="J11" s="14"/>
      <c r="K11" s="14"/>
    </row>
    <row r="12" spans="1:11">
      <c r="C12" s="3"/>
      <c r="F12" s="12"/>
      <c r="G12" s="13"/>
      <c r="H12" s="14"/>
      <c r="I12" s="14"/>
      <c r="J12" s="14"/>
      <c r="K12" s="14"/>
    </row>
    <row r="13" spans="1:11">
      <c r="C13" s="3"/>
      <c r="F13" s="12"/>
      <c r="G13" s="13"/>
      <c r="H13" s="14"/>
      <c r="I13" s="14"/>
      <c r="J13" s="14"/>
      <c r="K13" s="14"/>
    </row>
    <row r="14" spans="1:11">
      <c r="C14" s="3"/>
      <c r="F14" s="12"/>
      <c r="G14" s="13"/>
      <c r="H14" s="14"/>
      <c r="I14" s="14"/>
      <c r="J14" s="14"/>
      <c r="K14" s="14"/>
    </row>
    <row r="15" spans="1:11">
      <c r="C15" s="3"/>
      <c r="F15" s="12"/>
      <c r="G15" s="13"/>
      <c r="H15" s="14"/>
      <c r="I15" s="14"/>
      <c r="J15" s="14"/>
      <c r="K15" s="14"/>
    </row>
    <row r="16" spans="1:11">
      <c r="C16" s="9"/>
      <c r="D16" s="15"/>
      <c r="F16" s="12"/>
      <c r="G16" s="13"/>
      <c r="H16" s="14"/>
      <c r="I16" s="14"/>
      <c r="J16" s="14"/>
      <c r="K16" s="14"/>
    </row>
    <row r="17" spans="3:11">
      <c r="C17" s="9"/>
      <c r="D17" s="15"/>
      <c r="F17" s="12"/>
      <c r="G17" s="13"/>
      <c r="H17" s="14"/>
      <c r="I17" s="14"/>
      <c r="J17" s="14"/>
      <c r="K17" s="14"/>
    </row>
    <row r="18" spans="3:11">
      <c r="C18" s="5"/>
      <c r="G18" s="5"/>
      <c r="H18" s="5"/>
      <c r="I18" s="5"/>
      <c r="J18" s="5"/>
      <c r="K18" s="6"/>
    </row>
    <row r="19" spans="3:11">
      <c r="C19" s="8"/>
    </row>
  </sheetData>
  <phoneticPr fontId="2"/>
  <dataValidations count="2">
    <dataValidation type="list" allowBlank="1" showInputMessage="1" showErrorMessage="1" sqref="C9" xr:uid="{4D75CB5C-BD90-4370-B432-B1A228F291C8}">
      <formula1>"1.ある,2.ない"</formula1>
    </dataValidation>
    <dataValidation type="list" allowBlank="1" showInputMessage="1" showErrorMessage="1" sqref="C16:D17" xr:uid="{9F546960-138D-4BFE-8118-24CB1058C902}">
      <formula1>$F$6:$F$17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0B5BA-C84E-4F4C-88CF-13E28DF4B855}">
  <dimension ref="A1:K19"/>
  <sheetViews>
    <sheetView topLeftCell="A11" workbookViewId="0">
      <selection activeCell="B12" sqref="B12"/>
    </sheetView>
  </sheetViews>
  <sheetFormatPr defaultRowHeight="18.75"/>
  <cols>
    <col min="1" max="1" width="10.25" bestFit="1" customWidth="1"/>
    <col min="2" max="2" width="37.875" customWidth="1"/>
    <col min="3" max="4" width="10.25" bestFit="1" customWidth="1"/>
    <col min="5" max="8" width="9.375" customWidth="1"/>
  </cols>
  <sheetData>
    <row r="1" spans="1:11">
      <c r="A1" s="7">
        <f ca="1">TODAY()</f>
        <v>46099</v>
      </c>
    </row>
    <row r="2" spans="1:11">
      <c r="A2" s="16" t="s">
        <v>12</v>
      </c>
    </row>
    <row r="3" spans="1:11">
      <c r="F3" t="s">
        <v>19</v>
      </c>
    </row>
    <row r="4" spans="1:11">
      <c r="B4" s="1"/>
      <c r="F4" t="s">
        <v>11</v>
      </c>
    </row>
    <row r="5" spans="1:11">
      <c r="F5" s="10" t="s">
        <v>15</v>
      </c>
      <c r="G5" s="11" t="s">
        <v>5</v>
      </c>
      <c r="H5" s="11" t="s">
        <v>0</v>
      </c>
      <c r="I5" s="11" t="s">
        <v>6</v>
      </c>
      <c r="J5" s="11" t="s">
        <v>7</v>
      </c>
      <c r="K5" s="11" t="s">
        <v>8</v>
      </c>
    </row>
    <row r="6" spans="1:11">
      <c r="F6" s="12">
        <v>46113</v>
      </c>
      <c r="G6" s="13">
        <f>SUM(→:←!G6)</f>
        <v>0</v>
      </c>
      <c r="H6" s="14" t="e">
        <f>SUM(→:←!H6)</f>
        <v>#VALUE!</v>
      </c>
      <c r="I6" s="14">
        <f>SUM(→:←!I6)</f>
        <v>0</v>
      </c>
      <c r="J6" s="14" t="e">
        <f>SUM(→:←!J6)</f>
        <v>#VALUE!</v>
      </c>
      <c r="K6" s="14" t="e">
        <f>SUM(→:←!K6)</f>
        <v>#VALUE!</v>
      </c>
    </row>
    <row r="7" spans="1:11">
      <c r="C7" s="4"/>
      <c r="F7" s="12">
        <v>46143</v>
      </c>
      <c r="G7" s="13">
        <f>SUM(→:←!G7)</f>
        <v>0</v>
      </c>
      <c r="H7" s="14" t="e">
        <f>SUM(→:←!H7)</f>
        <v>#VALUE!</v>
      </c>
      <c r="I7" s="14">
        <f>SUM(→:←!I7)</f>
        <v>0</v>
      </c>
      <c r="J7" s="14" t="e">
        <f>SUM(→:←!J7)</f>
        <v>#VALUE!</v>
      </c>
      <c r="K7" s="14" t="e">
        <f>SUM(→:←!K7)</f>
        <v>#VALUE!</v>
      </c>
    </row>
    <row r="8" spans="1:11">
      <c r="C8" s="3"/>
      <c r="F8" s="12">
        <v>46174</v>
      </c>
      <c r="G8" s="13">
        <f>SUM(→:←!G8)</f>
        <v>0</v>
      </c>
      <c r="H8" s="14" t="e">
        <f>SUM(→:←!H8)</f>
        <v>#VALUE!</v>
      </c>
      <c r="I8" s="14">
        <f>SUM(→:←!I8)</f>
        <v>0</v>
      </c>
      <c r="J8" s="14" t="e">
        <f>SUM(→:←!J8)</f>
        <v>#VALUE!</v>
      </c>
      <c r="K8" s="14" t="e">
        <f>SUM(→:←!K8)</f>
        <v>#VALUE!</v>
      </c>
    </row>
    <row r="9" spans="1:11">
      <c r="C9" s="4"/>
      <c r="F9" s="12">
        <v>46204</v>
      </c>
      <c r="G9" s="13">
        <f>SUM(→:←!G9)</f>
        <v>0</v>
      </c>
      <c r="H9" s="14" t="e">
        <f>SUM(→:←!H9)</f>
        <v>#VALUE!</v>
      </c>
      <c r="I9" s="14">
        <f>SUM(→:←!I9)</f>
        <v>0</v>
      </c>
      <c r="J9" s="14" t="e">
        <f>SUM(→:←!J9)</f>
        <v>#VALUE!</v>
      </c>
      <c r="K9" s="14" t="e">
        <f>SUM(→:←!K9)</f>
        <v>#VALUE!</v>
      </c>
    </row>
    <row r="10" spans="1:11">
      <c r="C10" s="4"/>
      <c r="F10" s="12">
        <v>46235</v>
      </c>
      <c r="G10" s="13">
        <f>SUM(→:←!G10)</f>
        <v>0</v>
      </c>
      <c r="H10" s="14" t="e">
        <f>SUM(→:←!H10)</f>
        <v>#VALUE!</v>
      </c>
      <c r="I10" s="14">
        <f>SUM(→:←!I10)</f>
        <v>0</v>
      </c>
      <c r="J10" s="14" t="e">
        <f>SUM(→:←!J10)</f>
        <v>#VALUE!</v>
      </c>
      <c r="K10" s="14" t="e">
        <f>SUM(→:←!K10)</f>
        <v>#VALUE!</v>
      </c>
    </row>
    <row r="11" spans="1:11">
      <c r="B11" s="2"/>
      <c r="C11" s="3"/>
      <c r="F11" s="12">
        <v>46266</v>
      </c>
      <c r="G11" s="13">
        <f>SUM(→:←!G11)</f>
        <v>0</v>
      </c>
      <c r="H11" s="14" t="e">
        <f>SUM(→:←!H11)</f>
        <v>#VALUE!</v>
      </c>
      <c r="I11" s="14">
        <f>SUM(→:←!I11)</f>
        <v>0</v>
      </c>
      <c r="J11" s="14" t="e">
        <f>SUM(→:←!J11)</f>
        <v>#VALUE!</v>
      </c>
      <c r="K11" s="14" t="e">
        <f>SUM(→:←!K11)</f>
        <v>#VALUE!</v>
      </c>
    </row>
    <row r="12" spans="1:11">
      <c r="C12" s="3"/>
      <c r="F12" s="12">
        <v>46296</v>
      </c>
      <c r="G12" s="13">
        <f>SUM(→:←!G12)</f>
        <v>0</v>
      </c>
      <c r="H12" s="14" t="e">
        <f>SUM(→:←!H12)</f>
        <v>#VALUE!</v>
      </c>
      <c r="I12" s="14">
        <f>SUM(→:←!I12)</f>
        <v>0</v>
      </c>
      <c r="J12" s="14" t="e">
        <f>SUM(→:←!J12)</f>
        <v>#VALUE!</v>
      </c>
      <c r="K12" s="14" t="e">
        <f>SUM(→:←!K12)</f>
        <v>#VALUE!</v>
      </c>
    </row>
    <row r="13" spans="1:11">
      <c r="C13" s="3"/>
      <c r="F13" s="12">
        <v>46327</v>
      </c>
      <c r="G13" s="13">
        <f>SUM(→:←!G13)</f>
        <v>0</v>
      </c>
      <c r="H13" s="14" t="e">
        <f>SUM(→:←!H13)</f>
        <v>#VALUE!</v>
      </c>
      <c r="I13" s="14">
        <f>SUM(→:←!I13)</f>
        <v>0</v>
      </c>
      <c r="J13" s="14" t="e">
        <f>SUM(→:←!J13)</f>
        <v>#VALUE!</v>
      </c>
      <c r="K13" s="14" t="e">
        <f>SUM(→:←!K13)</f>
        <v>#VALUE!</v>
      </c>
    </row>
    <row r="14" spans="1:11">
      <c r="C14" s="3"/>
      <c r="F14" s="12">
        <v>46357</v>
      </c>
      <c r="G14" s="13">
        <f>SUM(→:←!G14)</f>
        <v>0</v>
      </c>
      <c r="H14" s="14" t="e">
        <f>SUM(→:←!H14)</f>
        <v>#VALUE!</v>
      </c>
      <c r="I14" s="14">
        <f>SUM(→:←!I14)</f>
        <v>0</v>
      </c>
      <c r="J14" s="14" t="e">
        <f>SUM(→:←!J14)</f>
        <v>#VALUE!</v>
      </c>
      <c r="K14" s="14" t="e">
        <f>SUM(→:←!K14)</f>
        <v>#VALUE!</v>
      </c>
    </row>
    <row r="15" spans="1:11">
      <c r="C15" s="3"/>
      <c r="F15" s="12">
        <v>46388</v>
      </c>
      <c r="G15" s="13">
        <f>SUM(→:←!G15)</f>
        <v>0</v>
      </c>
      <c r="H15" s="14" t="e">
        <f>SUM(→:←!H15)</f>
        <v>#VALUE!</v>
      </c>
      <c r="I15" s="14">
        <f>SUM(→:←!I15)</f>
        <v>0</v>
      </c>
      <c r="J15" s="14" t="e">
        <f>SUM(→:←!J15)</f>
        <v>#VALUE!</v>
      </c>
      <c r="K15" s="14" t="e">
        <f>SUM(→:←!K15)</f>
        <v>#VALUE!</v>
      </c>
    </row>
    <row r="16" spans="1:11">
      <c r="C16" s="9"/>
      <c r="D16" s="15"/>
      <c r="F16" s="12">
        <v>46419</v>
      </c>
      <c r="G16" s="13">
        <f>SUM(→:←!G16)</f>
        <v>0</v>
      </c>
      <c r="H16" s="14" t="e">
        <f>SUM(→:←!H16)</f>
        <v>#VALUE!</v>
      </c>
      <c r="I16" s="14">
        <f>SUM(→:←!I16)</f>
        <v>0</v>
      </c>
      <c r="J16" s="14" t="e">
        <f>SUM(→:←!J16)</f>
        <v>#VALUE!</v>
      </c>
      <c r="K16" s="14" t="e">
        <f>SUM(→:←!K16)</f>
        <v>#VALUE!</v>
      </c>
    </row>
    <row r="17" spans="2:11">
      <c r="C17" s="9"/>
      <c r="D17" s="15"/>
      <c r="F17" s="12">
        <v>46447</v>
      </c>
      <c r="G17" s="13">
        <f>SUM(→:←!G17)</f>
        <v>0</v>
      </c>
      <c r="H17" s="14" t="e">
        <f>SUM(→:←!H17)</f>
        <v>#VALUE!</v>
      </c>
      <c r="I17" s="14">
        <f>SUM(→:←!I17)</f>
        <v>0</v>
      </c>
      <c r="J17" s="14" t="e">
        <f>SUM(→:←!J17)</f>
        <v>#VALUE!</v>
      </c>
      <c r="K17" s="14" t="e">
        <f>SUM(→:←!K17)</f>
        <v>#VALUE!</v>
      </c>
    </row>
    <row r="18" spans="2:11">
      <c r="C18" s="5"/>
      <c r="G18" s="5">
        <f>SUM(G6:G17)</f>
        <v>0</v>
      </c>
      <c r="H18" s="5" t="e">
        <f t="shared" ref="H18:J18" si="0">SUM(H6:H17)</f>
        <v>#VALUE!</v>
      </c>
      <c r="I18" s="5">
        <f t="shared" si="0"/>
        <v>0</v>
      </c>
      <c r="J18" s="5" t="e">
        <f t="shared" si="0"/>
        <v>#VALUE!</v>
      </c>
      <c r="K18" s="6" t="e">
        <f>SUM(K6:K17)</f>
        <v>#VALUE!</v>
      </c>
    </row>
    <row r="19" spans="2:11">
      <c r="B19" t="s">
        <v>16</v>
      </c>
      <c r="C19" s="3" t="e">
        <f>SUM(→:←!C19)</f>
        <v>#VALUE!</v>
      </c>
    </row>
  </sheetData>
  <phoneticPr fontId="2"/>
  <dataValidations count="2">
    <dataValidation type="list" allowBlank="1" showInputMessage="1" showErrorMessage="1" sqref="C16:D17" xr:uid="{E4DCB6C4-FE96-4E70-8EFB-F30BF9A79FF4}">
      <formula1>$F$6:$F$17</formula1>
    </dataValidation>
    <dataValidation type="list" allowBlank="1" showInputMessage="1" showErrorMessage="1" sqref="C9" xr:uid="{B264B7AC-3515-4703-AF32-3937E7B1C0F8}">
      <formula1>"1.ある,2.ない"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単独</vt:lpstr>
      <vt:lpstr>→</vt:lpstr>
      <vt:lpstr>複数事業所①</vt:lpstr>
      <vt:lpstr>複数事業所②</vt:lpstr>
      <vt:lpstr>←</vt:lpstr>
      <vt:lpstr>合計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神田　峻佑</dc:creator>
  <cp:lastModifiedBy>神田　峻佑</cp:lastModifiedBy>
  <dcterms:created xsi:type="dcterms:W3CDTF">2015-06-05T18:19:34Z</dcterms:created>
  <dcterms:modified xsi:type="dcterms:W3CDTF">2026-03-18T04:57:58Z</dcterms:modified>
</cp:coreProperties>
</file>