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filesv1\share\総務課\財政係\13_公営企業\R5\060118公営企業に係る経営比較分析表（令和４年度決算）の分析等について\確認事項への回答②\"/>
    </mc:Choice>
  </mc:AlternateContent>
  <xr:revisionPtr revIDLastSave="0" documentId="13_ncr:1_{0E807152-86D3-49EA-9D6F-92746D68E129}" xr6:coauthVersionLast="47" xr6:coauthVersionMax="47" xr10:uidLastSave="{00000000-0000-0000-0000-000000000000}"/>
  <workbookProtection workbookAlgorithmName="SHA-512" workbookHashValue="wjVpZ2MWKB3QgRzSfJ6HrCsVN4AoHpHDqUqPTY21fzBYMEdkbwL4VJ0MsPRmWPTHsiKg2tDFx0qf9bwGYkpV+g==" workbookSaltValue="I/HweJszh6k1MkL52rtXS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W10" i="4" s="1"/>
  <c r="P6" i="5"/>
  <c r="O6" i="5"/>
  <c r="N6" i="5"/>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I86" i="4"/>
  <c r="H86" i="4"/>
  <c r="E86" i="4"/>
  <c r="BB10" i="4"/>
  <c r="AT10" i="4"/>
  <c r="AL10" i="4"/>
  <c r="P10" i="4"/>
  <c r="I10" i="4"/>
  <c r="B10" i="4"/>
  <c r="BB8" i="4"/>
  <c r="AT8" i="4"/>
  <c r="AL8" i="4"/>
  <c r="P8" i="4"/>
  <c r="I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<sst xmlns="http://schemas.openxmlformats.org/spreadsheetml/2006/main" count="236" uniqueCount="120">
  <si>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</si>
  <si>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</si>
  <si>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</si>
  <si>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</si>
  <si>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</si>
  <si>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</si>
  <si>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</si>
  <si>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</si>
  <si>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</si>
  <si>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</si>
  <si>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</si>
  <si>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</si>
  <si>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</si>
  <si>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</si>
  <si>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</si>
  <si>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</si>
  <si>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</si>
  <si>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</si>
  <si>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</si>
  <si>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</si>
  <si>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</si>
  <si>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</si>
  <si>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</si>
  <si>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</si>
  <si>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</si>
  <si>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</si>
  <si>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</si>
  <si>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</si>
  <si>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</si>
  <si>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</si>
  <si>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</si>
  <si>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</si>
  <si>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</si>
  <si>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</si>
  <si>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</si>
  <si>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</si>
  <si>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</si>
  <si>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</si>
  <si>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</si>
  <si>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</si>
  <si>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</si>
  <si>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</si>
  <si>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</si>
  <si>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</si>
  <si>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</si>
  <si>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</si>
  <si>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</si>
  <si>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</si>
  <si>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</si>
  <si>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</si>
  <si>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</si>
  <si>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</si>
  <si>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</si>
  <si>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</si>
  <si>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</si>
  <si>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</si>
  <si>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</si>
  <si>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</si>
  <si>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</si>
  <si>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</si>
  <si>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</si>
  <si>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</si>
  <si>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</si>
  <si>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</si>
  <si>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</si>
  <si>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</si>
  <si>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</si>
  <si>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</si>
  <si>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</si>
  <si>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</si>
  <si>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</si>
  <si>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</si>
  <si>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</si>
  <si>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</si>
  <si>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</si>
  <si>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</si>
  <si>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</si>
  <si>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</si>
  <si>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</si>
  <si>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</si>
  <si>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</si>
  <si>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</si>
  <si>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</si>
  <si>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</si>
  <si>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</si>
  <si>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</si>
  <si>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</si>
  <si>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</si>
  <si>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</si>
  <si>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</si>
  <si>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</si>
  <si>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</si>
  <si>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</si>
  <si>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</si>
  <si>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</si>
  <si>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</si>
  <si>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</si>
  <si>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</si>
  <si>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南三陸町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</si>
  <si>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</si>
  <si>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</si>
  <si>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</si>
  <si>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</si>
  <si>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</si>
  <si>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</si>
  <si>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</si>
  <si>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</si>
  <si>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</si>
  <si>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</si>
  <si>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</si>
  <si>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</si>
  <si>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</si>
  <si>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</si>
  <si>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</si>
  <si>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</si>
  <si>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</si>
  <si>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</si>
  <si>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復興事業及び住宅再建の完了により、有収水量や人口は回復傾向にあるものの、町全体の人口は減少傾向にあり、引き続き経費削減等の経営努力を進める。今後も有収水量や人口の変化等の動向を見極めながら経営状況を把握し、健全で効率の良い経営を図る必要がある。</t>
    <phoneticPr fontId="4"/>
  </si>
  <si>
    <t>　ストックマネジメント計画に基づき、処理場の機械器具・電気設備等について、計画的に修繕、更新を図っている。
　管渠については、災害復旧復興事業で一部を除き新しくなっており、その他のものは法定耐用年数に達しておらず、不具合等も生じていないことから、引き続き適切な維持管理に努める。</t>
    <rPh sb="14" eb="15">
      <t>モト</t>
    </rPh>
    <rPh sb="24" eb="26">
      <t>キグ</t>
    </rPh>
    <rPh sb="27" eb="29">
      <t>デンキ</t>
    </rPh>
    <rPh sb="29" eb="31">
      <t>セツビ</t>
    </rPh>
    <rPh sb="63" eb="65">
      <t>サイガイ</t>
    </rPh>
    <rPh sb="75" eb="76">
      <t>ノゾ</t>
    </rPh>
    <phoneticPr fontId="4"/>
  </si>
  <si>
    <t xml:space="preserve">①　未接続世帯の接続促進を図っていくとともに経
　費節減に努め、収益的収支比率の改善を図ってい
　く。
④　受益戸数が少ないことから、一般会計からの繰入に頼らざるを得ない状況である。
⑤、⑥　年々水質が悪くなっていることから、水質改善を図るための汚泥引抜量が大きくなり、維持管理費が増加した。来年度は原因である嫌気槽の更新予定のため、来年度以降は経費削減が見込める。
⑦　復興事業による住宅再建等が進み数値が落ち着
いた。節水型機器の導入等により有収水量の増加はあまり見込めないことから、未接続世帯の接続促進を図っていく。
⑧　水洗化率については、住宅再建等が終息したため数値は伸び悩んでいる。今後は、住宅再建及び改修の動向を注視し、未接続世帯については下水道の加入を促しながら経営の健全化を図る必要がある。
</t>
    <rPh sb="146" eb="149">
      <t>ライネンド</t>
    </rPh>
    <rPh sb="150" eb="152">
      <t>ゲンイン</t>
    </rPh>
    <rPh sb="155" eb="157">
      <t>ケンキ</t>
    </rPh>
    <rPh sb="157" eb="158">
      <t>ソウ</t>
    </rPh>
    <rPh sb="159" eb="161">
      <t>コウシン</t>
    </rPh>
    <rPh sb="161" eb="163">
      <t>ヨテイ</t>
    </rPh>
    <rPh sb="167" eb="170">
      <t>ライネンド</t>
    </rPh>
    <rPh sb="170" eb="172">
      <t>イコウ</t>
    </rPh>
    <rPh sb="173" eb="175">
      <t>ケイヒ</t>
    </rPh>
    <rPh sb="175" eb="177">
      <t>サクゲン</t>
    </rPh>
    <rPh sb="178" eb="180">
      <t>ミコ</t>
    </rPh>
    <rPh sb="280" eb="282">
      <t>シュウソク</t>
    </rPh>
    <rPh sb="291" eb="292">
      <t>ナヤ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</si>
</sst>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1.25</c:v>
                </c:pt>
                <c:pt idx="3">
                  <c:v>0</c:v>
                </c:pt>
                <c:pt idx="4">
                  <c:v>0</c:v>
                </c:pt>
              </c:numCache>
            </c:numRef>
          </c:val>
          <c:extLst>
            <c:ext xmlns:c16="http://schemas.microsoft.com/office/drawing/2014/chart" uri="{C3380CC4-5D6E-409C-BE32-E72D297353CC}">
              <c16:uniqueId val="{00000000-D79A-4A55-A6DB-43D12C8FBC0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D79A-4A55-A6DB-43D12C8FBC0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formatCode="#,##0.00;&quot;△&quot;#,##0.00;&quot;-&quot;">
                  <c:v>52.05</c:v>
                </c:pt>
                <c:pt idx="1">
                  <c:v>0</c:v>
                </c:pt>
                <c:pt idx="2" formatCode="#,##0.00;&quot;△&quot;#,##0.00;&quot;-&quot;">
                  <c:v>61.92</c:v>
                </c:pt>
                <c:pt idx="3" formatCode="#,##0.00;&quot;△&quot;#,##0.00;&quot;-&quot;">
                  <c:v>57.26</c:v>
                </c:pt>
                <c:pt idx="4" formatCode="#,##0.00;&quot;△&quot;#,##0.00;&quot;-&quot;">
                  <c:v>56.99</c:v>
                </c:pt>
              </c:numCache>
            </c:numRef>
          </c:val>
          <c:extLst>
            <c:ext xmlns:c16="http://schemas.microsoft.com/office/drawing/2014/chart" uri="{C3380CC4-5D6E-409C-BE32-E72D297353CC}">
              <c16:uniqueId val="{00000000-12D6-4374-BFE1-703D9E73BC9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12D6-4374-BFE1-703D9E73BC9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87.45</c:v>
                </c:pt>
                <c:pt idx="1">
                  <c:v>94.27</c:v>
                </c:pt>
                <c:pt idx="2">
                  <c:v>91.23</c:v>
                </c:pt>
                <c:pt idx="3">
                  <c:v>88.41</c:v>
                </c:pt>
                <c:pt idx="4">
                  <c:v>87.47</c:v>
                </c:pt>
              </c:numCache>
            </c:numRef>
          </c:val>
          <c:extLst>
            <c:ext xmlns:c16="http://schemas.microsoft.com/office/drawing/2014/chart" uri="{C3380CC4-5D6E-409C-BE32-E72D297353CC}">
              <c16:uniqueId val="{00000000-EFF7-4615-B4EF-DE4C7D0FAB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EFF7-4615-B4EF-DE4C7D0FAB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99.45</c:v>
                </c:pt>
                <c:pt idx="1">
                  <c:v>92.79</c:v>
                </c:pt>
                <c:pt idx="2">
                  <c:v>103.44</c:v>
                </c:pt>
                <c:pt idx="3">
                  <c:v>64.87</c:v>
                </c:pt>
                <c:pt idx="4">
                  <c:v>56.88</c:v>
                </c:pt>
              </c:numCache>
            </c:numRef>
          </c:val>
          <c:extLst>
            <c:ext xmlns:c16="http://schemas.microsoft.com/office/drawing/2014/chart" uri="{C3380CC4-5D6E-409C-BE32-E72D297353CC}">
              <c16:uniqueId val="{00000000-1906-4B38-87BF-9997193C99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06-4B38-87BF-9997193C99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A7-4050-A35C-11063EEBFCE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A7-4050-A35C-11063EEBFCE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11-4447-A129-3BAC0AFE85B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11-4447-A129-3BAC0AFE85B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2E-4FD0-808F-A638B5FC5D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2E-4FD0-808F-A638B5FC5D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61-4EB8-8222-F45F637F7D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61-4EB8-8222-F45F637F7D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04-4397-953B-74546F6E87E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0004-4397-953B-74546F6E87E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29.16</c:v>
                </c:pt>
                <c:pt idx="1">
                  <c:v>37.76</c:v>
                </c:pt>
                <c:pt idx="2">
                  <c:v>49.58</c:v>
                </c:pt>
                <c:pt idx="3">
                  <c:v>28.41</c:v>
                </c:pt>
                <c:pt idx="4">
                  <c:v>20.51</c:v>
                </c:pt>
              </c:numCache>
            </c:numRef>
          </c:val>
          <c:extLst>
            <c:ext xmlns:c16="http://schemas.microsoft.com/office/drawing/2014/chart" uri="{C3380CC4-5D6E-409C-BE32-E72D297353CC}">
              <c16:uniqueId val="{00000000-084A-4116-836F-4008B95C5F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084A-4116-836F-4008B95C5F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810.62</c:v>
                </c:pt>
                <c:pt idx="1">
                  <c:v>638.54</c:v>
                </c:pt>
                <c:pt idx="2">
                  <c:v>485.14</c:v>
                </c:pt>
                <c:pt idx="3">
                  <c:v>842.29</c:v>
                </c:pt>
                <c:pt idx="4">
                  <c:v>1135.45</c:v>
                </c:pt>
              </c:numCache>
            </c:numRef>
          </c:val>
          <c:extLst>
            <c:ext xmlns:c16="http://schemas.microsoft.com/office/drawing/2014/chart" uri="{C3380CC4-5D6E-409C-BE32-E72D297353CC}">
              <c16:uniqueId val="{00000000-5F11-4132-BA28-A48E7A4D3DE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5F11-4132-BA28-A48E7A4D3DE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U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南三陸町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11979</v>
      </c>
      <c r="AM8" s="45"/>
      <c r="AN8" s="45"/>
      <c r="AO8" s="45"/>
      <c r="AP8" s="45"/>
      <c r="AQ8" s="45"/>
      <c r="AR8" s="45"/>
      <c r="AS8" s="45"/>
      <c r="AT8" s="46">
        <f>データ!T6</f>
        <v>163.4</v>
      </c>
      <c r="AU8" s="46"/>
      <c r="AV8" s="46"/>
      <c r="AW8" s="46"/>
      <c r="AX8" s="46"/>
      <c r="AY8" s="46"/>
      <c r="AZ8" s="46"/>
      <c r="BA8" s="46"/>
      <c r="BB8" s="46">
        <f>データ!U6</f>
        <v>73.31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6.44</v>
      </c>
      <c r="Q10" s="46"/>
      <c r="R10" s="46"/>
      <c r="S10" s="46"/>
      <c r="T10" s="46"/>
      <c r="U10" s="46"/>
      <c r="V10" s="46"/>
      <c r="W10" s="46">
        <f>データ!Q6</f>
        <v>77.66</v>
      </c>
      <c r="X10" s="46"/>
      <c r="Y10" s="46"/>
      <c r="Z10" s="46"/>
      <c r="AA10" s="46"/>
      <c r="AB10" s="46"/>
      <c r="AC10" s="46"/>
      <c r="AD10" s="45">
        <f>データ!R6</f>
        <v>4104</v>
      </c>
      <c r="AE10" s="45"/>
      <c r="AF10" s="45"/>
      <c r="AG10" s="45"/>
      <c r="AH10" s="45"/>
      <c r="AI10" s="45"/>
      <c r="AJ10" s="45"/>
      <c r="AK10" s="2"/>
      <c r="AL10" s="45">
        <f>データ!V6</f>
        <v>766</v>
      </c>
      <c r="AM10" s="45"/>
      <c r="AN10" s="45"/>
      <c r="AO10" s="45"/>
      <c r="AP10" s="45"/>
      <c r="AQ10" s="45"/>
      <c r="AR10" s="45"/>
      <c r="AS10" s="45"/>
      <c r="AT10" s="46">
        <f>データ!W6</f>
        <v>0.43</v>
      </c>
      <c r="AU10" s="46"/>
      <c r="AV10" s="46"/>
      <c r="AW10" s="46"/>
      <c r="AX10" s="46"/>
      <c r="AY10" s="46"/>
      <c r="AZ10" s="46"/>
      <c r="BA10" s="46"/>
      <c r="BB10" s="46">
        <f>データ!X6</f>
        <v>1781.4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PPDMSgXAtqm9FEyZPQzoC57zARypaeaHKW7qyOpQDuMM6FdmvqTNvgKGJNV+l80neJzzRl+DkelyQeINJ+RSrA==" saltValue="V3RZJudf4OkbC9Nnn3e7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46060</v>
      </c>
      <c r="D6" s="19">
        <f t="shared" si="3"/>
        <v>47</v>
      </c>
      <c r="E6" s="19">
        <f t="shared" si="3"/>
        <v>17</v>
      </c>
      <c r="F6" s="19">
        <f t="shared" si="3"/>
        <v>4</v>
      </c>
      <c r="G6" s="19">
        <f t="shared" si="3"/>
        <v>0</v>
      </c>
      <c r="H6" s="19" t="str">
        <f t="shared" si="3"/>
        <v>宮城県　南三陸町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6.44</v>
      </c>
      <c r="Q6" s="20">
        <f t="shared" si="3"/>
        <v>77.66</v>
      </c>
      <c r="R6" s="20">
        <f t="shared" si="3"/>
        <v>4104</v>
      </c>
      <c r="S6" s="20">
        <f t="shared" si="3"/>
        <v>11979</v>
      </c>
      <c r="T6" s="20">
        <f t="shared" si="3"/>
        <v>163.4</v>
      </c>
      <c r="U6" s="20">
        <f t="shared" si="3"/>
        <v>73.31</v>
      </c>
      <c r="V6" s="20">
        <f t="shared" si="3"/>
        <v>766</v>
      </c>
      <c r="W6" s="20">
        <f t="shared" si="3"/>
        <v>0.43</v>
      </c>
      <c r="X6" s="20">
        <f t="shared" si="3"/>
        <v>1781.4</v>
      </c>
      <c r="Y6" s="21">
        <f>IF(Y7="",NA(),Y7)</f>
        <v>99.45</v>
      </c>
      <c r="Z6" s="21">
        <f t="shared" ref="Z6:AH6" si="4">IF(Z7="",NA(),Z7)</f>
        <v>92.79</v>
      </c>
      <c r="AA6" s="21">
        <f t="shared" si="4"/>
        <v>103.44</v>
      </c>
      <c r="AB6" s="21">
        <f t="shared" si="4"/>
        <v>64.87</v>
      </c>
      <c r="AC6" s="21">
        <f t="shared" si="4"/>
        <v>56.88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29.16</v>
      </c>
      <c r="BR6" s="21">
        <f t="shared" ref="BR6:BZ6" si="8">IF(BR7="",NA(),BR7)</f>
        <v>37.76</v>
      </c>
      <c r="BS6" s="21">
        <f t="shared" si="8"/>
        <v>49.58</v>
      </c>
      <c r="BT6" s="21">
        <f t="shared" si="8"/>
        <v>28.41</v>
      </c>
      <c r="BU6" s="21">
        <f t="shared" si="8"/>
        <v>20.51</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810.62</v>
      </c>
      <c r="CC6" s="21">
        <f t="shared" ref="CC6:CK6" si="9">IF(CC7="",NA(),CC7)</f>
        <v>638.54</v>
      </c>
      <c r="CD6" s="21">
        <f t="shared" si="9"/>
        <v>485.14</v>
      </c>
      <c r="CE6" s="21">
        <f t="shared" si="9"/>
        <v>842.29</v>
      </c>
      <c r="CF6" s="21">
        <f t="shared" si="9"/>
        <v>1135.45</v>
      </c>
      <c r="CG6" s="21">
        <f t="shared" si="9"/>
        <v>230.02</v>
      </c>
      <c r="CH6" s="21">
        <f t="shared" si="9"/>
        <v>228.47</v>
      </c>
      <c r="CI6" s="21">
        <f t="shared" si="9"/>
        <v>224.88</v>
      </c>
      <c r="CJ6" s="21">
        <f t="shared" si="9"/>
        <v>228.64</v>
      </c>
      <c r="CK6" s="21">
        <f t="shared" si="9"/>
        <v>239.46</v>
      </c>
      <c r="CL6" s="20" t="str">
        <f>IF(CL7="","",IF(CL7="-","【-】","【"&amp;SUBSTITUTE(TEXT(CL7,"#,##0.00"),"-","△")&amp;"】"))</f>
        <v>【220.62】</v>
      </c>
      <c r="CM6" s="21">
        <f>IF(CM7="",NA(),CM7)</f>
        <v>52.05</v>
      </c>
      <c r="CN6" s="20">
        <f t="shared" ref="CN6:CV6" si="10">IF(CN7="",NA(),CN7)</f>
        <v>0</v>
      </c>
      <c r="CO6" s="21">
        <f t="shared" si="10"/>
        <v>61.92</v>
      </c>
      <c r="CP6" s="21">
        <f t="shared" si="10"/>
        <v>57.26</v>
      </c>
      <c r="CQ6" s="21">
        <f t="shared" si="10"/>
        <v>56.99</v>
      </c>
      <c r="CR6" s="21">
        <f t="shared" si="10"/>
        <v>42.56</v>
      </c>
      <c r="CS6" s="21">
        <f t="shared" si="10"/>
        <v>42.47</v>
      </c>
      <c r="CT6" s="21">
        <f t="shared" si="10"/>
        <v>42.4</v>
      </c>
      <c r="CU6" s="21">
        <f t="shared" si="10"/>
        <v>42.28</v>
      </c>
      <c r="CV6" s="21">
        <f t="shared" si="10"/>
        <v>41.06</v>
      </c>
      <c r="CW6" s="20" t="str">
        <f>IF(CW7="","",IF(CW7="-","【-】","【"&amp;SUBSTITUTE(TEXT(CW7,"#,##0.00"),"-","△")&amp;"】"))</f>
        <v>【42.22】</v>
      </c>
      <c r="CX6" s="21">
        <f>IF(CX7="",NA(),CX7)</f>
        <v>87.45</v>
      </c>
      <c r="CY6" s="21">
        <f t="shared" ref="CY6:DG6" si="11">IF(CY7="",NA(),CY7)</f>
        <v>94.27</v>
      </c>
      <c r="CZ6" s="21">
        <f t="shared" si="11"/>
        <v>91.23</v>
      </c>
      <c r="DA6" s="21">
        <f t="shared" si="11"/>
        <v>88.41</v>
      </c>
      <c r="DB6" s="21">
        <f t="shared" si="11"/>
        <v>87.47</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1.25</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46060</v>
      </c>
      <c r="D7" s="23">
        <v>47</v>
      </c>
      <c r="E7" s="23">
        <v>17</v>
      </c>
      <c r="F7" s="23">
        <v>4</v>
      </c>
      <c r="G7" s="23">
        <v>0</v>
      </c>
      <c r="H7" s="23" t="s">
        <v>98</v>
      </c>
      <c r="I7" s="23" t="s">
        <v>99</v>
      </c>
      <c r="J7" s="23" t="s">
        <v>100</v>
      </c>
      <c r="K7" s="23" t="s">
        <v>101</v>
      </c>
      <c r="L7" s="23" t="s">
        <v>102</v>
      </c>
      <c r="M7" s="23" t="s">
        <v>103</v>
      </c>
      <c r="N7" s="24" t="s">
        <v>104</v>
      </c>
      <c r="O7" s="24" t="s">
        <v>105</v>
      </c>
      <c r="P7" s="24">
        <v>6.44</v>
      </c>
      <c r="Q7" s="24">
        <v>77.66</v>
      </c>
      <c r="R7" s="24">
        <v>4104</v>
      </c>
      <c r="S7" s="24">
        <v>11979</v>
      </c>
      <c r="T7" s="24">
        <v>163.4</v>
      </c>
      <c r="U7" s="24">
        <v>73.31</v>
      </c>
      <c r="V7" s="24">
        <v>766</v>
      </c>
      <c r="W7" s="24">
        <v>0.43</v>
      </c>
      <c r="X7" s="24">
        <v>1781.4</v>
      </c>
      <c r="Y7" s="24">
        <v>99.45</v>
      </c>
      <c r="Z7" s="24">
        <v>92.79</v>
      </c>
      <c r="AA7" s="24">
        <v>103.44</v>
      </c>
      <c r="AB7" s="24">
        <v>64.87</v>
      </c>
      <c r="AC7" s="24">
        <v>56.88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29.16</v>
      </c>
      <c r="BR7" s="24">
        <v>37.76</v>
      </c>
      <c r="BS7" s="24">
        <v>49.58</v>
      </c>
      <c r="BT7" s="24">
        <v>28.41</v>
      </c>
      <c r="BU7" s="24">
        <v>20.51</v>
      </c>
      <c r="BV7" s="24">
        <v>72.260000000000005</v>
      </c>
      <c r="BW7" s="24">
        <v>71.84</v>
      </c>
      <c r="BX7" s="24">
        <v>73.36</v>
      </c>
      <c r="BY7" s="24">
        <v>72.599999999999994</v>
      </c>
      <c r="BZ7" s="24">
        <v>69.430000000000007</v>
      </c>
      <c r="CA7" s="24">
        <v>73.78</v>
      </c>
      <c r="CB7" s="24">
        <v>810.62</v>
      </c>
      <c r="CC7" s="24">
        <v>638.54</v>
      </c>
      <c r="CD7" s="24">
        <v>485.14</v>
      </c>
      <c r="CE7" s="24">
        <v>842.29</v>
      </c>
      <c r="CF7" s="24">
        <v>1135.45</v>
      </c>
      <c r="CG7" s="24">
        <v>230.02</v>
      </c>
      <c r="CH7" s="24">
        <v>228.47</v>
      </c>
      <c r="CI7" s="24">
        <v>224.88</v>
      </c>
      <c r="CJ7" s="24">
        <v>228.64</v>
      </c>
      <c r="CK7" s="24">
        <v>239.46</v>
      </c>
      <c r="CL7" s="24">
        <v>220.62</v>
      </c>
      <c r="CM7" s="24">
        <v>52.05</v>
      </c>
      <c r="CN7" s="24">
        <v>0</v>
      </c>
      <c r="CO7" s="24">
        <v>61.92</v>
      </c>
      <c r="CP7" s="24">
        <v>57.26</v>
      </c>
      <c r="CQ7" s="24">
        <v>56.99</v>
      </c>
      <c r="CR7" s="24">
        <v>42.56</v>
      </c>
      <c r="CS7" s="24">
        <v>42.47</v>
      </c>
      <c r="CT7" s="24">
        <v>42.4</v>
      </c>
      <c r="CU7" s="24">
        <v>42.28</v>
      </c>
      <c r="CV7" s="24">
        <v>41.06</v>
      </c>
      <c r="CW7" s="24">
        <v>42.22</v>
      </c>
      <c r="CX7" s="24">
        <v>87.45</v>
      </c>
      <c r="CY7" s="24">
        <v>94.27</v>
      </c>
      <c r="CZ7" s="24">
        <v>91.23</v>
      </c>
      <c r="DA7" s="24">
        <v>88.41</v>
      </c>
      <c r="DB7" s="24">
        <v>87.47</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1.25</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2023-12-12T02:49:25Z</dcterms:created>
  <dcterms:modified xsi:type="dcterms:W3CDTF">2024-02-20T09:26:19Z</dcterms:modified>
  <cp:category/>
</cp:coreProperties>
</file>