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lgfl01\上下水道課\R05\G_R05_水道\22 水道庶務\09調査回答\28公営企業比較分析調査\240119　〆1.29　FW 【無害化済み】 【宮城県市町村課】公営企業に係る経営比較分析表（令和４年度決算）の分析等について(依頼）\"/>
    </mc:Choice>
  </mc:AlternateContent>
  <xr:revisionPtr revIDLastSave="0" documentId="13_ncr:1_{1489E568-2CD0-493E-B892-912C797184E5}" xr6:coauthVersionLast="44" xr6:coauthVersionMax="44" xr10:uidLastSave="{00000000-0000-0000-0000-000000000000}"/>
  <workbookProtection workbookAlgorithmName="SHA-512" workbookHashValue="ZkMVcpT9LO6E+DztwJ4QEu/eUC+OStSMJnyWHl8493UWAw4gSFynkRnsN/x82fYRT5CB+YoWlvQR/tcjZSl4Eg==" workbookSaltValue="PGRCkajfOFWXfLMFmr7XQ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<sst xmlns="http://schemas.openxmlformats.org/spreadsheetml/2006/main" count="228" uniqueCount="114">
  <si>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</si>
  <si>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</si>
  <si>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</si>
  <si>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</si>
  <si>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</si>
  <si>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</si>
  <si>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</si>
  <si>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</si>
  <si>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</si>
  <si>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</si>
  <si>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</si>
  <si>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</si>
  <si>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</si>
  <si>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</si>
  <si>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</si>
  <si>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</si>
  <si>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</si>
  <si>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</si>
  <si>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</si>
  <si>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</si>
  <si>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</si>
  <si>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</si>
  <si>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</si>
  <si>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</si>
  <si>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</si>
  <si>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</si>
  <si>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</si>
  <si>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</si>
  <si>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</si>
  <si>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</si>
  <si>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</si>
  <si>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</si>
  <si>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</si>
  <si>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</si>
  <si>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</si>
  <si>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</si>
  <si>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</si>
  <si>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</si>
  <si>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</si>
  <si>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</si>
  <si>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</si>
  <si>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</si>
  <si>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</si>
  <si>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</si>
  <si>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</si>
  <si>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</si>
  <si>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</si>
  <si>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</si>
  <si>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</si>
  <si>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</si>
  <si>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</si>
  <si>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</si>
  <si>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</si>
  <si>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</si>
  <si>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</si>
  <si>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</si>
  <si>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</si>
  <si>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</si>
  <si>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</si>
  <si>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</si>
  <si>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</si>
  <si>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</si>
  <si>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</si>
  <si>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</si>
  <si>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</si>
  <si>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</si>
  <si>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</si>
  <si>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</si>
  <si>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</si>
  <si>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</si>
  <si>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</si>
  <si>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</si>
  <si>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</si>
  <si>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</si>
  <si>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</si>
  <si>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</si>
  <si>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</si>
  <si>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</si>
  <si>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</si>
  <si>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</si>
  <si>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</si>
  <si>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</si>
  <si>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</si>
  <si>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</si>
  <si>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</si>
  <si>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</si>
  <si>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</si>
  <si>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</si>
  <si>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</si>
  <si>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</si>
  <si>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</si>
  <si>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</si>
  <si>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</si>
  <si>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女川町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</si>
  <si>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</si>
  <si>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</si>
  <si>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</si>
  <si>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</si>
  <si>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</si>
  <si>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</si>
  <si>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</si>
  <si>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</si>
  <si>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</si>
  <si>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</si>
  <si>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</si>
  <si>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</si>
  <si>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</si>
  <si>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</si>
  <si>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</si>
  <si>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</si>
  <si>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</si>
  <si>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①経常収支比率及び⑤料金回収率について
　東日本大震災による人口減少により経常収支比率、料金回収率が低くなっているため、今後は適切な料金設定を検討する。
②累積欠損金比率について
　東日本大震災による料金収入の減少と特別損失の計上が影響して著しく増加傾向にある。今後は欠損金を徐々に減少できるような料金設定を検討する。
④企業債残高対給水収益比率について
　災害復旧事業においては国の交付金を主な財源として施工してきたが、東日本大震災の影響がない地区の配水管布設工事施工のため、企業債の借入が増加している。今後も計画的に布設替工事を施工していくため、工事費に充てられる交付金等を探し、料金への負担を軽減していく。
⑦施設利用率について
　東日本大震災の影響で給水量が減少していることに伴い低くなっている。
⑧有収率について
　今後も漏水調査を進めて修繕を行い、有収水量の増加に努めていく。</t>
    <phoneticPr fontId="4"/>
  </si>
  <si>
    <t>災害復旧事業により、町内の70～80％が新設管（耐震管）となっており、その部分については当面の間、布設替工事は考えていない。残る20～30％については、令和２年度に策定したアセットマネジメント計画に沿い、令和５年度より優先度の高い順に順次更新していく。</t>
    <phoneticPr fontId="4"/>
  </si>
  <si>
    <t>東日本大震災前と比べると、水需要の減少など、水道事業を取り巻く状況が著しく変化しているため、町の状況と課題を把握し、時代に沿った経営戦略を持って経営基盤を安定させ、持続可能で安心安全・良質な水の供給を図って行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</si>
</sst>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26-4D2C-8872-90EE56F54C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B726-4D2C-8872-90EE56F54C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25.58</c:v>
                </c:pt>
                <c:pt idx="1">
                  <c:v>24.54</c:v>
                </c:pt>
                <c:pt idx="2">
                  <c:v>27.08</c:v>
                </c:pt>
                <c:pt idx="3">
                  <c:v>26.06</c:v>
                </c:pt>
                <c:pt idx="4">
                  <c:v>26.4</c:v>
                </c:pt>
              </c:numCache>
            </c:numRef>
          </c:val>
          <c:extLst>
            <c:ext xmlns:c16="http://schemas.microsoft.com/office/drawing/2014/chart" uri="{C3380CC4-5D6E-409C-BE32-E72D297353CC}">
              <c16:uniqueId val="{00000000-2BF1-4E64-A193-1BBA25DBD8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2BF1-4E64-A193-1BBA25DBD8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87.09</c:v>
                </c:pt>
                <c:pt idx="1">
                  <c:v>88.65</c:v>
                </c:pt>
                <c:pt idx="2">
                  <c:v>84.15</c:v>
                </c:pt>
                <c:pt idx="3">
                  <c:v>89.4</c:v>
                </c:pt>
                <c:pt idx="4">
                  <c:v>86.14</c:v>
                </c:pt>
              </c:numCache>
            </c:numRef>
          </c:val>
          <c:extLst>
            <c:ext xmlns:c16="http://schemas.microsoft.com/office/drawing/2014/chart" uri="{C3380CC4-5D6E-409C-BE32-E72D297353CC}">
              <c16:uniqueId val="{00000000-8F53-4406-AB64-D15C2002027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8F53-4406-AB64-D15C2002027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85.63</c:v>
                </c:pt>
                <c:pt idx="1">
                  <c:v>74.77</c:v>
                </c:pt>
                <c:pt idx="2">
                  <c:v>95.33</c:v>
                </c:pt>
                <c:pt idx="3">
                  <c:v>93.06</c:v>
                </c:pt>
                <c:pt idx="4">
                  <c:v>85.45</c:v>
                </c:pt>
              </c:numCache>
            </c:numRef>
          </c:val>
          <c:extLst>
            <c:ext xmlns:c16="http://schemas.microsoft.com/office/drawing/2014/chart" uri="{C3380CC4-5D6E-409C-BE32-E72D297353CC}">
              <c16:uniqueId val="{00000000-3552-493B-890D-3B86EFFAD1D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3552-493B-890D-3B86EFFAD1D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12.34</c:v>
                </c:pt>
                <c:pt idx="1">
                  <c:v>7.85</c:v>
                </c:pt>
                <c:pt idx="2">
                  <c:v>11.26</c:v>
                </c:pt>
                <c:pt idx="3">
                  <c:v>10.82</c:v>
                </c:pt>
                <c:pt idx="4">
                  <c:v>14.47</c:v>
                </c:pt>
              </c:numCache>
            </c:numRef>
          </c:val>
          <c:extLst>
            <c:ext xmlns:c16="http://schemas.microsoft.com/office/drawing/2014/chart" uri="{C3380CC4-5D6E-409C-BE32-E72D297353CC}">
              <c16:uniqueId val="{00000000-B399-46BA-8D4C-1C8CE31CC1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B399-46BA-8D4C-1C8CE31CC1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12-4821-A8B9-377C3B66E3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9912-4821-A8B9-377C3B66E3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465.9</c:v>
                </c:pt>
                <c:pt idx="1">
                  <c:v>610.07000000000005</c:v>
                </c:pt>
                <c:pt idx="2">
                  <c:v>731.27</c:v>
                </c:pt>
                <c:pt idx="3">
                  <c:v>755.43</c:v>
                </c:pt>
                <c:pt idx="4">
                  <c:v>855.55</c:v>
                </c:pt>
              </c:numCache>
            </c:numRef>
          </c:val>
          <c:extLst>
            <c:ext xmlns:c16="http://schemas.microsoft.com/office/drawing/2014/chart" uri="{C3380CC4-5D6E-409C-BE32-E72D297353CC}">
              <c16:uniqueId val="{00000000-788B-461E-80DF-EA9DAB4D71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788B-461E-80DF-EA9DAB4D71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106.86</c:v>
                </c:pt>
                <c:pt idx="1">
                  <c:v>105.92</c:v>
                </c:pt>
                <c:pt idx="2">
                  <c:v>142.15</c:v>
                </c:pt>
                <c:pt idx="3">
                  <c:v>160.94</c:v>
                </c:pt>
                <c:pt idx="4">
                  <c:v>222.4</c:v>
                </c:pt>
              </c:numCache>
            </c:numRef>
          </c:val>
          <c:extLst>
            <c:ext xmlns:c16="http://schemas.microsoft.com/office/drawing/2014/chart" uri="{C3380CC4-5D6E-409C-BE32-E72D297353CC}">
              <c16:uniqueId val="{00000000-0409-43A9-8A1D-07C60BB149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0409-43A9-8A1D-07C60BB149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283.39</c:v>
                </c:pt>
                <c:pt idx="1">
                  <c:v>307.14999999999998</c:v>
                </c:pt>
                <c:pt idx="2">
                  <c:v>290.42</c:v>
                </c:pt>
                <c:pt idx="3">
                  <c:v>484.15</c:v>
                </c:pt>
                <c:pt idx="4">
                  <c:v>534.35</c:v>
                </c:pt>
              </c:numCache>
            </c:numRef>
          </c:val>
          <c:extLst>
            <c:ext xmlns:c16="http://schemas.microsoft.com/office/drawing/2014/chart" uri="{C3380CC4-5D6E-409C-BE32-E72D297353CC}">
              <c16:uniqueId val="{00000000-A052-4542-A508-DB70E124D8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A052-4542-A508-DB70E124D8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61.56</c:v>
                </c:pt>
                <c:pt idx="1">
                  <c:v>52.12</c:v>
                </c:pt>
                <c:pt idx="2">
                  <c:v>57.83</c:v>
                </c:pt>
                <c:pt idx="3">
                  <c:v>58.88</c:v>
                </c:pt>
                <c:pt idx="4">
                  <c:v>43.45</c:v>
                </c:pt>
              </c:numCache>
            </c:numRef>
          </c:val>
          <c:extLst>
            <c:ext xmlns:c16="http://schemas.microsoft.com/office/drawing/2014/chart" uri="{C3380CC4-5D6E-409C-BE32-E72D297353CC}">
              <c16:uniqueId val="{00000000-9E8D-4929-B3B2-5042467665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9E8D-4929-B3B2-5042467665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188.6</c:v>
                </c:pt>
                <c:pt idx="1">
                  <c:v>223.79</c:v>
                </c:pt>
                <c:pt idx="2">
                  <c:v>200.23</c:v>
                </c:pt>
                <c:pt idx="3">
                  <c:v>197.1</c:v>
                </c:pt>
                <c:pt idx="4">
                  <c:v>267.83999999999997</c:v>
                </c:pt>
              </c:numCache>
            </c:numRef>
          </c:val>
          <c:extLst>
            <c:ext xmlns:c16="http://schemas.microsoft.com/office/drawing/2014/chart" uri="{C3380CC4-5D6E-409C-BE32-E72D297353CC}">
              <c16:uniqueId val="{00000000-4BF7-42F5-BC99-CC3BCF17B8C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4BF7-42F5-BC99-CC3BCF17B8C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宮城県　女川町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5982</v>
      </c>
      <c r="AM8" s="45"/>
      <c r="AN8" s="45"/>
      <c r="AO8" s="45"/>
      <c r="AP8" s="45"/>
      <c r="AQ8" s="45"/>
      <c r="AR8" s="45"/>
      <c r="AS8" s="45"/>
      <c r="AT8" s="46">
        <f>データ!$S$6</f>
        <v>65.349999999999994</v>
      </c>
      <c r="AU8" s="47"/>
      <c r="AV8" s="47"/>
      <c r="AW8" s="47"/>
      <c r="AX8" s="47"/>
      <c r="AY8" s="47"/>
      <c r="AZ8" s="47"/>
      <c r="BA8" s="47"/>
      <c r="BB8" s="48">
        <f>データ!$T$6</f>
        <v>91.54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93.81</v>
      </c>
      <c r="J10" s="47"/>
      <c r="K10" s="47"/>
      <c r="L10" s="47"/>
      <c r="M10" s="47"/>
      <c r="N10" s="47"/>
      <c r="O10" s="81"/>
      <c r="P10" s="48">
        <f>データ!$P$6</f>
        <v>99.97</v>
      </c>
      <c r="Q10" s="48"/>
      <c r="R10" s="48"/>
      <c r="S10" s="48"/>
      <c r="T10" s="48"/>
      <c r="U10" s="48"/>
      <c r="V10" s="48"/>
      <c r="W10" s="45">
        <f>データ!$Q$6</f>
        <v>2470</v>
      </c>
      <c r="X10" s="45"/>
      <c r="Y10" s="45"/>
      <c r="Z10" s="45"/>
      <c r="AA10" s="45"/>
      <c r="AB10" s="45"/>
      <c r="AC10" s="45"/>
      <c r="AD10" s="2"/>
      <c r="AE10" s="2"/>
      <c r="AF10" s="2"/>
      <c r="AG10" s="2"/>
      <c r="AH10" s="2"/>
      <c r="AI10" s="2"/>
      <c r="AJ10" s="2"/>
      <c r="AK10" s="2"/>
      <c r="AL10" s="45">
        <f>データ!$U$6</f>
        <v>5926</v>
      </c>
      <c r="AM10" s="45"/>
      <c r="AN10" s="45"/>
      <c r="AO10" s="45"/>
      <c r="AP10" s="45"/>
      <c r="AQ10" s="45"/>
      <c r="AR10" s="45"/>
      <c r="AS10" s="45"/>
      <c r="AT10" s="46">
        <f>データ!$V$6</f>
        <v>7.9</v>
      </c>
      <c r="AU10" s="47"/>
      <c r="AV10" s="47"/>
      <c r="AW10" s="47"/>
      <c r="AX10" s="47"/>
      <c r="AY10" s="47"/>
      <c r="AZ10" s="47"/>
      <c r="BA10" s="47"/>
      <c r="BB10" s="48">
        <f>データ!$W$6</f>
        <v>750.13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w6w5ic5QtRs9NR4nrYh2dDIKDkQR1MoJRdppmpRE993DsDa60Y0t29tU42J3newrlcGNKbixclrjBSouBtiYg==" saltValue="GSTgYS7Gpnqis69hxuzaJ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45811</v>
      </c>
      <c r="D6" s="20">
        <f t="shared" si="3"/>
        <v>46</v>
      </c>
      <c r="E6" s="20">
        <f t="shared" si="3"/>
        <v>1</v>
      </c>
      <c r="F6" s="20">
        <f t="shared" si="3"/>
        <v>0</v>
      </c>
      <c r="G6" s="20">
        <f t="shared" si="3"/>
        <v>1</v>
      </c>
      <c r="H6" s="20" t="str">
        <f t="shared" si="3"/>
        <v>宮城県　女川町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93.81</v>
      </c>
      <c r="P6" s="21">
        <f t="shared" si="3"/>
        <v>99.97</v>
      </c>
      <c r="Q6" s="21">
        <f t="shared" si="3"/>
        <v>2470</v>
      </c>
      <c r="R6" s="21">
        <f t="shared" si="3"/>
        <v>5982</v>
      </c>
      <c r="S6" s="21">
        <f t="shared" si="3"/>
        <v>65.349999999999994</v>
      </c>
      <c r="T6" s="21">
        <f t="shared" si="3"/>
        <v>91.54</v>
      </c>
      <c r="U6" s="21">
        <f t="shared" si="3"/>
        <v>5926</v>
      </c>
      <c r="V6" s="21">
        <f t="shared" si="3"/>
        <v>7.9</v>
      </c>
      <c r="W6" s="21">
        <f t="shared" si="3"/>
        <v>750.13</v>
      </c>
      <c r="X6" s="22">
        <f>IF(X7="",NA(),X7)</f>
        <v>85.63</v>
      </c>
      <c r="Y6" s="22">
        <f t="shared" ref="Y6:AG6" si="4">IF(Y7="",NA(),Y7)</f>
        <v>74.77</v>
      </c>
      <c r="Z6" s="22">
        <f t="shared" si="4"/>
        <v>95.33</v>
      </c>
      <c r="AA6" s="22">
        <f t="shared" si="4"/>
        <v>93.06</v>
      </c>
      <c r="AB6" s="22">
        <f t="shared" si="4"/>
        <v>85.45</v>
      </c>
      <c r="AC6" s="22">
        <f t="shared" si="4"/>
        <v>103.81</v>
      </c>
      <c r="AD6" s="22">
        <f t="shared" si="4"/>
        <v>104.35</v>
      </c>
      <c r="AE6" s="22">
        <f t="shared" si="4"/>
        <v>105.34</v>
      </c>
      <c r="AF6" s="22">
        <f t="shared" si="4"/>
        <v>105.77</v>
      </c>
      <c r="AG6" s="22">
        <f t="shared" si="4"/>
        <v>104.82</v>
      </c>
      <c r="AH6" s="21" t="str">
        <f>IF(AH7="","",IF(AH7="-","【-】","【"&amp;SUBSTITUTE(TEXT(AH7,"#,##0.00"),"-","△")&amp;"】"))</f>
        <v>【108.70】</v>
      </c>
      <c r="AI6" s="22">
        <f>IF(AI7="",NA(),AI7)</f>
        <v>465.9</v>
      </c>
      <c r="AJ6" s="22">
        <f t="shared" ref="AJ6:AR6" si="5">IF(AJ7="",NA(),AJ7)</f>
        <v>610.07000000000005</v>
      </c>
      <c r="AK6" s="22">
        <f t="shared" si="5"/>
        <v>731.27</v>
      </c>
      <c r="AL6" s="22">
        <f t="shared" si="5"/>
        <v>755.43</v>
      </c>
      <c r="AM6" s="22">
        <f t="shared" si="5"/>
        <v>855.55</v>
      </c>
      <c r="AN6" s="22">
        <f t="shared" si="5"/>
        <v>25.66</v>
      </c>
      <c r="AO6" s="22">
        <f t="shared" si="5"/>
        <v>21.69</v>
      </c>
      <c r="AP6" s="22">
        <f t="shared" si="5"/>
        <v>24.04</v>
      </c>
      <c r="AQ6" s="22">
        <f t="shared" si="5"/>
        <v>28.03</v>
      </c>
      <c r="AR6" s="22">
        <f t="shared" si="5"/>
        <v>26.73</v>
      </c>
      <c r="AS6" s="21" t="str">
        <f>IF(AS7="","",IF(AS7="-","【-】","【"&amp;SUBSTITUTE(TEXT(AS7,"#,##0.00"),"-","△")&amp;"】"))</f>
        <v>【1.34】</v>
      </c>
      <c r="AT6" s="22">
        <f>IF(AT7="",NA(),AT7)</f>
        <v>106.86</v>
      </c>
      <c r="AU6" s="22">
        <f t="shared" ref="AU6:BC6" si="6">IF(AU7="",NA(),AU7)</f>
        <v>105.92</v>
      </c>
      <c r="AV6" s="22">
        <f t="shared" si="6"/>
        <v>142.15</v>
      </c>
      <c r="AW6" s="22">
        <f t="shared" si="6"/>
        <v>160.94</v>
      </c>
      <c r="AX6" s="22">
        <f t="shared" si="6"/>
        <v>222.4</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283.39</v>
      </c>
      <c r="BF6" s="22">
        <f t="shared" ref="BF6:BN6" si="7">IF(BF7="",NA(),BF7)</f>
        <v>307.14999999999998</v>
      </c>
      <c r="BG6" s="22">
        <f t="shared" si="7"/>
        <v>290.42</v>
      </c>
      <c r="BH6" s="22">
        <f t="shared" si="7"/>
        <v>484.15</v>
      </c>
      <c r="BI6" s="22">
        <f t="shared" si="7"/>
        <v>534.35</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61.56</v>
      </c>
      <c r="BQ6" s="22">
        <f t="shared" ref="BQ6:BY6" si="8">IF(BQ7="",NA(),BQ7)</f>
        <v>52.12</v>
      </c>
      <c r="BR6" s="22">
        <f t="shared" si="8"/>
        <v>57.83</v>
      </c>
      <c r="BS6" s="22">
        <f t="shared" si="8"/>
        <v>58.88</v>
      </c>
      <c r="BT6" s="22">
        <f t="shared" si="8"/>
        <v>43.45</v>
      </c>
      <c r="BU6" s="22">
        <f t="shared" si="8"/>
        <v>84.77</v>
      </c>
      <c r="BV6" s="22">
        <f t="shared" si="8"/>
        <v>87.11</v>
      </c>
      <c r="BW6" s="22">
        <f t="shared" si="8"/>
        <v>82.78</v>
      </c>
      <c r="BX6" s="22">
        <f t="shared" si="8"/>
        <v>84.82</v>
      </c>
      <c r="BY6" s="22">
        <f t="shared" si="8"/>
        <v>82.29</v>
      </c>
      <c r="BZ6" s="21" t="str">
        <f>IF(BZ7="","",IF(BZ7="-","【-】","【"&amp;SUBSTITUTE(TEXT(BZ7,"#,##0.00"),"-","△")&amp;"】"))</f>
        <v>【97.47】</v>
      </c>
      <c r="CA6" s="22">
        <f>IF(CA7="",NA(),CA7)</f>
        <v>188.6</v>
      </c>
      <c r="CB6" s="22">
        <f t="shared" ref="CB6:CJ6" si="9">IF(CB7="",NA(),CB7)</f>
        <v>223.79</v>
      </c>
      <c r="CC6" s="22">
        <f t="shared" si="9"/>
        <v>200.23</v>
      </c>
      <c r="CD6" s="22">
        <f t="shared" si="9"/>
        <v>197.1</v>
      </c>
      <c r="CE6" s="22">
        <f t="shared" si="9"/>
        <v>267.83999999999997</v>
      </c>
      <c r="CF6" s="22">
        <f t="shared" si="9"/>
        <v>227.27</v>
      </c>
      <c r="CG6" s="22">
        <f t="shared" si="9"/>
        <v>223.98</v>
      </c>
      <c r="CH6" s="22">
        <f t="shared" si="9"/>
        <v>225.09</v>
      </c>
      <c r="CI6" s="22">
        <f t="shared" si="9"/>
        <v>224.82</v>
      </c>
      <c r="CJ6" s="22">
        <f t="shared" si="9"/>
        <v>230.85</v>
      </c>
      <c r="CK6" s="21" t="str">
        <f>IF(CK7="","",IF(CK7="-","【-】","【"&amp;SUBSTITUTE(TEXT(CK7,"#,##0.00"),"-","△")&amp;"】"))</f>
        <v>【174.75】</v>
      </c>
      <c r="CL6" s="22">
        <f>IF(CL7="",NA(),CL7)</f>
        <v>25.58</v>
      </c>
      <c r="CM6" s="22">
        <f t="shared" ref="CM6:CU6" si="10">IF(CM7="",NA(),CM7)</f>
        <v>24.54</v>
      </c>
      <c r="CN6" s="22">
        <f t="shared" si="10"/>
        <v>27.08</v>
      </c>
      <c r="CO6" s="22">
        <f t="shared" si="10"/>
        <v>26.06</v>
      </c>
      <c r="CP6" s="22">
        <f t="shared" si="10"/>
        <v>26.4</v>
      </c>
      <c r="CQ6" s="22">
        <f t="shared" si="10"/>
        <v>50.29</v>
      </c>
      <c r="CR6" s="22">
        <f t="shared" si="10"/>
        <v>49.64</v>
      </c>
      <c r="CS6" s="22">
        <f t="shared" si="10"/>
        <v>49.38</v>
      </c>
      <c r="CT6" s="22">
        <f t="shared" si="10"/>
        <v>50.09</v>
      </c>
      <c r="CU6" s="22">
        <f t="shared" si="10"/>
        <v>50.1</v>
      </c>
      <c r="CV6" s="21" t="str">
        <f>IF(CV7="","",IF(CV7="-","【-】","【"&amp;SUBSTITUTE(TEXT(CV7,"#,##0.00"),"-","△")&amp;"】"))</f>
        <v>【59.97】</v>
      </c>
      <c r="CW6" s="22">
        <f>IF(CW7="",NA(),CW7)</f>
        <v>87.09</v>
      </c>
      <c r="CX6" s="22">
        <f t="shared" ref="CX6:DF6" si="11">IF(CX7="",NA(),CX7)</f>
        <v>88.65</v>
      </c>
      <c r="CY6" s="22">
        <f t="shared" si="11"/>
        <v>84.15</v>
      </c>
      <c r="CZ6" s="22">
        <f t="shared" si="11"/>
        <v>89.4</v>
      </c>
      <c r="DA6" s="22">
        <f t="shared" si="11"/>
        <v>86.14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12.34</v>
      </c>
      <c r="DI6" s="22">
        <f t="shared" ref="DI6:DQ6" si="12">IF(DI7="",NA(),DI7)</f>
        <v>7.85</v>
      </c>
      <c r="DJ6" s="22">
        <f t="shared" si="12"/>
        <v>11.26</v>
      </c>
      <c r="DK6" s="22">
        <f t="shared" si="12"/>
        <v>10.82</v>
      </c>
      <c r="DL6" s="22">
        <f t="shared" si="12"/>
        <v>14.47</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45811</v>
      </c>
      <c r="D7" s="24">
        <v>46</v>
      </c>
      <c r="E7" s="24">
        <v>1</v>
      </c>
      <c r="F7" s="24">
        <v>0</v>
      </c>
      <c r="G7" s="24">
        <v>1</v>
      </c>
      <c r="H7" s="24" t="s">
        <v>93</v>
      </c>
      <c r="I7" s="24" t="s">
        <v>94</v>
      </c>
      <c r="J7" s="24" t="s">
        <v>95</v>
      </c>
      <c r="K7" s="24" t="s">
        <v>96</v>
      </c>
      <c r="L7" s="24" t="s">
        <v>97</v>
      </c>
      <c r="M7" s="24" t="s">
        <v>98</v>
      </c>
      <c r="N7" s="25" t="s">
        <v>99</v>
      </c>
      <c r="O7" s="25">
        <v>93.81</v>
      </c>
      <c r="P7" s="25">
        <v>99.97</v>
      </c>
      <c r="Q7" s="25">
        <v>2470</v>
      </c>
      <c r="R7" s="25">
        <v>5982</v>
      </c>
      <c r="S7" s="25">
        <v>65.349999999999994</v>
      </c>
      <c r="T7" s="25">
        <v>91.54</v>
      </c>
      <c r="U7" s="25">
        <v>5926</v>
      </c>
      <c r="V7" s="25">
        <v>7.9</v>
      </c>
      <c r="W7" s="25">
        <v>750.13</v>
      </c>
      <c r="X7" s="25">
        <v>85.63</v>
      </c>
      <c r="Y7" s="25">
        <v>74.77</v>
      </c>
      <c r="Z7" s="25">
        <v>95.33</v>
      </c>
      <c r="AA7" s="25">
        <v>93.06</v>
      </c>
      <c r="AB7" s="25">
        <v>85.45</v>
      </c>
      <c r="AC7" s="25">
        <v>103.81</v>
      </c>
      <c r="AD7" s="25">
        <v>104.35</v>
      </c>
      <c r="AE7" s="25">
        <v>105.34</v>
      </c>
      <c r="AF7" s="25">
        <v>105.77</v>
      </c>
      <c r="AG7" s="25">
        <v>104.82</v>
      </c>
      <c r="AH7" s="25">
        <v>108.7</v>
      </c>
      <c r="AI7" s="25">
        <v>465.9</v>
      </c>
      <c r="AJ7" s="25">
        <v>610.07000000000005</v>
      </c>
      <c r="AK7" s="25">
        <v>731.27</v>
      </c>
      <c r="AL7" s="25">
        <v>755.43</v>
      </c>
      <c r="AM7" s="25">
        <v>855.55</v>
      </c>
      <c r="AN7" s="25">
        <v>25.66</v>
      </c>
      <c r="AO7" s="25">
        <v>21.69</v>
      </c>
      <c r="AP7" s="25">
        <v>24.04</v>
      </c>
      <c r="AQ7" s="25">
        <v>28.03</v>
      </c>
      <c r="AR7" s="25">
        <v>26.73</v>
      </c>
      <c r="AS7" s="25">
        <v>1.34</v>
      </c>
      <c r="AT7" s="25">
        <v>106.86</v>
      </c>
      <c r="AU7" s="25">
        <v>105.92</v>
      </c>
      <c r="AV7" s="25">
        <v>142.15</v>
      </c>
      <c r="AW7" s="25">
        <v>160.94</v>
      </c>
      <c r="AX7" s="25">
        <v>222.4</v>
      </c>
      <c r="AY7" s="25">
        <v>300.14</v>
      </c>
      <c r="AZ7" s="25">
        <v>301.04000000000002</v>
      </c>
      <c r="BA7" s="25">
        <v>305.08</v>
      </c>
      <c r="BB7" s="25">
        <v>305.33999999999997</v>
      </c>
      <c r="BC7" s="25">
        <v>310.01</v>
      </c>
      <c r="BD7" s="25">
        <v>252.29</v>
      </c>
      <c r="BE7" s="25">
        <v>283.39</v>
      </c>
      <c r="BF7" s="25">
        <v>307.14999999999998</v>
      </c>
      <c r="BG7" s="25">
        <v>290.42</v>
      </c>
      <c r="BH7" s="25">
        <v>484.15</v>
      </c>
      <c r="BI7" s="25">
        <v>534.35</v>
      </c>
      <c r="BJ7" s="25">
        <v>566.65</v>
      </c>
      <c r="BK7" s="25">
        <v>551.62</v>
      </c>
      <c r="BL7" s="25">
        <v>585.59</v>
      </c>
      <c r="BM7" s="25">
        <v>561.34</v>
      </c>
      <c r="BN7" s="25">
        <v>538.33000000000004</v>
      </c>
      <c r="BO7" s="25">
        <v>268.07</v>
      </c>
      <c r="BP7" s="25">
        <v>61.56</v>
      </c>
      <c r="BQ7" s="25">
        <v>52.12</v>
      </c>
      <c r="BR7" s="25">
        <v>57.83</v>
      </c>
      <c r="BS7" s="25">
        <v>58.88</v>
      </c>
      <c r="BT7" s="25">
        <v>43.45</v>
      </c>
      <c r="BU7" s="25">
        <v>84.77</v>
      </c>
      <c r="BV7" s="25">
        <v>87.11</v>
      </c>
      <c r="BW7" s="25">
        <v>82.78</v>
      </c>
      <c r="BX7" s="25">
        <v>84.82</v>
      </c>
      <c r="BY7" s="25">
        <v>82.29</v>
      </c>
      <c r="BZ7" s="25">
        <v>97.47</v>
      </c>
      <c r="CA7" s="25">
        <v>188.6</v>
      </c>
      <c r="CB7" s="25">
        <v>223.79</v>
      </c>
      <c r="CC7" s="25">
        <v>200.23</v>
      </c>
      <c r="CD7" s="25">
        <v>197.1</v>
      </c>
      <c r="CE7" s="25">
        <v>267.83999999999997</v>
      </c>
      <c r="CF7" s="25">
        <v>227.27</v>
      </c>
      <c r="CG7" s="25">
        <v>223.98</v>
      </c>
      <c r="CH7" s="25">
        <v>225.09</v>
      </c>
      <c r="CI7" s="25">
        <v>224.82</v>
      </c>
      <c r="CJ7" s="25">
        <v>230.85</v>
      </c>
      <c r="CK7" s="25">
        <v>174.75</v>
      </c>
      <c r="CL7" s="25">
        <v>25.58</v>
      </c>
      <c r="CM7" s="25">
        <v>24.54</v>
      </c>
      <c r="CN7" s="25">
        <v>27.08</v>
      </c>
      <c r="CO7" s="25">
        <v>26.06</v>
      </c>
      <c r="CP7" s="25">
        <v>26.4</v>
      </c>
      <c r="CQ7" s="25">
        <v>50.29</v>
      </c>
      <c r="CR7" s="25">
        <v>49.64</v>
      </c>
      <c r="CS7" s="25">
        <v>49.38</v>
      </c>
      <c r="CT7" s="25">
        <v>50.09</v>
      </c>
      <c r="CU7" s="25">
        <v>50.1</v>
      </c>
      <c r="CV7" s="25">
        <v>59.97</v>
      </c>
      <c r="CW7" s="25">
        <v>87.09</v>
      </c>
      <c r="CX7" s="25">
        <v>88.65</v>
      </c>
      <c r="CY7" s="25">
        <v>84.15</v>
      </c>
      <c r="CZ7" s="25">
        <v>89.4</v>
      </c>
      <c r="DA7" s="25">
        <v>86.14</v>
      </c>
      <c r="DB7" s="25">
        <v>77.73</v>
      </c>
      <c r="DC7" s="25">
        <v>78.09</v>
      </c>
      <c r="DD7" s="25">
        <v>78.010000000000005</v>
      </c>
      <c r="DE7" s="25">
        <v>77.599999999999994</v>
      </c>
      <c r="DF7" s="25">
        <v>77.3</v>
      </c>
      <c r="DG7" s="25">
        <v>89.76</v>
      </c>
      <c r="DH7" s="25">
        <v>12.34</v>
      </c>
      <c r="DI7" s="25">
        <v>7.85</v>
      </c>
      <c r="DJ7" s="25">
        <v>11.26</v>
      </c>
      <c r="DK7" s="25">
        <v>10.82</v>
      </c>
      <c r="DL7" s="25">
        <v>14.47</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kensetu16</cp:lastModifiedBy>
  <dcterms:created xsi:type="dcterms:W3CDTF">2023-12-05T00:48:45Z</dcterms:created>
  <dcterms:modified xsi:type="dcterms:W3CDTF">2024-01-29T02:53:36Z</dcterms:modified>
  <cp:category/>
</cp:coreProperties>
</file>