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425452\Desktop\"/>
    </mc:Choice>
  </mc:AlternateContent>
  <xr:revisionPtr revIDLastSave="0" documentId="13_ncr:1_{F62EFCE2-5477-4965-A79E-6791D64D3EFA}" xr6:coauthVersionLast="47" xr6:coauthVersionMax="47" xr10:uidLastSave="{00000000-0000-0000-0000-000000000000}"/>
  <workbookProtection workbookAlgorithmName="SHA-512" workbookHashValue="VMkUw1uxsZE5ahEqrN5IXPc8yDwZaTwV7Aml49n6MRZWTxPK/UAOGoS8Ai+P1PqzDze/3iVzjeCw46WGP4R3sQ==" workbookSaltValue="NmbrsUlIBMSHaGi6SbBny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<sst xmlns="http://schemas.openxmlformats.org/spreadsheetml/2006/main" count="236" uniqueCount="122">
  <si>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</si>
  <si>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</si>
  <si>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</si>
  <si>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</si>
  <si>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</si>
  <si>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</si>
  <si>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</si>
  <si>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</si>
  <si>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</si>
  <si>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</si>
  <si>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</si>
  <si>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</si>
  <si>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</si>
  <si>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</si>
  <si>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</si>
  <si>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</si>
  <si>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</si>
  <si>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</si>
  <si>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</si>
  <si>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</si>
  <si>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</si>
  <si>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</si>
  <si>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</si>
  <si>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</si>
  <si>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</si>
  <si>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</si>
  <si>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</si>
  <si>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</si>
  <si>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</si>
  <si>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</si>
  <si>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</si>
  <si>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</si>
  <si>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</si>
  <si>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</si>
  <si>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</si>
  <si>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</si>
  <si>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</si>
  <si>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</si>
  <si>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</si>
  <si>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</si>
  <si>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</si>
  <si>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</si>
  <si>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</si>
  <si>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</si>
  <si>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</si>
  <si>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</si>
  <si>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</si>
  <si>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</si>
  <si>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</si>
  <si>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</si>
  <si>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</si>
  <si>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</si>
  <si>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</si>
  <si>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</si>
  <si>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</si>
  <si>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</si>
  <si>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</si>
  <si>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</si>
  <si>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</si>
  <si>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</si>
  <si>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</si>
  <si>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</si>
  <si>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</si>
  <si>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</si>
  <si>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</si>
  <si>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</si>
  <si>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</si>
  <si>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</si>
  <si>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</si>
  <si>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</si>
  <si>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</si>
  <si>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</si>
  <si>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</si>
  <si>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</si>
  <si>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</si>
  <si>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</si>
  <si>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</si>
  <si>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</si>
  <si>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</si>
  <si>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</si>
  <si>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</si>
  <si>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</si>
  <si>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</si>
  <si>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</si>
  <si>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</si>
  <si>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</si>
  <si>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</si>
  <si>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</si>
  <si>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</si>
  <si>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</si>
  <si>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</si>
  <si>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</si>
  <si>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</si>
  <si>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</si>
  <si>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</si>
  <si>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</si>
  <si>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</si>
  <si>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</si>
  <si>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</si>
  <si>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</si>
  <si>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</si>
  <si>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</si>
  <si>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</si>
  <si>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</si>
  <si>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</si>
  <si>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</si>
  <si>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</si>
  <si>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</si>
  <si>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</si>
  <si>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</si>
  <si>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</si>
  <si>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</si>
  <si>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</si>
  <si>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</si>
  <si>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</si>
  <si>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</si>
  <si>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</si>
  <si>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</si>
  <si>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</si>
  <si>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phoneticPr fontId="4"/>
  </si>
  <si>
    <t>　供用開始から２０年以上が経過したため、処理場の設備についてストックマネジメント計画を策定した。施設のライフサイクルコストの低減を図り、計画的な修繕・更新を実施している。
　今後は、処理場の更新工事が完了次第、管渠の更新工事を見据えた計画を策定する。</t>
    <rPh sb="87" eb="89">
      <t>コンゴ</t>
    </rPh>
    <rPh sb="91" eb="94">
      <t>ショリジョウ</t>
    </rPh>
    <rPh sb="95" eb="99">
      <t>コウシンコウジ</t>
    </rPh>
    <rPh sb="100" eb="104">
      <t>カンリョウシダイ</t>
    </rPh>
    <rPh sb="105" eb="107">
      <t>カンキョ</t>
    </rPh>
    <phoneticPr fontId="4"/>
  </si>
  <si>
    <t>①収益的収支比率　
⑤経費回収率
　収益的収支比率・経費回収率が減少に転じた。主な要因として、収益面では、年間有収水量の減少に伴い、使用料収入が減少したことが挙げられる。費用面では、地方公営企業法適用に係る委託料や電気料の高騰が挙げられる。経営戦略の改定に基づいた使用料収入の確保が必要不可欠である。
④企業債残高対事業規模比率
　企業債発行額の減少及び元金償還が進んだことによる地方債現在高の減少に伴い、比率が減少した。
⑥汚水処理原価
　修繕費の増加に伴い、汚水処理原価が増加した。今後は人口減少による有収水量の低下が汚水処理原価の引上げに直結していくものと分析する。
⑦施設利用率
　類似団体の平均値を上回って推移しているが、今後は人口減少が進むにつれて、施設利用率も減少していくものと分析する。
⑧水洗化率
　水洗化率向上のため「水洗便所等改造資金融資あっせん事業」の啓蒙に努めている。しかし、人口減少と高齢化が進み、新たな接続は伸び悩んでいる。今後は水洗化率向上につながる施策として、下水道接続者に対する補助金交付事業等を検討する。</t>
    <rPh sb="32" eb="34">
      <t>ゲンショウ</t>
    </rPh>
    <rPh sb="35" eb="36">
      <t>テン</t>
    </rPh>
    <rPh sb="39" eb="40">
      <t>オモ</t>
    </rPh>
    <rPh sb="41" eb="43">
      <t>ヨウイン</t>
    </rPh>
    <rPh sb="47" eb="49">
      <t>シュウエキ</t>
    </rPh>
    <rPh sb="49" eb="50">
      <t>メン</t>
    </rPh>
    <rPh sb="79" eb="80">
      <t>ア</t>
    </rPh>
    <rPh sb="85" eb="87">
      <t>ヒヨウ</t>
    </rPh>
    <rPh sb="87" eb="88">
      <t>メン</t>
    </rPh>
    <rPh sb="91" eb="98">
      <t>チホウコウエイキギョウホウ</t>
    </rPh>
    <rPh sb="98" eb="100">
      <t>テキヨウ</t>
    </rPh>
    <rPh sb="101" eb="102">
      <t>カカ</t>
    </rPh>
    <rPh sb="103" eb="106">
      <t>イタクリョウ</t>
    </rPh>
    <rPh sb="107" eb="110">
      <t>デンキリョウ</t>
    </rPh>
    <rPh sb="111" eb="113">
      <t>コウトウ</t>
    </rPh>
    <rPh sb="114" eb="115">
      <t>ア</t>
    </rPh>
    <rPh sb="120" eb="124">
      <t>ケイエイセンリャク</t>
    </rPh>
    <rPh sb="125" eb="127">
      <t>カイテイ</t>
    </rPh>
    <rPh sb="128" eb="129">
      <t>モト</t>
    </rPh>
    <rPh sb="132" eb="135">
      <t>シヨウリョウ</t>
    </rPh>
    <rPh sb="135" eb="137">
      <t>シュウニュウ</t>
    </rPh>
    <rPh sb="138" eb="140">
      <t>カクホ</t>
    </rPh>
    <rPh sb="141" eb="146">
      <t>ヒツヨウフカケツ</t>
    </rPh>
    <rPh sb="284" eb="286">
      <t>ブンセキ</t>
    </rPh>
    <rPh sb="350" eb="352">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</si>
</sst>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B-42A9-BF0B-F1EAA42656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C69B-42A9-BF0B-F1EAA42656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62.31</c:v>
                </c:pt>
                <c:pt idx="1">
                  <c:v>63.04</c:v>
                </c:pt>
                <c:pt idx="2">
                  <c:v>66.11</c:v>
                </c:pt>
                <c:pt idx="3">
                  <c:v>64.62</c:v>
                </c:pt>
                <c:pt idx="4">
                  <c:v>64.239999999999995</c:v>
                </c:pt>
              </c:numCache>
            </c:numRef>
          </c:val>
          <c:extLst>
            <c:ext xmlns:c16="http://schemas.microsoft.com/office/drawing/2014/chart" uri="{C3380CC4-5D6E-409C-BE32-E72D297353CC}">
              <c16:uniqueId val="{00000000-7BDA-4990-A6CE-20A1FB238E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54.86</c:v>
                </c:pt>
              </c:numCache>
            </c:numRef>
          </c:val>
          <c:smooth val="0"/>
          <c:extLst>
            <c:ext xmlns:c16="http://schemas.microsoft.com/office/drawing/2014/chart" uri="{C3380CC4-5D6E-409C-BE32-E72D297353CC}">
              <c16:uniqueId val="{00000001-7BDA-4990-A6CE-20A1FB238E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75.92</c:v>
                </c:pt>
                <c:pt idx="1">
                  <c:v>76.34</c:v>
                </c:pt>
                <c:pt idx="2">
                  <c:v>76.97</c:v>
                </c:pt>
                <c:pt idx="3">
                  <c:v>77.430000000000007</c:v>
                </c:pt>
                <c:pt idx="4">
                  <c:v>77.83</c:v>
                </c:pt>
              </c:numCache>
            </c:numRef>
          </c:val>
          <c:extLst>
            <c:ext xmlns:c16="http://schemas.microsoft.com/office/drawing/2014/chart" uri="{C3380CC4-5D6E-409C-BE32-E72D297353CC}">
              <c16:uniqueId val="{00000000-CE2F-480A-A7D3-F19FC8E58F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91.37</c:v>
                </c:pt>
              </c:numCache>
            </c:numRef>
          </c:val>
          <c:smooth val="0"/>
          <c:extLst>
            <c:ext xmlns:c16="http://schemas.microsoft.com/office/drawing/2014/chart" uri="{C3380CC4-5D6E-409C-BE32-E72D297353CC}">
              <c16:uniqueId val="{00000001-CE2F-480A-A7D3-F19FC8E58F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64.36</c:v>
                </c:pt>
                <c:pt idx="1">
                  <c:v>66.83</c:v>
                </c:pt>
                <c:pt idx="2">
                  <c:v>72.44</c:v>
                </c:pt>
                <c:pt idx="3">
                  <c:v>73.17</c:v>
                </c:pt>
                <c:pt idx="4">
                  <c:v>69.69</c:v>
                </c:pt>
              </c:numCache>
            </c:numRef>
          </c:val>
          <c:extLst>
            <c:ext xmlns:c16="http://schemas.microsoft.com/office/drawing/2014/chart" uri="{C3380CC4-5D6E-409C-BE32-E72D297353CC}">
              <c16:uniqueId val="{00000000-AF42-4991-9AF6-46C7EEDC7A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2-4991-9AF6-46C7EEDC7A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6-49C6-BAFE-E9A0D3BCC0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6-49C6-BAFE-E9A0D3BCC0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0-4CA6-B4DC-41C4353166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0-4CA6-B4DC-41C4353166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F-4D53-84B7-0AD823F9E5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F-4D53-84B7-0AD823F9E5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6-4CB1-B860-DFEC7A9693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6-4CB1-B860-DFEC7A9693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351.19</c:v>
                </c:pt>
                <c:pt idx="1">
                  <c:v>498.98</c:v>
                </c:pt>
                <c:pt idx="2">
                  <c:v>526.17999999999995</c:v>
                </c:pt>
                <c:pt idx="3">
                  <c:v>361.68</c:v>
                </c:pt>
                <c:pt idx="4">
                  <c:v>144.47999999999999</c:v>
                </c:pt>
              </c:numCache>
            </c:numRef>
          </c:val>
          <c:extLst>
            <c:ext xmlns:c16="http://schemas.microsoft.com/office/drawing/2014/chart" uri="{C3380CC4-5D6E-409C-BE32-E72D297353CC}">
              <c16:uniqueId val="{00000000-8663-49D8-8C94-041C9DA29E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742.08</c:v>
                </c:pt>
              </c:numCache>
            </c:numRef>
          </c:val>
          <c:smooth val="0"/>
          <c:extLst>
            <c:ext xmlns:c16="http://schemas.microsoft.com/office/drawing/2014/chart" uri="{C3380CC4-5D6E-409C-BE32-E72D297353CC}">
              <c16:uniqueId val="{00000001-8663-49D8-8C94-041C9DA29E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89.87</c:v>
                </c:pt>
                <c:pt idx="1">
                  <c:v>90.04</c:v>
                </c:pt>
                <c:pt idx="2">
                  <c:v>87.29</c:v>
                </c:pt>
                <c:pt idx="3">
                  <c:v>91.87</c:v>
                </c:pt>
                <c:pt idx="4">
                  <c:v>80.23</c:v>
                </c:pt>
              </c:numCache>
            </c:numRef>
          </c:val>
          <c:extLst>
            <c:ext xmlns:c16="http://schemas.microsoft.com/office/drawing/2014/chart" uri="{C3380CC4-5D6E-409C-BE32-E72D297353CC}">
              <c16:uniqueId val="{00000000-DFF5-46A8-9C9C-59D5705F73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86.51</c:v>
                </c:pt>
              </c:numCache>
            </c:numRef>
          </c:val>
          <c:smooth val="0"/>
          <c:extLst>
            <c:ext xmlns:c16="http://schemas.microsoft.com/office/drawing/2014/chart" uri="{C3380CC4-5D6E-409C-BE32-E72D297353CC}">
              <c16:uniqueId val="{00000001-DFF5-46A8-9C9C-59D5705F73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204.82</c:v>
                </c:pt>
                <c:pt idx="1">
                  <c:v>206.16</c:v>
                </c:pt>
                <c:pt idx="2">
                  <c:v>213.59</c:v>
                </c:pt>
                <c:pt idx="3">
                  <c:v>203.9</c:v>
                </c:pt>
                <c:pt idx="4">
                  <c:v>232.81</c:v>
                </c:pt>
              </c:numCache>
            </c:numRef>
          </c:val>
          <c:extLst>
            <c:ext xmlns:c16="http://schemas.microsoft.com/office/drawing/2014/chart" uri="{C3380CC4-5D6E-409C-BE32-E72D297353CC}">
              <c16:uniqueId val="{00000000-B09B-462F-9541-89D35F5C7C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188.24</c:v>
                </c:pt>
              </c:numCache>
            </c:numRef>
          </c:val>
          <c:smooth val="0"/>
          <c:extLst>
            <c:ext xmlns:c16="http://schemas.microsoft.com/office/drawing/2014/chart" uri="{C3380CC4-5D6E-409C-BE32-E72D297353CC}">
              <c16:uniqueId val="{00000001-B09B-462F-9541-89D35F5C7C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加美町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21774</v>
      </c>
      <c r="AM8" s="42"/>
      <c r="AN8" s="42"/>
      <c r="AO8" s="42"/>
      <c r="AP8" s="42"/>
      <c r="AQ8" s="42"/>
      <c r="AR8" s="42"/>
      <c r="AS8" s="42"/>
      <c r="AT8" s="35">
        <f>データ!T6</f>
        <v>460.67</v>
      </c>
      <c r="AU8" s="35"/>
      <c r="AV8" s="35"/>
      <c r="AW8" s="35"/>
      <c r="AX8" s="35"/>
      <c r="AY8" s="35"/>
      <c r="AZ8" s="35"/>
      <c r="BA8" s="35"/>
      <c r="BB8" s="35">
        <f>データ!U6</f>
        <v>47.27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45.96</v>
      </c>
      <c r="Q10" s="35"/>
      <c r="R10" s="35"/>
      <c r="S10" s="35"/>
      <c r="T10" s="35"/>
      <c r="U10" s="35"/>
      <c r="V10" s="35"/>
      <c r="W10" s="35">
        <f>データ!Q6</f>
        <v>79.53</v>
      </c>
      <c r="X10" s="35"/>
      <c r="Y10" s="35"/>
      <c r="Z10" s="35"/>
      <c r="AA10" s="35"/>
      <c r="AB10" s="35"/>
      <c r="AC10" s="35"/>
      <c r="AD10" s="42">
        <f>データ!R6</f>
        <v>3302</v>
      </c>
      <c r="AE10" s="42"/>
      <c r="AF10" s="42"/>
      <c r="AG10" s="42"/>
      <c r="AH10" s="42"/>
      <c r="AI10" s="42"/>
      <c r="AJ10" s="42"/>
      <c r="AK10" s="2"/>
      <c r="AL10" s="42">
        <f>データ!V6</f>
        <v>9941</v>
      </c>
      <c r="AM10" s="42"/>
      <c r="AN10" s="42"/>
      <c r="AO10" s="42"/>
      <c r="AP10" s="42"/>
      <c r="AQ10" s="42"/>
      <c r="AR10" s="42"/>
      <c r="AS10" s="42"/>
      <c r="AT10" s="35">
        <f>データ!W6</f>
        <v>4.84</v>
      </c>
      <c r="AU10" s="35"/>
      <c r="AV10" s="35"/>
      <c r="AW10" s="35"/>
      <c r="AX10" s="35"/>
      <c r="AY10" s="35"/>
      <c r="AZ10" s="35"/>
      <c r="BA10" s="35"/>
      <c r="BB10" s="35">
        <f>データ!X6</f>
        <v>2053.9299999999998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121</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45</v>
      </c>
      <c r="N86" s="12" t="s">
        <v>43</v>
      </c>
      <c r="O86" s="12" t="str">
        <f>データ!EO6</f>
        <v>【0.23】</v>
      </c>
    </row>
  </sheetData>
  <sheetProtection algorithmName="SHA-512" hashValue="Aj7Gs+LoUwxE6blX2WuFe00dos6wlx/+3JXIPL6G2z1Sq9LPJqcCfMXXcUnyCmNddzP4j/VEEKPY/DgSvgInFg==" saltValue="kEXSlgTcchSqnY8LpFXz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44458</v>
      </c>
      <c r="D6" s="19">
        <f t="shared" si="3"/>
        <v>47</v>
      </c>
      <c r="E6" s="19">
        <f t="shared" si="3"/>
        <v>17</v>
      </c>
      <c r="F6" s="19">
        <f t="shared" si="3"/>
        <v>1</v>
      </c>
      <c r="G6" s="19">
        <f t="shared" si="3"/>
        <v>0</v>
      </c>
      <c r="H6" s="19" t="str">
        <f t="shared" si="3"/>
        <v>宮城県　加美町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45.96</v>
      </c>
      <c r="Q6" s="20">
        <f t="shared" si="3"/>
        <v>79.53</v>
      </c>
      <c r="R6" s="20">
        <f t="shared" si="3"/>
        <v>3302</v>
      </c>
      <c r="S6" s="20">
        <f t="shared" si="3"/>
        <v>21774</v>
      </c>
      <c r="T6" s="20">
        <f t="shared" si="3"/>
        <v>460.67</v>
      </c>
      <c r="U6" s="20">
        <f t="shared" si="3"/>
        <v>47.27</v>
      </c>
      <c r="V6" s="20">
        <f t="shared" si="3"/>
        <v>9941</v>
      </c>
      <c r="W6" s="20">
        <f t="shared" si="3"/>
        <v>4.84</v>
      </c>
      <c r="X6" s="20">
        <f t="shared" si="3"/>
        <v>2053.9299999999998</v>
      </c>
      <c r="Y6" s="21">
        <f>IF(Y7="",NA(),Y7)</f>
        <v>64.36</v>
      </c>
      <c r="Z6" s="21">
        <f t="shared" ref="Z6:AH6" si="4">IF(Z7="",NA(),Z7)</f>
        <v>66.83</v>
      </c>
      <c r="AA6" s="21">
        <f t="shared" si="4"/>
        <v>72.44</v>
      </c>
      <c r="AB6" s="21">
        <f t="shared" si="4"/>
        <v>73.17</v>
      </c>
      <c r="AC6" s="21">
        <f t="shared" si="4"/>
        <v>69.69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351.19</v>
      </c>
      <c r="BG6" s="21">
        <f t="shared" ref="BG6:BO6" si="7">IF(BG7="",NA(),BG7)</f>
        <v>498.98</v>
      </c>
      <c r="BH6" s="21">
        <f t="shared" si="7"/>
        <v>526.17999999999995</v>
      </c>
      <c r="BI6" s="21">
        <f t="shared" si="7"/>
        <v>361.68</v>
      </c>
      <c r="BJ6" s="21">
        <f t="shared" si="7"/>
        <v>144.47999999999999</v>
      </c>
      <c r="BK6" s="21">
        <f t="shared" si="7"/>
        <v>1048.23</v>
      </c>
      <c r="BL6" s="21">
        <f t="shared" si="7"/>
        <v>1130.42</v>
      </c>
      <c r="BM6" s="21">
        <f t="shared" si="7"/>
        <v>1245.0999999999999</v>
      </c>
      <c r="BN6" s="21">
        <f t="shared" si="7"/>
        <v>1108.8</v>
      </c>
      <c r="BO6" s="21">
        <f t="shared" si="7"/>
        <v>742.08</v>
      </c>
      <c r="BP6" s="20" t="str">
        <f>IF(BP7="","",IF(BP7="-","【-】","【"&amp;SUBSTITUTE(TEXT(BP7,"#,##0.00"),"-","△")&amp;"】"))</f>
        <v>【652.82】</v>
      </c>
      <c r="BQ6" s="21">
        <f>IF(BQ7="",NA(),BQ7)</f>
        <v>89.87</v>
      </c>
      <c r="BR6" s="21">
        <f t="shared" ref="BR6:BZ6" si="8">IF(BR7="",NA(),BR7)</f>
        <v>90.04</v>
      </c>
      <c r="BS6" s="21">
        <f t="shared" si="8"/>
        <v>87.29</v>
      </c>
      <c r="BT6" s="21">
        <f t="shared" si="8"/>
        <v>91.87</v>
      </c>
      <c r="BU6" s="21">
        <f t="shared" si="8"/>
        <v>80.23</v>
      </c>
      <c r="BV6" s="21">
        <f t="shared" si="8"/>
        <v>78.92</v>
      </c>
      <c r="BW6" s="21">
        <f t="shared" si="8"/>
        <v>74.17</v>
      </c>
      <c r="BX6" s="21">
        <f t="shared" si="8"/>
        <v>79.77</v>
      </c>
      <c r="BY6" s="21">
        <f t="shared" si="8"/>
        <v>79.63</v>
      </c>
      <c r="BZ6" s="21">
        <f t="shared" si="8"/>
        <v>86.51</v>
      </c>
      <c r="CA6" s="20" t="str">
        <f>IF(CA7="","",IF(CA7="-","【-】","【"&amp;SUBSTITUTE(TEXT(CA7,"#,##0.00"),"-","△")&amp;"】"))</f>
        <v>【97.61】</v>
      </c>
      <c r="CB6" s="21">
        <f>IF(CB7="",NA(),CB7)</f>
        <v>204.82</v>
      </c>
      <c r="CC6" s="21">
        <f t="shared" ref="CC6:CK6" si="9">IF(CC7="",NA(),CC7)</f>
        <v>206.16</v>
      </c>
      <c r="CD6" s="21">
        <f t="shared" si="9"/>
        <v>213.59</v>
      </c>
      <c r="CE6" s="21">
        <f t="shared" si="9"/>
        <v>203.9</v>
      </c>
      <c r="CF6" s="21">
        <f t="shared" si="9"/>
        <v>232.81</v>
      </c>
      <c r="CG6" s="21">
        <f t="shared" si="9"/>
        <v>220.31</v>
      </c>
      <c r="CH6" s="21">
        <f t="shared" si="9"/>
        <v>230.95</v>
      </c>
      <c r="CI6" s="21">
        <f t="shared" si="9"/>
        <v>214.56</v>
      </c>
      <c r="CJ6" s="21">
        <f t="shared" si="9"/>
        <v>213.66</v>
      </c>
      <c r="CK6" s="21">
        <f t="shared" si="9"/>
        <v>188.24</v>
      </c>
      <c r="CL6" s="20" t="str">
        <f>IF(CL7="","",IF(CL7="-","【-】","【"&amp;SUBSTITUTE(TEXT(CL7,"#,##0.00"),"-","△")&amp;"】"))</f>
        <v>【138.29】</v>
      </c>
      <c r="CM6" s="21">
        <f>IF(CM7="",NA(),CM7)</f>
        <v>62.31</v>
      </c>
      <c r="CN6" s="21">
        <f t="shared" ref="CN6:CV6" si="10">IF(CN7="",NA(),CN7)</f>
        <v>63.04</v>
      </c>
      <c r="CO6" s="21">
        <f t="shared" si="10"/>
        <v>66.11</v>
      </c>
      <c r="CP6" s="21">
        <f t="shared" si="10"/>
        <v>64.62</v>
      </c>
      <c r="CQ6" s="21">
        <f t="shared" si="10"/>
        <v>64.239999999999995</v>
      </c>
      <c r="CR6" s="21">
        <f t="shared" si="10"/>
        <v>49.68</v>
      </c>
      <c r="CS6" s="21">
        <f t="shared" si="10"/>
        <v>49.27</v>
      </c>
      <c r="CT6" s="21">
        <f t="shared" si="10"/>
        <v>49.47</v>
      </c>
      <c r="CU6" s="21">
        <f t="shared" si="10"/>
        <v>48.19</v>
      </c>
      <c r="CV6" s="21">
        <f t="shared" si="10"/>
        <v>54.86</v>
      </c>
      <c r="CW6" s="20" t="str">
        <f>IF(CW7="","",IF(CW7="-","【-】","【"&amp;SUBSTITUTE(TEXT(CW7,"#,##0.00"),"-","△")&amp;"】"))</f>
        <v>【59.10】</v>
      </c>
      <c r="CX6" s="21">
        <f>IF(CX7="",NA(),CX7)</f>
        <v>75.92</v>
      </c>
      <c r="CY6" s="21">
        <f t="shared" ref="CY6:DG6" si="11">IF(CY7="",NA(),CY7)</f>
        <v>76.34</v>
      </c>
      <c r="CZ6" s="21">
        <f t="shared" si="11"/>
        <v>76.97</v>
      </c>
      <c r="DA6" s="21">
        <f t="shared" si="11"/>
        <v>77.430000000000007</v>
      </c>
      <c r="DB6" s="21">
        <f t="shared" si="11"/>
        <v>77.83</v>
      </c>
      <c r="DC6" s="21">
        <f t="shared" si="11"/>
        <v>83.35</v>
      </c>
      <c r="DD6" s="21">
        <f t="shared" si="11"/>
        <v>83.16</v>
      </c>
      <c r="DE6" s="21">
        <f t="shared" si="11"/>
        <v>82.06</v>
      </c>
      <c r="DF6" s="21">
        <f t="shared" si="11"/>
        <v>82.26</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5" s="22" customFormat="1" x14ac:dyDescent="0.15">
      <c r="A7" s="14"/>
      <c r="B7" s="23">
        <v>2022</v>
      </c>
      <c r="C7" s="23">
        <v>44458</v>
      </c>
      <c r="D7" s="23">
        <v>47</v>
      </c>
      <c r="E7" s="23">
        <v>17</v>
      </c>
      <c r="F7" s="23">
        <v>1</v>
      </c>
      <c r="G7" s="23">
        <v>0</v>
      </c>
      <c r="H7" s="23" t="s">
        <v>99</v>
      </c>
      <c r="I7" s="23" t="s">
        <v>100</v>
      </c>
      <c r="J7" s="23" t="s">
        <v>101</v>
      </c>
      <c r="K7" s="23" t="s">
        <v>102</v>
      </c>
      <c r="L7" s="23" t="s">
        <v>103</v>
      </c>
      <c r="M7" s="23" t="s">
        <v>104</v>
      </c>
      <c r="N7" s="24" t="s">
        <v>105</v>
      </c>
      <c r="O7" s="24" t="s">
        <v>106</v>
      </c>
      <c r="P7" s="24">
        <v>45.96</v>
      </c>
      <c r="Q7" s="24">
        <v>79.53</v>
      </c>
      <c r="R7" s="24">
        <v>3302</v>
      </c>
      <c r="S7" s="24">
        <v>21774</v>
      </c>
      <c r="T7" s="24">
        <v>460.67</v>
      </c>
      <c r="U7" s="24">
        <v>47.27</v>
      </c>
      <c r="V7" s="24">
        <v>9941</v>
      </c>
      <c r="W7" s="24">
        <v>4.84</v>
      </c>
      <c r="X7" s="24">
        <v>2053.9299999999998</v>
      </c>
      <c r="Y7" s="24">
        <v>64.36</v>
      </c>
      <c r="Z7" s="24">
        <v>66.83</v>
      </c>
      <c r="AA7" s="24">
        <v>72.44</v>
      </c>
      <c r="AB7" s="24">
        <v>73.17</v>
      </c>
      <c r="AC7" s="24">
        <v>69.69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351.19</v>
      </c>
      <c r="BG7" s="24">
        <v>498.98</v>
      </c>
      <c r="BH7" s="24">
        <v>526.17999999999995</v>
      </c>
      <c r="BI7" s="24">
        <v>361.68</v>
      </c>
      <c r="BJ7" s="24">
        <v>144.47999999999999</v>
      </c>
      <c r="BK7" s="24">
        <v>1048.23</v>
      </c>
      <c r="BL7" s="24">
        <v>1130.42</v>
      </c>
      <c r="BM7" s="24">
        <v>1245.0999999999999</v>
      </c>
      <c r="BN7" s="24">
        <v>1108.8</v>
      </c>
      <c r="BO7" s="24">
        <v>742.08</v>
      </c>
      <c r="BP7" s="24">
        <v>652.82000000000005</v>
      </c>
      <c r="BQ7" s="24">
        <v>89.87</v>
      </c>
      <c r="BR7" s="24">
        <v>90.04</v>
      </c>
      <c r="BS7" s="24">
        <v>87.29</v>
      </c>
      <c r="BT7" s="24">
        <v>91.87</v>
      </c>
      <c r="BU7" s="24">
        <v>80.23</v>
      </c>
      <c r="BV7" s="24">
        <v>78.92</v>
      </c>
      <c r="BW7" s="24">
        <v>74.17</v>
      </c>
      <c r="BX7" s="24">
        <v>79.77</v>
      </c>
      <c r="BY7" s="24">
        <v>79.63</v>
      </c>
      <c r="BZ7" s="24">
        <v>86.51</v>
      </c>
      <c r="CA7" s="24">
        <v>97.61</v>
      </c>
      <c r="CB7" s="24">
        <v>204.82</v>
      </c>
      <c r="CC7" s="24">
        <v>206.16</v>
      </c>
      <c r="CD7" s="24">
        <v>213.59</v>
      </c>
      <c r="CE7" s="24">
        <v>203.9</v>
      </c>
      <c r="CF7" s="24">
        <v>232.81</v>
      </c>
      <c r="CG7" s="24">
        <v>220.31</v>
      </c>
      <c r="CH7" s="24">
        <v>230.95</v>
      </c>
      <c r="CI7" s="24">
        <v>214.56</v>
      </c>
      <c r="CJ7" s="24">
        <v>213.66</v>
      </c>
      <c r="CK7" s="24">
        <v>188.24</v>
      </c>
      <c r="CL7" s="24">
        <v>138.29</v>
      </c>
      <c r="CM7" s="24">
        <v>62.31</v>
      </c>
      <c r="CN7" s="24">
        <v>63.04</v>
      </c>
      <c r="CO7" s="24">
        <v>66.11</v>
      </c>
      <c r="CP7" s="24">
        <v>64.62</v>
      </c>
      <c r="CQ7" s="24">
        <v>64.239999999999995</v>
      </c>
      <c r="CR7" s="24">
        <v>49.68</v>
      </c>
      <c r="CS7" s="24">
        <v>49.27</v>
      </c>
      <c r="CT7" s="24">
        <v>49.47</v>
      </c>
      <c r="CU7" s="24">
        <v>48.19</v>
      </c>
      <c r="CV7" s="24">
        <v>54.86</v>
      </c>
      <c r="CW7" s="24">
        <v>59.1</v>
      </c>
      <c r="CX7" s="24">
        <v>75.92</v>
      </c>
      <c r="CY7" s="24">
        <v>76.34</v>
      </c>
      <c r="CZ7" s="24">
        <v>76.97</v>
      </c>
      <c r="DA7" s="24">
        <v>77.430000000000007</v>
      </c>
      <c r="DB7" s="24">
        <v>77.83</v>
      </c>
      <c r="DC7" s="24">
        <v>83.35</v>
      </c>
      <c r="DD7" s="24">
        <v>83.16</v>
      </c>
      <c r="DE7" s="24">
        <v>82.06</v>
      </c>
      <c r="DF7" s="24">
        <v>82.26</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117</v>
      </c>
      <c r="F13" t="s">
        <v>115</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2024-02-15T02:48:33Z</cp:lastPrinted>
  <dcterms:created xsi:type="dcterms:W3CDTF">2023-12-12T02:46:17Z</dcterms:created>
  <dcterms:modified xsi:type="dcterms:W3CDTF">2024-02-15T02:50:12Z</dcterms:modified>
  <cp:category/>
</cp:coreProperties>
</file>