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4 市町村回答（確定）\02 団体別\30_色麻町★\"/>
    </mc:Choice>
  </mc:AlternateContent>
  <workbookProtection workbookAlgorithmName="SHA-512" workbookHashValue="7y7suhpaeqis5veS5L7zIIfn4Wge3LMvmd17QPpmFrQjzC9yo1F3xlkGsGONnyz4VQqB/egv2PlOI/fnGqpFPA==" workbookSaltValue="x6fJRj/xLgCE7qJdRgySuA==" workbookSpinCount="100000" lockStructure="1"/>
  <bookViews>
    <workbookView xWindow="0" yWindow="0" windowWidth="27870" windowHeight="1279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AD10" i="4" s="1"/>
  <c r="Q6" i="5"/>
  <c r="P6" i="5"/>
  <c r="P10" i="4" s="1"/>
  <c r="O6" i="5"/>
  <c r="I10" i="4" s="1"/>
  <c r="N6" i="5"/>
  <c r="B10" i="4" s="1"/>
  <c r="M6" i="5"/>
  <c r="L6" i="5"/>
  <c r="W8" i="4" s="1"/>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E86" i="4"/>
  <c r="AL10" i="4"/>
  <c r="W10" i="4"/>
  <c r="BB8" i="4"/>
  <c r="AL8" i="4"/>
  <c r="AD8" i="4"/>
  <c r="P8" i="4"/>
  <c r="B8" i="4"/>
</calcChain>
</file>

<file path=xl/sharedStrings.xml><?xml version="1.0" encoding="utf-8"?>
<sst xmlns="http://schemas.openxmlformats.org/spreadsheetml/2006/main" count="247" uniqueCount="119">
  <si>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</si>
  <si>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</si>
  <si>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</si>
  <si>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</si>
  <si>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</si>
  <si>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</si>
  <si>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</si>
  <si>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</si>
  <si>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</si>
  <si>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</si>
  <si>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</si>
  <si>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</si>
  <si>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</si>
  <si>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</si>
  <si>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</si>
  <si>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</si>
  <si>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</si>
  <si>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</si>
  <si>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</si>
  <si>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</si>
  <si>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</si>
  <si>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</si>
  <si>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</si>
  <si>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</si>
  <si>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</si>
  <si>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</si>
  <si>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</si>
  <si>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</si>
  <si>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</si>
  <si>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</si>
  <si>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</si>
  <si>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</si>
  <si>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</si>
  <si>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</si>
  <si>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</si>
  <si>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</si>
  <si>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</si>
  <si>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</si>
  <si>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</si>
  <si>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</si>
  <si>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</si>
  <si>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</si>
  <si>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</si>
  <si>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</si>
  <si>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</si>
  <si>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</si>
  <si>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</si>
  <si>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</si>
  <si>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</si>
  <si>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</si>
  <si>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</si>
  <si>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</si>
  <si>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</si>
  <si>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</si>
  <si>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</si>
  <si>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</si>
  <si>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</si>
  <si>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</si>
  <si>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</si>
  <si>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</si>
  <si>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</si>
  <si>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</si>
  <si>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</si>
  <si>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</si>
  <si>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</si>
  <si>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</si>
  <si>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</si>
  <si>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</si>
  <si>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</si>
  <si>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</si>
  <si>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</si>
  <si>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</si>
  <si>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</si>
  <si>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</si>
  <si>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</si>
  <si>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</si>
  <si>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</si>
  <si>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</si>
  <si>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</si>
  <si>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</si>
  <si>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</si>
  <si>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</si>
  <si>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</si>
  <si>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</si>
  <si>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</si>
  <si>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</si>
  <si>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</si>
  <si>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</si>
  <si>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</si>
  <si>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</si>
  <si>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</si>
  <si>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</si>
  <si>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</si>
  <si>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</si>
  <si>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</si>
  <si>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</si>
  <si>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</si>
  <si>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</si>
  <si>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色麻町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</si>
  <si>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</si>
  <si>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</si>
  <si>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</si>
  <si>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</si>
  <si>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</si>
  <si>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</si>
  <si>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</si>
  <si>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</si>
  <si>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</si>
  <si>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</si>
  <si>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</si>
  <si>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</si>
  <si>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</si>
  <si>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</si>
  <si>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</si>
  <si>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</si>
  <si>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</si>
  <si>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平成10年から使用を開始している浄化槽があり、耐用年数も28年となっており、今後10年程度で更新時期を迎えることになる。
現在はブロワー及び放流ポンプ等に故障が発生した場合、交換・修繕を行っている。</t>
    <phoneticPr fontId="4"/>
  </si>
  <si>
    <t>浄化槽本体の耐用年数が近づいており、新規設置工事と併せ、今後計画的な更新が必要となってくる。
特環地区、農集地区以外の地域においては浄化槽設置のＰＲ活動により水洗化を推進する。
また、策定した経営戦略に基づき、計画的・効率的な事業運営を推進する。</t>
    <phoneticPr fontId="4"/>
  </si>
  <si>
    <t>①について、収益的収支比率は98.85％となっている。地方債償還金は増加しており、料金収入については前年度に比べ若干の増額となっているが、当該収入だけでは経費が回収できないことから、一般会計からの繰入によるところが大きい。
④について企業債残高対事業規模比率は、新規の起債はあるものの、全額一般会計繰入金（基準内繰入）を財源としているため低水準となっている。　　　　　　　　　　　　　　　　
⑤について、回収率が50％程度で推移しているが、今後他の事業と併せ料金の見直しを行う。
⑥について、１戸当たりの使用人数が比較的多いため平均値を下回っていると思われる。　　　　　　　
⑦について、浄化槽設置希望者が対象で有り稼働率は79.39％である。　　　　　　　
⑧について、浄化槽設置希望者が対象であるため水洗化率は100％である。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</si>
</sst>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52-4C87-8DD7-451C3238F7E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952-4C87-8DD7-451C3238F7E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68.48</c:v>
                </c:pt>
                <c:pt idx="1">
                  <c:v>71.52</c:v>
                </c:pt>
                <c:pt idx="2">
                  <c:v>78.790000000000006</c:v>
                </c:pt>
                <c:pt idx="3">
                  <c:v>78.790000000000006</c:v>
                </c:pt>
                <c:pt idx="4">
                  <c:v>79.39</c:v>
                </c:pt>
              </c:numCache>
            </c:numRef>
          </c:val>
          <c:extLst>
            <c:ext xmlns:c16="http://schemas.microsoft.com/office/drawing/2014/chart" uri="{C3380CC4-5D6E-409C-BE32-E72D297353CC}">
              <c16:uniqueId val="{00000000-821D-4839-A5C9-417E1235EDD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50.56</c:v>
                </c:pt>
                <c:pt idx="1">
                  <c:v>47.35</c:v>
                </c:pt>
                <c:pt idx="2">
                  <c:v>46.36</c:v>
                </c:pt>
                <c:pt idx="3">
                  <c:v>46.45</c:v>
                </c:pt>
                <c:pt idx="4">
                  <c:v>45.36</c:v>
                </c:pt>
              </c:numCache>
            </c:numRef>
          </c:val>
          <c:smooth val="0"/>
          <c:extLst>
            <c:ext xmlns:c16="http://schemas.microsoft.com/office/drawing/2014/chart" uri="{C3380CC4-5D6E-409C-BE32-E72D297353CC}">
              <c16:uniqueId val="{00000001-821D-4839-A5C9-417E1235EDD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7C9-407B-BBA6-6AEFB541913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83.85</c:v>
                </c:pt>
                <c:pt idx="1">
                  <c:v>81.209999999999994</c:v>
                </c:pt>
                <c:pt idx="2">
                  <c:v>83.08</c:v>
                </c:pt>
                <c:pt idx="3">
                  <c:v>82.61</c:v>
                </c:pt>
                <c:pt idx="4">
                  <c:v>82.21</c:v>
                </c:pt>
              </c:numCache>
            </c:numRef>
          </c:val>
          <c:smooth val="0"/>
          <c:extLst>
            <c:ext xmlns:c16="http://schemas.microsoft.com/office/drawing/2014/chart" uri="{C3380CC4-5D6E-409C-BE32-E72D297353CC}">
              <c16:uniqueId val="{00000001-47C9-407B-BBA6-6AEFB541913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113.13</c:v>
                </c:pt>
                <c:pt idx="1">
                  <c:v>99.79</c:v>
                </c:pt>
                <c:pt idx="2">
                  <c:v>100.86</c:v>
                </c:pt>
                <c:pt idx="3">
                  <c:v>98.77</c:v>
                </c:pt>
                <c:pt idx="4">
                  <c:v>98.85</c:v>
                </c:pt>
              </c:numCache>
            </c:numRef>
          </c:val>
          <c:extLst>
            <c:ext xmlns:c16="http://schemas.microsoft.com/office/drawing/2014/chart" uri="{C3380CC4-5D6E-409C-BE32-E72D297353CC}">
              <c16:uniqueId val="{00000000-1476-4505-B2D5-67DF6E608A5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76-4505-B2D5-67DF6E608A5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3D-41A3-9210-93FCF69CBE2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3D-41A3-9210-93FCF69CBE2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A1-45B7-8E31-CCA784E6EC7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A1-45B7-8E31-CCA784E6EC7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DF-4966-AA98-5037666AEC6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DF-4966-AA98-5037666AEC6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15-4EB8-9EB4-525F335ED4D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15-4EB8-9EB4-525F335ED4D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DC-4BD2-BD8B-CB48D226BC1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855.65</c:v>
                </c:pt>
                <c:pt idx="1">
                  <c:v>862.99</c:v>
                </c:pt>
                <c:pt idx="2">
                  <c:v>782.91</c:v>
                </c:pt>
                <c:pt idx="3">
                  <c:v>783.21</c:v>
                </c:pt>
                <c:pt idx="4">
                  <c:v>902.04</c:v>
                </c:pt>
              </c:numCache>
            </c:numRef>
          </c:val>
          <c:smooth val="0"/>
          <c:extLst>
            <c:ext xmlns:c16="http://schemas.microsoft.com/office/drawing/2014/chart" uri="{C3380CC4-5D6E-409C-BE32-E72D297353CC}">
              <c16:uniqueId val="{00000001-12DC-4BD2-BD8B-CB48D226BC1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48.89</c:v>
                </c:pt>
                <c:pt idx="1">
                  <c:v>55.1</c:v>
                </c:pt>
                <c:pt idx="2">
                  <c:v>57.77</c:v>
                </c:pt>
                <c:pt idx="3">
                  <c:v>55.35</c:v>
                </c:pt>
                <c:pt idx="4">
                  <c:v>55.45</c:v>
                </c:pt>
              </c:numCache>
            </c:numRef>
          </c:val>
          <c:extLst>
            <c:ext xmlns:c16="http://schemas.microsoft.com/office/drawing/2014/chart" uri="{C3380CC4-5D6E-409C-BE32-E72D297353CC}">
              <c16:uniqueId val="{00000000-71AB-4EA8-AAC7-DEA7860005C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52.23</c:v>
                </c:pt>
                <c:pt idx="1">
                  <c:v>50.06</c:v>
                </c:pt>
                <c:pt idx="2">
                  <c:v>49.38</c:v>
                </c:pt>
                <c:pt idx="3">
                  <c:v>48.53</c:v>
                </c:pt>
                <c:pt idx="4">
                  <c:v>46.11</c:v>
                </c:pt>
              </c:numCache>
            </c:numRef>
          </c:val>
          <c:smooth val="0"/>
          <c:extLst>
            <c:ext xmlns:c16="http://schemas.microsoft.com/office/drawing/2014/chart" uri="{C3380CC4-5D6E-409C-BE32-E72D297353CC}">
              <c16:uniqueId val="{00000001-71AB-4EA8-AAC7-DEA7860005C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224.11</c:v>
                </c:pt>
                <c:pt idx="1">
                  <c:v>201.71</c:v>
                </c:pt>
                <c:pt idx="2">
                  <c:v>196.39</c:v>
                </c:pt>
                <c:pt idx="3">
                  <c:v>204.88</c:v>
                </c:pt>
                <c:pt idx="4">
                  <c:v>205.09</c:v>
                </c:pt>
              </c:numCache>
            </c:numRef>
          </c:val>
          <c:extLst>
            <c:ext xmlns:c16="http://schemas.microsoft.com/office/drawing/2014/chart" uri="{C3380CC4-5D6E-409C-BE32-E72D297353CC}">
              <c16:uniqueId val="{00000000-8E2E-41A7-8C39-A33C2DB3764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294.05</c:v>
                </c:pt>
                <c:pt idx="1">
                  <c:v>309.22000000000003</c:v>
                </c:pt>
                <c:pt idx="2">
                  <c:v>316.97000000000003</c:v>
                </c:pt>
                <c:pt idx="3">
                  <c:v>326.17</c:v>
                </c:pt>
                <c:pt idx="4">
                  <c:v>336.93</c:v>
                </c:pt>
              </c:numCache>
            </c:numRef>
          </c:val>
          <c:smooth val="0"/>
          <c:extLst>
            <c:ext xmlns:c16="http://schemas.microsoft.com/office/drawing/2014/chart" uri="{C3380CC4-5D6E-409C-BE32-E72D297353CC}">
              <c16:uniqueId val="{00000001-8E2E-41A7-8C39-A33C2DB3764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【881.57】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色麻町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個別排水処理</v>
      </c>
      <c r="Q8" s="40"/>
      <c r="R8" s="40"/>
      <c r="S8" s="40"/>
      <c r="T8" s="40"/>
      <c r="U8" s="40"/>
      <c r="V8" s="40"/>
      <c r="W8" s="40" t="str">
        <f>データ!L6</f>
        <v>L2</v>
      </c>
      <c r="X8" s="40"/>
      <c r="Y8" s="40"/>
      <c r="Z8" s="40"/>
      <c r="AA8" s="40"/>
      <c r="AB8" s="40"/>
      <c r="AC8" s="40"/>
      <c r="AD8" s="41" t="str">
        <f>データ!$M$6</f>
        <v>非設置</v>
      </c>
      <c r="AE8" s="41"/>
      <c r="AF8" s="41"/>
      <c r="AG8" s="41"/>
      <c r="AH8" s="41"/>
      <c r="AI8" s="41"/>
      <c r="AJ8" s="41"/>
      <c r="AK8" s="3"/>
      <c r="AL8" s="42">
        <f>データ!S6</f>
        <v>6401</v>
      </c>
      <c r="AM8" s="42"/>
      <c r="AN8" s="42"/>
      <c r="AO8" s="42"/>
      <c r="AP8" s="42"/>
      <c r="AQ8" s="42"/>
      <c r="AR8" s="42"/>
      <c r="AS8" s="42"/>
      <c r="AT8" s="35">
        <f>データ!T6</f>
        <v>109.28</v>
      </c>
      <c r="AU8" s="35"/>
      <c r="AV8" s="35"/>
      <c r="AW8" s="35"/>
      <c r="AX8" s="35"/>
      <c r="AY8" s="35"/>
      <c r="AZ8" s="35"/>
      <c r="BA8" s="35"/>
      <c r="BB8" s="35">
        <f>データ!U6</f>
        <v>58.57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9.6300000000000008</v>
      </c>
      <c r="Q10" s="35"/>
      <c r="R10" s="35"/>
      <c r="S10" s="35"/>
      <c r="T10" s="35"/>
      <c r="U10" s="35"/>
      <c r="V10" s="35"/>
      <c r="W10" s="35">
        <f>データ!Q6</f>
        <v>100</v>
      </c>
      <c r="X10" s="35"/>
      <c r="Y10" s="35"/>
      <c r="Z10" s="35"/>
      <c r="AA10" s="35"/>
      <c r="AB10" s="35"/>
      <c r="AC10" s="35"/>
      <c r="AD10" s="42">
        <f>データ!R6</f>
        <v>2855</v>
      </c>
      <c r="AE10" s="42"/>
      <c r="AF10" s="42"/>
      <c r="AG10" s="42"/>
      <c r="AH10" s="42"/>
      <c r="AI10" s="42"/>
      <c r="AJ10" s="42"/>
      <c r="AK10" s="2"/>
      <c r="AL10" s="42">
        <f>データ!V6</f>
        <v>612</v>
      </c>
      <c r="AM10" s="42"/>
      <c r="AN10" s="42"/>
      <c r="AO10" s="42"/>
      <c r="AP10" s="42"/>
      <c r="AQ10" s="42"/>
      <c r="AR10" s="42"/>
      <c r="AS10" s="42"/>
      <c r="AT10" s="35">
        <f>データ!W6</f>
        <v>0.19</v>
      </c>
      <c r="AU10" s="35"/>
      <c r="AV10" s="35"/>
      <c r="AW10" s="35"/>
      <c r="AX10" s="35"/>
      <c r="AY10" s="35"/>
      <c r="AZ10" s="35"/>
      <c r="BA10" s="35"/>
      <c r="BB10" s="35">
        <f>データ!X6</f>
        <v>3221.05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116</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117</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【881.57】</v>
      </c>
      <c r="I86" s="12" t="str">
        <f>データ!CA6</f>
        <v>【46.46】</v>
      </c>
      <c r="J86" s="12" t="str">
        <f>データ!CL6</f>
        <v>【339.86】</v>
      </c>
      <c r="K86" s="12" t="str">
        <f>データ!CW6</f>
        <v>【45.78】</v>
      </c>
      <c r="L86" s="12" t="str">
        <f>データ!DH6</f>
        <v>【81.82】</v>
      </c>
      <c r="M86" s="12" t="s">
        <v>44</v>
      </c>
      <c r="N86" s="12" t="s">
        <v>44</v>
      </c>
      <c r="O86" s="12" t="str">
        <f>データ!EO6</f>
        <v>【-】</v>
      </c>
    </row>
  </sheetData>
  <sheetProtection algorithmName="SHA-512" hashValue="BIzhesA/0vMylOPG1sucsM97+Fmgxg0SEHfoBK3wLFTxlBpH3cKI2BqU/0vZEBKeL8zJVADDwNr4rSli7aBmAQ==" saltValue="1iu2Shywc8zCLLpyGSZAb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44440</v>
      </c>
      <c r="D6" s="19">
        <f t="shared" si="3"/>
        <v>47</v>
      </c>
      <c r="E6" s="19">
        <f t="shared" si="3"/>
        <v>18</v>
      </c>
      <c r="F6" s="19">
        <f t="shared" si="3"/>
        <v>1</v>
      </c>
      <c r="G6" s="19">
        <f t="shared" si="3"/>
        <v>0</v>
      </c>
      <c r="H6" s="19" t="str">
        <f t="shared" si="3"/>
        <v>宮城県　色麻町</v>
      </c>
      <c r="I6" s="19" t="str">
        <f t="shared" si="3"/>
        <v>法非適用</v>
      </c>
      <c r="J6" s="19" t="str">
        <f t="shared" si="3"/>
        <v>下水道事業</v>
      </c>
      <c r="K6" s="19" t="str">
        <f t="shared" si="3"/>
        <v>個別排水処理</v>
      </c>
      <c r="L6" s="19" t="str">
        <f t="shared" si="3"/>
        <v>L2</v>
      </c>
      <c r="M6" s="19" t="str">
        <f t="shared" si="3"/>
        <v>非設置</v>
      </c>
      <c r="N6" s="20" t="str">
        <f t="shared" si="3"/>
        <v>-</v>
      </c>
      <c r="O6" s="20" t="str">
        <f t="shared" si="3"/>
        <v>該当数値なし</v>
      </c>
      <c r="P6" s="20">
        <f t="shared" si="3"/>
        <v>9.6300000000000008</v>
      </c>
      <c r="Q6" s="20">
        <f t="shared" si="3"/>
        <v>100</v>
      </c>
      <c r="R6" s="20">
        <f t="shared" si="3"/>
        <v>2855</v>
      </c>
      <c r="S6" s="20">
        <f t="shared" si="3"/>
        <v>6401</v>
      </c>
      <c r="T6" s="20">
        <f t="shared" si="3"/>
        <v>109.28</v>
      </c>
      <c r="U6" s="20">
        <f t="shared" si="3"/>
        <v>58.57</v>
      </c>
      <c r="V6" s="20">
        <f t="shared" si="3"/>
        <v>612</v>
      </c>
      <c r="W6" s="20">
        <f t="shared" si="3"/>
        <v>0.19</v>
      </c>
      <c r="X6" s="20">
        <f t="shared" si="3"/>
        <v>3221.05</v>
      </c>
      <c r="Y6" s="21">
        <f>IF(Y7="",NA(),Y7)</f>
        <v>113.13</v>
      </c>
      <c r="Z6" s="21">
        <f t="shared" ref="Z6:AH6" si="4">IF(Z7="",NA(),Z7)</f>
        <v>99.79</v>
      </c>
      <c r="AA6" s="21">
        <f t="shared" si="4"/>
        <v>100.86</v>
      </c>
      <c r="AB6" s="21">
        <f t="shared" si="4"/>
        <v>98.77</v>
      </c>
      <c r="AC6" s="21">
        <f t="shared" si="4"/>
        <v>98.85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855.65</v>
      </c>
      <c r="BL6" s="21">
        <f t="shared" si="7"/>
        <v>862.99</v>
      </c>
      <c r="BM6" s="21">
        <f t="shared" si="7"/>
        <v>782.91</v>
      </c>
      <c r="BN6" s="21">
        <f t="shared" si="7"/>
        <v>783.21</v>
      </c>
      <c r="BO6" s="21">
        <f t="shared" si="7"/>
        <v>902.04</v>
      </c>
      <c r="BP6" s="20" t="str">
        <f>IF(BP7="","",IF(BP7="-","【-】","【"&amp;SUBSTITUTE(TEXT(BP7,"#,##0.00"),"-","△")&amp;"】"))</f>
        <v>【881.57】</v>
      </c>
      <c r="BQ6" s="21">
        <f>IF(BQ7="",NA(),BQ7)</f>
        <v>48.89</v>
      </c>
      <c r="BR6" s="21">
        <f t="shared" ref="BR6:BZ6" si="8">IF(BR7="",NA(),BR7)</f>
        <v>55.1</v>
      </c>
      <c r="BS6" s="21">
        <f t="shared" si="8"/>
        <v>57.77</v>
      </c>
      <c r="BT6" s="21">
        <f t="shared" si="8"/>
        <v>55.35</v>
      </c>
      <c r="BU6" s="21">
        <f t="shared" si="8"/>
        <v>55.45</v>
      </c>
      <c r="BV6" s="21">
        <f t="shared" si="8"/>
        <v>52.23</v>
      </c>
      <c r="BW6" s="21">
        <f t="shared" si="8"/>
        <v>50.06</v>
      </c>
      <c r="BX6" s="21">
        <f t="shared" si="8"/>
        <v>49.38</v>
      </c>
      <c r="BY6" s="21">
        <f t="shared" si="8"/>
        <v>48.53</v>
      </c>
      <c r="BZ6" s="21">
        <f t="shared" si="8"/>
        <v>46.11</v>
      </c>
      <c r="CA6" s="20" t="str">
        <f>IF(CA7="","",IF(CA7="-","【-】","【"&amp;SUBSTITUTE(TEXT(CA7,"#,##0.00"),"-","△")&amp;"】"))</f>
        <v>【46.46】</v>
      </c>
      <c r="CB6" s="21">
        <f>IF(CB7="",NA(),CB7)</f>
        <v>224.11</v>
      </c>
      <c r="CC6" s="21">
        <f t="shared" ref="CC6:CK6" si="9">IF(CC7="",NA(),CC7)</f>
        <v>201.71</v>
      </c>
      <c r="CD6" s="21">
        <f t="shared" si="9"/>
        <v>196.39</v>
      </c>
      <c r="CE6" s="21">
        <f t="shared" si="9"/>
        <v>204.88</v>
      </c>
      <c r="CF6" s="21">
        <f t="shared" si="9"/>
        <v>205.09</v>
      </c>
      <c r="CG6" s="21">
        <f t="shared" si="9"/>
        <v>294.05</v>
      </c>
      <c r="CH6" s="21">
        <f t="shared" si="9"/>
        <v>309.22000000000003</v>
      </c>
      <c r="CI6" s="21">
        <f t="shared" si="9"/>
        <v>316.97000000000003</v>
      </c>
      <c r="CJ6" s="21">
        <f t="shared" si="9"/>
        <v>326.17</v>
      </c>
      <c r="CK6" s="21">
        <f t="shared" si="9"/>
        <v>336.93</v>
      </c>
      <c r="CL6" s="20" t="str">
        <f>IF(CL7="","",IF(CL7="-","【-】","【"&amp;SUBSTITUTE(TEXT(CL7,"#,##0.00"),"-","△")&amp;"】"))</f>
        <v>【339.86】</v>
      </c>
      <c r="CM6" s="21">
        <f>IF(CM7="",NA(),CM7)</f>
        <v>68.48</v>
      </c>
      <c r="CN6" s="21">
        <f t="shared" ref="CN6:CV6" si="10">IF(CN7="",NA(),CN7)</f>
        <v>71.52</v>
      </c>
      <c r="CO6" s="21">
        <f t="shared" si="10"/>
        <v>78.790000000000006</v>
      </c>
      <c r="CP6" s="21">
        <f t="shared" si="10"/>
        <v>78.790000000000006</v>
      </c>
      <c r="CQ6" s="21">
        <f t="shared" si="10"/>
        <v>79.39</v>
      </c>
      <c r="CR6" s="21">
        <f t="shared" si="10"/>
        <v>50.56</v>
      </c>
      <c r="CS6" s="21">
        <f t="shared" si="10"/>
        <v>47.35</v>
      </c>
      <c r="CT6" s="21">
        <f t="shared" si="10"/>
        <v>46.36</v>
      </c>
      <c r="CU6" s="21">
        <f t="shared" si="10"/>
        <v>46.45</v>
      </c>
      <c r="CV6" s="21">
        <f t="shared" si="10"/>
        <v>45.36</v>
      </c>
      <c r="CW6" s="20" t="str">
        <f>IF(CW7="","",IF(CW7="-","【-】","【"&amp;SUBSTITUTE(TEXT(CW7,"#,##0.00"),"-","△")&amp;"】"))</f>
        <v>【45.78】</v>
      </c>
      <c r="CX6" s="21">
        <f>IF(CX7="",NA(),CX7)</f>
        <v>100</v>
      </c>
      <c r="CY6" s="21">
        <f t="shared" ref="CY6:DG6" si="11">IF(CY7="",NA(),CY7)</f>
        <v>100</v>
      </c>
      <c r="CZ6" s="21">
        <f t="shared" si="11"/>
        <v>100</v>
      </c>
      <c r="DA6" s="21">
        <f t="shared" si="11"/>
        <v>100</v>
      </c>
      <c r="DB6" s="21">
        <f t="shared" si="11"/>
        <v>100</v>
      </c>
      <c r="DC6" s="21">
        <f t="shared" si="11"/>
        <v>83.85</v>
      </c>
      <c r="DD6" s="21">
        <f t="shared" si="11"/>
        <v>81.209999999999994</v>
      </c>
      <c r="DE6" s="21">
        <f t="shared" si="11"/>
        <v>83.08</v>
      </c>
      <c r="DF6" s="21">
        <f t="shared" si="11"/>
        <v>82.61</v>
      </c>
      <c r="DG6" s="21">
        <f t="shared" si="11"/>
        <v>82.21</v>
      </c>
      <c r="DH6" s="20" t="str">
        <f>IF(DH7="","",IF(DH7="-","【-】","【"&amp;SUBSTITUTE(TEXT(DH7,"#,##0.00"),"-","△")&amp;"】"))</f>
        <v>【81.82】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44440</v>
      </c>
      <c r="D7" s="23">
        <v>47</v>
      </c>
      <c r="E7" s="23">
        <v>18</v>
      </c>
      <c r="F7" s="23">
        <v>1</v>
      </c>
      <c r="G7" s="23">
        <v>0</v>
      </c>
      <c r="H7" s="23" t="s">
        <v>98</v>
      </c>
      <c r="I7" s="23" t="s">
        <v>99</v>
      </c>
      <c r="J7" s="23" t="s">
        <v>100</v>
      </c>
      <c r="K7" s="23" t="s">
        <v>101</v>
      </c>
      <c r="L7" s="23" t="s">
        <v>102</v>
      </c>
      <c r="M7" s="23" t="s">
        <v>103</v>
      </c>
      <c r="N7" s="24" t="s">
        <v>104</v>
      </c>
      <c r="O7" s="24" t="s">
        <v>105</v>
      </c>
      <c r="P7" s="24">
        <v>9.6300000000000008</v>
      </c>
      <c r="Q7" s="24">
        <v>100</v>
      </c>
      <c r="R7" s="24">
        <v>2855</v>
      </c>
      <c r="S7" s="24">
        <v>6401</v>
      </c>
      <c r="T7" s="24">
        <v>109.28</v>
      </c>
      <c r="U7" s="24">
        <v>58.57</v>
      </c>
      <c r="V7" s="24">
        <v>612</v>
      </c>
      <c r="W7" s="24">
        <v>0.19</v>
      </c>
      <c r="X7" s="24">
        <v>3221.05</v>
      </c>
      <c r="Y7" s="24">
        <v>113.13</v>
      </c>
      <c r="Z7" s="24">
        <v>99.79</v>
      </c>
      <c r="AA7" s="24">
        <v>100.86</v>
      </c>
      <c r="AB7" s="24">
        <v>98.77</v>
      </c>
      <c r="AC7" s="24">
        <v>98.85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855.65</v>
      </c>
      <c r="BL7" s="24">
        <v>862.99</v>
      </c>
      <c r="BM7" s="24">
        <v>782.91</v>
      </c>
      <c r="BN7" s="24">
        <v>783.21</v>
      </c>
      <c r="BO7" s="24">
        <v>902.04</v>
      </c>
      <c r="BP7" s="24">
        <v>881.57</v>
      </c>
      <c r="BQ7" s="24">
        <v>48.89</v>
      </c>
      <c r="BR7" s="24">
        <v>55.1</v>
      </c>
      <c r="BS7" s="24">
        <v>57.77</v>
      </c>
      <c r="BT7" s="24">
        <v>55.35</v>
      </c>
      <c r="BU7" s="24">
        <v>55.45</v>
      </c>
      <c r="BV7" s="24">
        <v>52.23</v>
      </c>
      <c r="BW7" s="24">
        <v>50.06</v>
      </c>
      <c r="BX7" s="24">
        <v>49.38</v>
      </c>
      <c r="BY7" s="24">
        <v>48.53</v>
      </c>
      <c r="BZ7" s="24">
        <v>46.11</v>
      </c>
      <c r="CA7" s="24">
        <v>46.46</v>
      </c>
      <c r="CB7" s="24">
        <v>224.11</v>
      </c>
      <c r="CC7" s="24">
        <v>201.71</v>
      </c>
      <c r="CD7" s="24">
        <v>196.39</v>
      </c>
      <c r="CE7" s="24">
        <v>204.88</v>
      </c>
      <c r="CF7" s="24">
        <v>205.09</v>
      </c>
      <c r="CG7" s="24">
        <v>294.05</v>
      </c>
      <c r="CH7" s="24">
        <v>309.22000000000003</v>
      </c>
      <c r="CI7" s="24">
        <v>316.97000000000003</v>
      </c>
      <c r="CJ7" s="24">
        <v>326.17</v>
      </c>
      <c r="CK7" s="24">
        <v>336.93</v>
      </c>
      <c r="CL7" s="24">
        <v>339.86</v>
      </c>
      <c r="CM7" s="24">
        <v>68.48</v>
      </c>
      <c r="CN7" s="24">
        <v>71.52</v>
      </c>
      <c r="CO7" s="24">
        <v>78.790000000000006</v>
      </c>
      <c r="CP7" s="24">
        <v>78.790000000000006</v>
      </c>
      <c r="CQ7" s="24">
        <v>79.39</v>
      </c>
      <c r="CR7" s="24">
        <v>50.56</v>
      </c>
      <c r="CS7" s="24">
        <v>47.35</v>
      </c>
      <c r="CT7" s="24">
        <v>46.36</v>
      </c>
      <c r="CU7" s="24">
        <v>46.45</v>
      </c>
      <c r="CV7" s="24">
        <v>45.36</v>
      </c>
      <c r="CW7" s="24">
        <v>45.78</v>
      </c>
      <c r="CX7" s="24">
        <v>100</v>
      </c>
      <c r="CY7" s="24">
        <v>100</v>
      </c>
      <c r="CZ7" s="24">
        <v>100</v>
      </c>
      <c r="DA7" s="24">
        <v>100</v>
      </c>
      <c r="DB7" s="24">
        <v>100</v>
      </c>
      <c r="DC7" s="24">
        <v>83.85</v>
      </c>
      <c r="DD7" s="24">
        <v>81.209999999999994</v>
      </c>
      <c r="DE7" s="24">
        <v>83.08</v>
      </c>
      <c r="DF7" s="24">
        <v>82.61</v>
      </c>
      <c r="DG7" s="24">
        <v>82.21</v>
      </c>
      <c r="DH7" s="24">
        <v>81.819999999999993</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2024-02-21T01:53:32Z</cp:lastPrinted>
  <dcterms:created xsi:type="dcterms:W3CDTF">2023-12-12T03:01:49Z</dcterms:created>
  <dcterms:modified xsi:type="dcterms:W3CDTF">2024-02-21T01:53:35Z</dcterms:modified>
  <cp:category/>
</cp:coreProperties>
</file>