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5実施・公営企業決算統計関係\17 経営比較分析表\01 公営企業に係る経営比較分析表(令和4年度決算）の分析等について\04 市町村回答（確定）\02 団体別\30_色麻町★\"/>
    </mc:Choice>
  </mc:AlternateContent>
  <workbookProtection workbookAlgorithmName="SHA-512" workbookHashValue="k6O4LQec9OFJzGLhxpCGdZ19QN1VAHH9eMwNAQh2jOURouQpLryedG3q8L/SgMvxBADiU03HMVBO0RqSV9c6lQ==" workbookSaltValue="i3vcrvCrzUr6LS3osSdB4g==" workbookSpinCount="100000" lockStructure="1"/>
  <bookViews>
    <workbookView xWindow="0" yWindow="0" windowWidth="27870" windowHeight="1279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P6" i="5"/>
  <c r="P10" i="4" s="1"/>
  <c r="O6" i="5"/>
  <c r="I10" i="4" s="1"/>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AT10" i="4"/>
  <c r="AL10" i="4"/>
  <c r="AD10" i="4"/>
  <c r="W10" i="4"/>
  <c r="B10" i="4"/>
  <c r="AL8" i="4"/>
  <c r="AD8" i="4"/>
  <c r="P8" i="4"/>
  <c r="I8" i="4"/>
  <c r="B8" i="4"/>
</calcChain>
</file>

<file path=xl/sharedStrings.xml><?xml version="1.0" encoding="utf-8"?>
<sst xmlns="http://schemas.openxmlformats.org/spreadsheetml/2006/main" count="247" uniqueCount="119">
  <si>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</si>
  <si>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</si>
  <si>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</si>
  <si>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</si>
  <si>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</si>
  <si>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</si>
  <si>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</si>
  <si>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</si>
  <si>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</si>
  <si>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</si>
  <si>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</si>
  <si>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</si>
  <si>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</si>
  <si>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</si>
  <si>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</si>
  <si>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</si>
  <si>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</si>
  <si>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</si>
  <si>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</si>
  <si>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</si>
  <si>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</si>
  <si>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</si>
  <si>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</si>
  <si>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</si>
  <si>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</si>
  <si>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</si>
  <si>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</si>
  <si>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</si>
  <si>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</si>
  <si>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</si>
  <si>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</si>
  <si>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</si>
  <si>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</si>
  <si>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</si>
  <si>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</si>
  <si>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</si>
  <si>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</si>
  <si>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</si>
  <si>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</si>
  <si>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</si>
  <si>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</si>
  <si>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</si>
  <si>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</si>
  <si>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</si>
  <si>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</si>
  <si>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</si>
  <si>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</si>
  <si>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</si>
  <si>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</si>
  <si>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</si>
  <si>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</si>
  <si>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</si>
  <si>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</si>
  <si>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</si>
  <si>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</si>
  <si>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</si>
  <si>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</si>
  <si>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</si>
  <si>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</si>
  <si>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</si>
  <si>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</si>
  <si>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</si>
  <si>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</si>
  <si>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</si>
  <si>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</si>
  <si>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</si>
  <si>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</si>
  <si>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</si>
  <si>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</si>
  <si>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</si>
  <si>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</si>
  <si>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</si>
  <si>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</si>
  <si>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</si>
  <si>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</si>
  <si>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</si>
  <si>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</si>
  <si>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</si>
  <si>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</si>
  <si>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</si>
  <si>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</si>
  <si>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</si>
  <si>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</si>
  <si>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</si>
  <si>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</si>
  <si>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</si>
  <si>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</si>
  <si>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</si>
  <si>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</si>
  <si>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</si>
  <si>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</si>
  <si>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</si>
  <si>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</si>
  <si>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</si>
  <si>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</si>
  <si>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</si>
  <si>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</si>
  <si>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</si>
  <si>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色麻町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</si>
  <si>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</si>
  <si>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</si>
  <si>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</si>
  <si>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</si>
  <si>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</si>
  <si>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</si>
  <si>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</si>
  <si>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</si>
  <si>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</si>
  <si>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</si>
  <si>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</si>
  <si>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</si>
  <si>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</si>
  <si>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</si>
  <si>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</si>
  <si>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</si>
  <si>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</si>
  <si>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浄化槽設置基数は105基であり、今後増加することは無く、経営状況もこのまま推移するものと思われるが、今後耐用年数28年を迎える浄化槽の計画的な更新が必要となってくる。また、策定した経営戦略に基づき、計画的・効率的な事業運営を推進する。</t>
    <phoneticPr fontId="4"/>
  </si>
  <si>
    <t>平成17年度から使用を開始しており、17年を経過しブロワー等の故障が発生、その都度修繕、更新を行っている。</t>
    <phoneticPr fontId="4"/>
  </si>
  <si>
    <t>①について、収益的収支比率は104.38％となっている。地方債償還金は減少しているものの、料金収入も減少しており、当該収入だけでは経費が回収できないことから、一般会計からの繰入によるところが大きい。
④について、今後借入の見込みがなく、令和２０年度に償還が終了し、残高が０となる。
⑤について、①同様使用料だけでは経費が回収できない状況であるため、今後他の事業も含め使用料金の見直しが必要。　　　　　　　
⑥について、１戸当たりの使用人数が比較的多いため平均値を下回っていると考えられる。　　　　　　　　　　
⑦について、浄化槽設置希望者が対象で有り稼働率は56.46％である。　　　　　　　
⑧について、浄化槽設置希望者が対象であるため、水洗化率は100％である。</t>
    <rPh sb="106" eb="108">
      <t>コンゴ</t>
    </rPh>
    <rPh sb="108" eb="110">
      <t>カリイレ</t>
    </rPh>
    <rPh sb="111" eb="113">
      <t>ミコ</t>
    </rPh>
    <rPh sb="118" eb="120">
      <t>レイワ</t>
    </rPh>
    <rPh sb="122" eb="124">
      <t>ネンド</t>
    </rPh>
    <rPh sb="125" eb="127">
      <t>ショウカン</t>
    </rPh>
    <rPh sb="128" eb="130">
      <t>シュウリョウ</t>
    </rPh>
    <rPh sb="132" eb="134">
      <t>ザンダカ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</si>
</sst>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9DB-4F8E-9905-AB6928D0EA1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9DB-4F8E-9905-AB6928D0EA1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59.18</c:v>
                </c:pt>
                <c:pt idx="1">
                  <c:v>58.5</c:v>
                </c:pt>
                <c:pt idx="2">
                  <c:v>57.82</c:v>
                </c:pt>
                <c:pt idx="3">
                  <c:v>57.14</c:v>
                </c:pt>
                <c:pt idx="4">
                  <c:v>56.46</c:v>
                </c:pt>
              </c:numCache>
            </c:numRef>
          </c:val>
          <c:extLst>
            <c:ext xmlns:c16="http://schemas.microsoft.com/office/drawing/2014/chart" uri="{C3380CC4-5D6E-409C-BE32-E72D297353CC}">
              <c16:uniqueId val="{00000000-D853-46C4-A17F-9D11E267D12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54.93</c:v>
                </c:pt>
                <c:pt idx="1">
                  <c:v>55.96</c:v>
                </c:pt>
                <c:pt idx="2">
                  <c:v>58.19</c:v>
                </c:pt>
                <c:pt idx="3">
                  <c:v>56.52</c:v>
                </c:pt>
                <c:pt idx="4">
                  <c:v>88.45</c:v>
                </c:pt>
              </c:numCache>
            </c:numRef>
          </c:val>
          <c:smooth val="0"/>
          <c:extLst>
            <c:ext xmlns:c16="http://schemas.microsoft.com/office/drawing/2014/chart" uri="{C3380CC4-5D6E-409C-BE32-E72D297353CC}">
              <c16:uniqueId val="{00000001-D853-46C4-A17F-9D11E267D12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D967-441A-B330-AF457FAB55B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65.569999999999993</c:v>
                </c:pt>
                <c:pt idx="1">
                  <c:v>60.12</c:v>
                </c:pt>
                <c:pt idx="2">
                  <c:v>87.8</c:v>
                </c:pt>
                <c:pt idx="3">
                  <c:v>88.43</c:v>
                </c:pt>
                <c:pt idx="4">
                  <c:v>90.34</c:v>
                </c:pt>
              </c:numCache>
            </c:numRef>
          </c:val>
          <c:smooth val="0"/>
          <c:extLst>
            <c:ext xmlns:c16="http://schemas.microsoft.com/office/drawing/2014/chart" uri="{C3380CC4-5D6E-409C-BE32-E72D297353CC}">
              <c16:uniqueId val="{00000001-D967-441A-B330-AF457FAB55B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116.41</c:v>
                </c:pt>
                <c:pt idx="1">
                  <c:v>103.44</c:v>
                </c:pt>
                <c:pt idx="2">
                  <c:v>104.11</c:v>
                </c:pt>
                <c:pt idx="3">
                  <c:v>107.43</c:v>
                </c:pt>
                <c:pt idx="4">
                  <c:v>104.38</c:v>
                </c:pt>
              </c:numCache>
            </c:numRef>
          </c:val>
          <c:extLst>
            <c:ext xmlns:c16="http://schemas.microsoft.com/office/drawing/2014/chart" uri="{C3380CC4-5D6E-409C-BE32-E72D297353CC}">
              <c16:uniqueId val="{00000000-EACC-4B31-8948-BD12F86BC6D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ACC-4B31-8948-BD12F86BC6D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473-499C-93F1-35E70CA34AA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73-499C-93F1-35E70CA34AA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525-4350-ACED-08B99A8B8BA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25-4350-ACED-08B99A8B8BA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E43-4D4B-8CBD-9C462092069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43-4D4B-8CBD-9C462092069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00B-4A21-BD73-D3E1175D697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0B-4A21-BD73-D3E1175D697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AD1-43EC-B00B-85769E7BF33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386.46</c:v>
                </c:pt>
                <c:pt idx="1">
                  <c:v>421.25</c:v>
                </c:pt>
                <c:pt idx="2">
                  <c:v>294.27</c:v>
                </c:pt>
                <c:pt idx="3">
                  <c:v>294.08999999999997</c:v>
                </c:pt>
                <c:pt idx="4">
                  <c:v>294.08999999999997</c:v>
                </c:pt>
              </c:numCache>
            </c:numRef>
          </c:val>
          <c:smooth val="0"/>
          <c:extLst>
            <c:ext xmlns:c16="http://schemas.microsoft.com/office/drawing/2014/chart" uri="{C3380CC4-5D6E-409C-BE32-E72D297353CC}">
              <c16:uniqueId val="{00000001-6AD1-43EC-B00B-85769E7BF33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62.25</c:v>
                </c:pt>
                <c:pt idx="1">
                  <c:v>68.16</c:v>
                </c:pt>
                <c:pt idx="2">
                  <c:v>67.73</c:v>
                </c:pt>
                <c:pt idx="3">
                  <c:v>65.52</c:v>
                </c:pt>
                <c:pt idx="4">
                  <c:v>62.31</c:v>
                </c:pt>
              </c:numCache>
            </c:numRef>
          </c:val>
          <c:extLst>
            <c:ext xmlns:c16="http://schemas.microsoft.com/office/drawing/2014/chart" uri="{C3380CC4-5D6E-409C-BE32-E72D297353CC}">
              <c16:uniqueId val="{00000000-E669-4FD2-A27F-645B1A189F9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55.85</c:v>
                </c:pt>
                <c:pt idx="1">
                  <c:v>53.23</c:v>
                </c:pt>
                <c:pt idx="2">
                  <c:v>60.59</c:v>
                </c:pt>
                <c:pt idx="3">
                  <c:v>60</c:v>
                </c:pt>
                <c:pt idx="4">
                  <c:v>59.01</c:v>
                </c:pt>
              </c:numCache>
            </c:numRef>
          </c:val>
          <c:smooth val="0"/>
          <c:extLst>
            <c:ext xmlns:c16="http://schemas.microsoft.com/office/drawing/2014/chart" uri="{C3380CC4-5D6E-409C-BE32-E72D297353CC}">
              <c16:uniqueId val="{00000001-E669-4FD2-A27F-645B1A189F9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172.78</c:v>
                </c:pt>
                <c:pt idx="1">
                  <c:v>160.86000000000001</c:v>
                </c:pt>
                <c:pt idx="2">
                  <c:v>161.74</c:v>
                </c:pt>
                <c:pt idx="3">
                  <c:v>167.37</c:v>
                </c:pt>
                <c:pt idx="4">
                  <c:v>174.63</c:v>
                </c:pt>
              </c:numCache>
            </c:numRef>
          </c:val>
          <c:extLst>
            <c:ext xmlns:c16="http://schemas.microsoft.com/office/drawing/2014/chart" uri="{C3380CC4-5D6E-409C-BE32-E72D297353CC}">
              <c16:uniqueId val="{00000000-124E-48EC-9B62-6CEFAE841EB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287.91000000000003</c:v>
                </c:pt>
                <c:pt idx="1">
                  <c:v>283.3</c:v>
                </c:pt>
                <c:pt idx="2">
                  <c:v>280.23</c:v>
                </c:pt>
                <c:pt idx="3">
                  <c:v>282.70999999999998</c:v>
                </c:pt>
                <c:pt idx="4">
                  <c:v>291.82</c:v>
                </c:pt>
              </c:numCache>
            </c:numRef>
          </c:val>
          <c:smooth val="0"/>
          <c:extLst>
            <c:ext xmlns:c16="http://schemas.microsoft.com/office/drawing/2014/chart" uri="{C3380CC4-5D6E-409C-BE32-E72D297353CC}">
              <c16:uniqueId val="{00000001-124E-48EC-9B62-6CEFAE841EB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宮城県　色麻町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特定地域生活排水処理</v>
      </c>
      <c r="Q8" s="40"/>
      <c r="R8" s="40"/>
      <c r="S8" s="40"/>
      <c r="T8" s="40"/>
      <c r="U8" s="40"/>
      <c r="V8" s="40"/>
      <c r="W8" s="40" t="str">
        <f>データ!L6</f>
        <v>K2</v>
      </c>
      <c r="X8" s="40"/>
      <c r="Y8" s="40"/>
      <c r="Z8" s="40"/>
      <c r="AA8" s="40"/>
      <c r="AB8" s="40"/>
      <c r="AC8" s="40"/>
      <c r="AD8" s="41" t="str">
        <f>データ!$M$6</f>
        <v>非設置</v>
      </c>
      <c r="AE8" s="41"/>
      <c r="AF8" s="41"/>
      <c r="AG8" s="41"/>
      <c r="AH8" s="41"/>
      <c r="AI8" s="41"/>
      <c r="AJ8" s="41"/>
      <c r="AK8" s="3"/>
      <c r="AL8" s="42">
        <f>データ!S6</f>
        <v>6401</v>
      </c>
      <c r="AM8" s="42"/>
      <c r="AN8" s="42"/>
      <c r="AO8" s="42"/>
      <c r="AP8" s="42"/>
      <c r="AQ8" s="42"/>
      <c r="AR8" s="42"/>
      <c r="AS8" s="42"/>
      <c r="AT8" s="35">
        <f>データ!T6</f>
        <v>109.28</v>
      </c>
      <c r="AU8" s="35"/>
      <c r="AV8" s="35"/>
      <c r="AW8" s="35"/>
      <c r="AX8" s="35"/>
      <c r="AY8" s="35"/>
      <c r="AZ8" s="35"/>
      <c r="BA8" s="35"/>
      <c r="BB8" s="35">
        <f>データ!U6</f>
        <v>58.57</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6.07</v>
      </c>
      <c r="Q10" s="35"/>
      <c r="R10" s="35"/>
      <c r="S10" s="35"/>
      <c r="T10" s="35"/>
      <c r="U10" s="35"/>
      <c r="V10" s="35"/>
      <c r="W10" s="35">
        <f>データ!Q6</f>
        <v>100</v>
      </c>
      <c r="X10" s="35"/>
      <c r="Y10" s="35"/>
      <c r="Z10" s="35"/>
      <c r="AA10" s="35"/>
      <c r="AB10" s="35"/>
      <c r="AC10" s="35"/>
      <c r="AD10" s="42">
        <f>データ!R6</f>
        <v>2855</v>
      </c>
      <c r="AE10" s="42"/>
      <c r="AF10" s="42"/>
      <c r="AG10" s="42"/>
      <c r="AH10" s="42"/>
      <c r="AI10" s="42"/>
      <c r="AJ10" s="42"/>
      <c r="AK10" s="2"/>
      <c r="AL10" s="42">
        <f>データ!V6</f>
        <v>386</v>
      </c>
      <c r="AM10" s="42"/>
      <c r="AN10" s="42"/>
      <c r="AO10" s="42"/>
      <c r="AP10" s="42"/>
      <c r="AQ10" s="42"/>
      <c r="AR10" s="42"/>
      <c r="AS10" s="42"/>
      <c r="AT10" s="35">
        <f>データ!W6</f>
        <v>0.65</v>
      </c>
      <c r="AU10" s="35"/>
      <c r="AV10" s="35"/>
      <c r="AW10" s="35"/>
      <c r="AX10" s="35"/>
      <c r="AY10" s="35"/>
      <c r="AZ10" s="35"/>
      <c r="BA10" s="35"/>
      <c r="BB10" s="35">
        <f>データ!X6</f>
        <v>593.85</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【307.39】</v>
      </c>
      <c r="I86" s="12" t="str">
        <f>データ!CA6</f>
        <v>【57.03】</v>
      </c>
      <c r="J86" s="12" t="str">
        <f>データ!CL6</f>
        <v>【294.83】</v>
      </c>
      <c r="K86" s="12" t="str">
        <f>データ!CW6</f>
        <v>【84.27】</v>
      </c>
      <c r="L86" s="12" t="str">
        <f>データ!DH6</f>
        <v>【86.02】</v>
      </c>
      <c r="M86" s="12" t="s">
        <v>44</v>
      </c>
      <c r="N86" s="12" t="s">
        <v>44</v>
      </c>
      <c r="O86" s="12" t="str">
        <f>データ!EO6</f>
        <v>【-】</v>
      </c>
    </row>
  </sheetData>
  <sheetProtection algorithmName="SHA-512" hashValue="OTppJDuH8TLmnsit/NH8wvCSyft1XXCw5PFut6B1jkTwZBhbf7j0gQcgFUMMXlGl1g4p8GstkIi+JUeNJd9uXA==" saltValue="G7EbvqBN7+vqFZ5jcrJZC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44440</v>
      </c>
      <c r="D6" s="19">
        <f t="shared" si="3"/>
        <v>47</v>
      </c>
      <c r="E6" s="19">
        <f t="shared" si="3"/>
        <v>18</v>
      </c>
      <c r="F6" s="19">
        <f t="shared" si="3"/>
        <v>0</v>
      </c>
      <c r="G6" s="19">
        <f t="shared" si="3"/>
        <v>0</v>
      </c>
      <c r="H6" s="19" t="str">
        <f t="shared" si="3"/>
        <v>宮城県　色麻町</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6.07</v>
      </c>
      <c r="Q6" s="20">
        <f t="shared" si="3"/>
        <v>100</v>
      </c>
      <c r="R6" s="20">
        <f t="shared" si="3"/>
        <v>2855</v>
      </c>
      <c r="S6" s="20">
        <f t="shared" si="3"/>
        <v>6401</v>
      </c>
      <c r="T6" s="20">
        <f t="shared" si="3"/>
        <v>109.28</v>
      </c>
      <c r="U6" s="20">
        <f t="shared" si="3"/>
        <v>58.57</v>
      </c>
      <c r="V6" s="20">
        <f t="shared" si="3"/>
        <v>386</v>
      </c>
      <c r="W6" s="20">
        <f t="shared" si="3"/>
        <v>0.65</v>
      </c>
      <c r="X6" s="20">
        <f t="shared" si="3"/>
        <v>593.85</v>
      </c>
      <c r="Y6" s="21">
        <f>IF(Y7="",NA(),Y7)</f>
        <v>116.41</v>
      </c>
      <c r="Z6" s="21">
        <f t="shared" ref="Z6:AH6" si="4">IF(Z7="",NA(),Z7)</f>
        <v>103.44</v>
      </c>
      <c r="AA6" s="21">
        <f t="shared" si="4"/>
        <v>104.11</v>
      </c>
      <c r="AB6" s="21">
        <f t="shared" si="4"/>
        <v>107.43</v>
      </c>
      <c r="AC6" s="21">
        <f t="shared" si="4"/>
        <v>104.38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386.46</v>
      </c>
      <c r="BL6" s="21">
        <f t="shared" si="7"/>
        <v>421.25</v>
      </c>
      <c r="BM6" s="21">
        <f t="shared" si="7"/>
        <v>294.27</v>
      </c>
      <c r="BN6" s="21">
        <f t="shared" si="7"/>
        <v>294.08999999999997</v>
      </c>
      <c r="BO6" s="21">
        <f t="shared" si="7"/>
        <v>294.08999999999997</v>
      </c>
      <c r="BP6" s="20" t="str">
        <f>IF(BP7="","",IF(BP7="-","【-】","【"&amp;SUBSTITUTE(TEXT(BP7,"#,##0.00"),"-","△")&amp;"】"))</f>
        <v>【307.39】</v>
      </c>
      <c r="BQ6" s="21">
        <f>IF(BQ7="",NA(),BQ7)</f>
        <v>62.25</v>
      </c>
      <c r="BR6" s="21">
        <f t="shared" ref="BR6:BZ6" si="8">IF(BR7="",NA(),BR7)</f>
        <v>68.16</v>
      </c>
      <c r="BS6" s="21">
        <f t="shared" si="8"/>
        <v>67.73</v>
      </c>
      <c r="BT6" s="21">
        <f t="shared" si="8"/>
        <v>65.52</v>
      </c>
      <c r="BU6" s="21">
        <f t="shared" si="8"/>
        <v>62.31</v>
      </c>
      <c r="BV6" s="21">
        <f t="shared" si="8"/>
        <v>55.85</v>
      </c>
      <c r="BW6" s="21">
        <f t="shared" si="8"/>
        <v>53.23</v>
      </c>
      <c r="BX6" s="21">
        <f t="shared" si="8"/>
        <v>60.59</v>
      </c>
      <c r="BY6" s="21">
        <f t="shared" si="8"/>
        <v>60</v>
      </c>
      <c r="BZ6" s="21">
        <f t="shared" si="8"/>
        <v>59.01</v>
      </c>
      <c r="CA6" s="20" t="str">
        <f>IF(CA7="","",IF(CA7="-","【-】","【"&amp;SUBSTITUTE(TEXT(CA7,"#,##0.00"),"-","△")&amp;"】"))</f>
        <v>【57.03】</v>
      </c>
      <c r="CB6" s="21">
        <f>IF(CB7="",NA(),CB7)</f>
        <v>172.78</v>
      </c>
      <c r="CC6" s="21">
        <f t="shared" ref="CC6:CK6" si="9">IF(CC7="",NA(),CC7)</f>
        <v>160.86000000000001</v>
      </c>
      <c r="CD6" s="21">
        <f t="shared" si="9"/>
        <v>161.74</v>
      </c>
      <c r="CE6" s="21">
        <f t="shared" si="9"/>
        <v>167.37</v>
      </c>
      <c r="CF6" s="21">
        <f t="shared" si="9"/>
        <v>174.63</v>
      </c>
      <c r="CG6" s="21">
        <f t="shared" si="9"/>
        <v>287.91000000000003</v>
      </c>
      <c r="CH6" s="21">
        <f t="shared" si="9"/>
        <v>283.3</v>
      </c>
      <c r="CI6" s="21">
        <f t="shared" si="9"/>
        <v>280.23</v>
      </c>
      <c r="CJ6" s="21">
        <f t="shared" si="9"/>
        <v>282.70999999999998</v>
      </c>
      <c r="CK6" s="21">
        <f t="shared" si="9"/>
        <v>291.82</v>
      </c>
      <c r="CL6" s="20" t="str">
        <f>IF(CL7="","",IF(CL7="-","【-】","【"&amp;SUBSTITUTE(TEXT(CL7,"#,##0.00"),"-","△")&amp;"】"))</f>
        <v>【294.83】</v>
      </c>
      <c r="CM6" s="21">
        <f>IF(CM7="",NA(),CM7)</f>
        <v>59.18</v>
      </c>
      <c r="CN6" s="21">
        <f t="shared" ref="CN6:CV6" si="10">IF(CN7="",NA(),CN7)</f>
        <v>58.5</v>
      </c>
      <c r="CO6" s="21">
        <f t="shared" si="10"/>
        <v>57.82</v>
      </c>
      <c r="CP6" s="21">
        <f t="shared" si="10"/>
        <v>57.14</v>
      </c>
      <c r="CQ6" s="21">
        <f t="shared" si="10"/>
        <v>56.46</v>
      </c>
      <c r="CR6" s="21">
        <f t="shared" si="10"/>
        <v>54.93</v>
      </c>
      <c r="CS6" s="21">
        <f t="shared" si="10"/>
        <v>55.96</v>
      </c>
      <c r="CT6" s="21">
        <f t="shared" si="10"/>
        <v>58.19</v>
      </c>
      <c r="CU6" s="21">
        <f t="shared" si="10"/>
        <v>56.52</v>
      </c>
      <c r="CV6" s="21">
        <f t="shared" si="10"/>
        <v>88.45</v>
      </c>
      <c r="CW6" s="20" t="str">
        <f>IF(CW7="","",IF(CW7="-","【-】","【"&amp;SUBSTITUTE(TEXT(CW7,"#,##0.00"),"-","△")&amp;"】"))</f>
        <v>【84.27】</v>
      </c>
      <c r="CX6" s="21">
        <f>IF(CX7="",NA(),CX7)</f>
        <v>100</v>
      </c>
      <c r="CY6" s="21">
        <f t="shared" ref="CY6:DG6" si="11">IF(CY7="",NA(),CY7)</f>
        <v>100</v>
      </c>
      <c r="CZ6" s="21">
        <f t="shared" si="11"/>
        <v>100</v>
      </c>
      <c r="DA6" s="21">
        <f t="shared" si="11"/>
        <v>100</v>
      </c>
      <c r="DB6" s="21">
        <f t="shared" si="11"/>
        <v>100</v>
      </c>
      <c r="DC6" s="21">
        <f t="shared" si="11"/>
        <v>65.569999999999993</v>
      </c>
      <c r="DD6" s="21">
        <f t="shared" si="11"/>
        <v>60.12</v>
      </c>
      <c r="DE6" s="21">
        <f t="shared" si="11"/>
        <v>87.8</v>
      </c>
      <c r="DF6" s="21">
        <f t="shared" si="11"/>
        <v>88.43</v>
      </c>
      <c r="DG6" s="21">
        <f t="shared" si="11"/>
        <v>90.34</v>
      </c>
      <c r="DH6" s="20" t="str">
        <f>IF(DH7="","",IF(DH7="-","【-】","【"&amp;SUBSTITUTE(TEXT(DH7,"#,##0.00"),"-","△")&amp;"】"))</f>
        <v>【86.02】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2022</v>
      </c>
      <c r="C7" s="23">
        <v>44440</v>
      </c>
      <c r="D7" s="23">
        <v>47</v>
      </c>
      <c r="E7" s="23">
        <v>18</v>
      </c>
      <c r="F7" s="23">
        <v>0</v>
      </c>
      <c r="G7" s="23">
        <v>0</v>
      </c>
      <c r="H7" s="23" t="s">
        <v>98</v>
      </c>
      <c r="I7" s="23" t="s">
        <v>99</v>
      </c>
      <c r="J7" s="23" t="s">
        <v>100</v>
      </c>
      <c r="K7" s="23" t="s">
        <v>101</v>
      </c>
      <c r="L7" s="23" t="s">
        <v>102</v>
      </c>
      <c r="M7" s="23" t="s">
        <v>103</v>
      </c>
      <c r="N7" s="24" t="s">
        <v>104</v>
      </c>
      <c r="O7" s="24" t="s">
        <v>105</v>
      </c>
      <c r="P7" s="24">
        <v>6.07</v>
      </c>
      <c r="Q7" s="24">
        <v>100</v>
      </c>
      <c r="R7" s="24">
        <v>2855</v>
      </c>
      <c r="S7" s="24">
        <v>6401</v>
      </c>
      <c r="T7" s="24">
        <v>109.28</v>
      </c>
      <c r="U7" s="24">
        <v>58.57</v>
      </c>
      <c r="V7" s="24">
        <v>386</v>
      </c>
      <c r="W7" s="24">
        <v>0.65</v>
      </c>
      <c r="X7" s="24">
        <v>593.85</v>
      </c>
      <c r="Y7" s="24">
        <v>116.41</v>
      </c>
      <c r="Z7" s="24">
        <v>103.44</v>
      </c>
      <c r="AA7" s="24">
        <v>104.11</v>
      </c>
      <c r="AB7" s="24">
        <v>107.43</v>
      </c>
      <c r="AC7" s="24">
        <v>104.38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386.46</v>
      </c>
      <c r="BL7" s="24">
        <v>421.25</v>
      </c>
      <c r="BM7" s="24">
        <v>294.27</v>
      </c>
      <c r="BN7" s="24">
        <v>294.08999999999997</v>
      </c>
      <c r="BO7" s="24">
        <v>294.08999999999997</v>
      </c>
      <c r="BP7" s="24">
        <v>307.39</v>
      </c>
      <c r="BQ7" s="24">
        <v>62.25</v>
      </c>
      <c r="BR7" s="24">
        <v>68.16</v>
      </c>
      <c r="BS7" s="24">
        <v>67.73</v>
      </c>
      <c r="BT7" s="24">
        <v>65.52</v>
      </c>
      <c r="BU7" s="24">
        <v>62.31</v>
      </c>
      <c r="BV7" s="24">
        <v>55.85</v>
      </c>
      <c r="BW7" s="24">
        <v>53.23</v>
      </c>
      <c r="BX7" s="24">
        <v>60.59</v>
      </c>
      <c r="BY7" s="24">
        <v>60</v>
      </c>
      <c r="BZ7" s="24">
        <v>59.01</v>
      </c>
      <c r="CA7" s="24">
        <v>57.03</v>
      </c>
      <c r="CB7" s="24">
        <v>172.78</v>
      </c>
      <c r="CC7" s="24">
        <v>160.86000000000001</v>
      </c>
      <c r="CD7" s="24">
        <v>161.74</v>
      </c>
      <c r="CE7" s="24">
        <v>167.37</v>
      </c>
      <c r="CF7" s="24">
        <v>174.63</v>
      </c>
      <c r="CG7" s="24">
        <v>287.91000000000003</v>
      </c>
      <c r="CH7" s="24">
        <v>283.3</v>
      </c>
      <c r="CI7" s="24">
        <v>280.23</v>
      </c>
      <c r="CJ7" s="24">
        <v>282.70999999999998</v>
      </c>
      <c r="CK7" s="24">
        <v>291.82</v>
      </c>
      <c r="CL7" s="24">
        <v>294.83</v>
      </c>
      <c r="CM7" s="24">
        <v>59.18</v>
      </c>
      <c r="CN7" s="24">
        <v>58.5</v>
      </c>
      <c r="CO7" s="24">
        <v>57.82</v>
      </c>
      <c r="CP7" s="24">
        <v>57.14</v>
      </c>
      <c r="CQ7" s="24">
        <v>56.46</v>
      </c>
      <c r="CR7" s="24">
        <v>54.93</v>
      </c>
      <c r="CS7" s="24">
        <v>55.96</v>
      </c>
      <c r="CT7" s="24">
        <v>58.19</v>
      </c>
      <c r="CU7" s="24">
        <v>56.52</v>
      </c>
      <c r="CV7" s="24">
        <v>88.45</v>
      </c>
      <c r="CW7" s="24">
        <v>84.27</v>
      </c>
      <c r="CX7" s="24">
        <v>100</v>
      </c>
      <c r="CY7" s="24">
        <v>100</v>
      </c>
      <c r="CZ7" s="24">
        <v>100</v>
      </c>
      <c r="DA7" s="24">
        <v>100</v>
      </c>
      <c r="DB7" s="24">
        <v>100</v>
      </c>
      <c r="DC7" s="24">
        <v>65.569999999999993</v>
      </c>
      <c r="DD7" s="24">
        <v>60.12</v>
      </c>
      <c r="DE7" s="24">
        <v>87.8</v>
      </c>
      <c r="DF7" s="24">
        <v>88.43</v>
      </c>
      <c r="DG7" s="24">
        <v>90.34</v>
      </c>
      <c r="DH7" s="24">
        <v>86.02</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2024-02-21T01:53:03Z</cp:lastPrinted>
  <dcterms:created xsi:type="dcterms:W3CDTF">2023-12-12T02:59:29Z</dcterms:created>
  <dcterms:modified xsi:type="dcterms:W3CDTF">2024-02-21T01:53:09Z</dcterms:modified>
  <cp:category/>
</cp:coreProperties>
</file>