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0.227\share\07_都市建設課\04　上下水道係\メール添付ファイル保存場所\R5年度\R6.1.18　【無害化済み】 【宮城県市町村課】公営企業に係る経営比較分析表（令和４年度決算）の分析等について(依頼）\提出\"/>
    </mc:Choice>
  </mc:AlternateContent>
  <xr:revisionPtr revIDLastSave="0" documentId="13_ncr:1_{219C0720-CB0E-49C7-9554-A4B6FCEF549E}" xr6:coauthVersionLast="43" xr6:coauthVersionMax="43" xr10:uidLastSave="{00000000-0000-0000-0000-000000000000}"/>
  <workbookProtection workbookAlgorithmName="SHA-512" workbookHashValue="slRHJ+j2Zy66B9W0t2Iy7WyHWrnyd7q5q4BMEzh7WHlJnE8WHOefok04/m0ZckUnaIT/KbBno5vFSeCsMNg/dQ==" workbookSaltValue="bPhfaPuuG2IM9tv8+hMdBw=="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<sst xmlns="http://schemas.openxmlformats.org/spreadsheetml/2006/main" count="228" uniqueCount="114">
  <si>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</si>
  <si>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</si>
  <si>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</si>
  <si>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</si>
  <si>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</si>
  <si>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</si>
  <si>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</si>
  <si>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</si>
  <si>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</si>
  <si>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</si>
  <si>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</si>
  <si>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</si>
  <si>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</si>
  <si>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</si>
  <si>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</si>
  <si>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</si>
  <si>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</si>
  <si>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</si>
  <si>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</si>
  <si>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</si>
  <si>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</si>
  <si>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</si>
  <si>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</si>
  <si>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</si>
  <si>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</si>
  <si>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</si>
  <si>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</si>
  <si>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</si>
  <si>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</si>
  <si>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</si>
  <si>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</si>
  <si>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</si>
  <si>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</si>
  <si>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</si>
  <si>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</si>
  <si>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</si>
  <si>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</si>
  <si>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</si>
  <si>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</si>
  <si>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</si>
  <si>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</si>
  <si>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</si>
  <si>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</si>
  <si>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</si>
  <si>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</si>
  <si>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</si>
  <si>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</si>
  <si>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</si>
  <si>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</si>
  <si>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</si>
  <si>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</si>
  <si>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</si>
  <si>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</si>
  <si>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</si>
  <si>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</si>
  <si>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</si>
  <si>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</si>
  <si>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</si>
  <si>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</si>
  <si>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</si>
  <si>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</si>
  <si>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</si>
  <si>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</si>
  <si>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</si>
  <si>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</si>
  <si>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</si>
  <si>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</si>
  <si>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</si>
  <si>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</si>
  <si>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</si>
  <si>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</si>
  <si>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</si>
  <si>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</si>
  <si>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</si>
  <si>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</si>
  <si>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</si>
  <si>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</si>
  <si>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</si>
  <si>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</si>
  <si>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</si>
  <si>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</si>
  <si>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</si>
  <si>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</si>
  <si>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</si>
  <si>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</si>
  <si>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</si>
  <si>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</si>
  <si>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</si>
  <si>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</si>
  <si>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</si>
  <si>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</si>
  <si>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</si>
  <si>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</si>
  <si>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</si>
  <si>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</si>
  <si>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</si>
  <si>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</si>
  <si>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</si>
  <si>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</si>
  <si>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</si>
  <si>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</si>
  <si>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</si>
  <si>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</si>
  <si>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</si>
  <si>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</si>
  <si>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</si>
  <si>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</si>
  <si>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</si>
  <si>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</si>
  <si>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</si>
  <si>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</si>
  <si>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昨年ほぼ横ばい、②管路経年化率は上昇となった。それぞれ数値は平均より高い傾向にあることから、水道管の管理や調査を適切に行っていかなければならない。併せて、アセットマネジメントを通して管・施設等の更新計画を立て、優先順位の高いものから順次更新を行う必要がある。③管路更新率については、漏水箇所の水道管布設替えを実施したことによるものである。</t>
    <rPh sb="2" eb="8">
      <t>ユウケイコテイシサン</t>
    </rPh>
    <rPh sb="8" eb="13">
      <t>ゲンカショウキャクリツ</t>
    </rPh>
    <rPh sb="14" eb="16">
      <t>サクネン</t>
    </rPh>
    <rPh sb="18" eb="19">
      <t>ヨコ</t>
    </rPh>
    <rPh sb="23" eb="29">
      <t>カンロケイネンカリツ</t>
    </rPh>
    <rPh sb="30" eb="32">
      <t>ジョウショウ</t>
    </rPh>
    <rPh sb="41" eb="43">
      <t>スウチ</t>
    </rPh>
    <rPh sb="44" eb="46">
      <t>ヘイキン</t>
    </rPh>
    <rPh sb="60" eb="63">
      <t>スイドウカン</t>
    </rPh>
    <rPh sb="64" eb="66">
      <t>カンリ</t>
    </rPh>
    <rPh sb="67" eb="69">
      <t>チョウサ</t>
    </rPh>
    <rPh sb="70" eb="72">
      <t>テキセツ</t>
    </rPh>
    <rPh sb="73" eb="74">
      <t>オコナ</t>
    </rPh>
    <rPh sb="87" eb="88">
      <t>アワ</t>
    </rPh>
    <rPh sb="102" eb="103">
      <t>トオ</t>
    </rPh>
    <rPh sb="105" eb="106">
      <t>カン</t>
    </rPh>
    <rPh sb="107" eb="110">
      <t>シセツトウ</t>
    </rPh>
    <rPh sb="111" eb="115">
      <t>コウシンケイカク</t>
    </rPh>
    <rPh sb="116" eb="117">
      <t>タ</t>
    </rPh>
    <rPh sb="119" eb="123">
      <t>ユウセンジュンイ</t>
    </rPh>
    <rPh sb="124" eb="125">
      <t>タカ</t>
    </rPh>
    <rPh sb="130" eb="134">
      <t>ジュンジコウシン</t>
    </rPh>
    <rPh sb="135" eb="136">
      <t>オコナ</t>
    </rPh>
    <rPh sb="137" eb="139">
      <t>ヒツヨウ</t>
    </rPh>
    <rPh sb="144" eb="149">
      <t>カンロコウシンリツ</t>
    </rPh>
    <rPh sb="155" eb="159">
      <t>ロウスイカショ</t>
    </rPh>
    <rPh sb="160" eb="163">
      <t>スイドウカン</t>
    </rPh>
    <rPh sb="163" eb="166">
      <t>フセツガ</t>
    </rPh>
    <rPh sb="168" eb="170">
      <t>ジッシ</t>
    </rPh>
    <phoneticPr fontId="4"/>
  </si>
  <si>
    <t>　令和4年度は有収率が上昇し、経常収支比率・流動比率・料金回収率も全国平均を上回るなど、経営状況としては悪くない数字であるが、施設・資産の更新について未着手であることから、更新計画やアセットマネジメントにより具体的な計画の策定を進め、経営と資産管理の両方を安定させられるよう努めなければならない。</t>
    <rPh sb="1" eb="3">
      <t>レイワ</t>
    </rPh>
    <rPh sb="4" eb="6">
      <t>ネンド</t>
    </rPh>
    <rPh sb="7" eb="10">
      <t>ユウシュウリツ</t>
    </rPh>
    <rPh sb="11" eb="13">
      <t>ジョウショウ</t>
    </rPh>
    <rPh sb="15" eb="21">
      <t>ケイジョウシュウシヒリツ</t>
    </rPh>
    <rPh sb="22" eb="26">
      <t>リュウドウヒリツ</t>
    </rPh>
    <rPh sb="27" eb="32">
      <t>リョウキンカイシュウリツ</t>
    </rPh>
    <rPh sb="33" eb="37">
      <t>ゼンコクヘイキン</t>
    </rPh>
    <rPh sb="38" eb="40">
      <t>ウワマワ</t>
    </rPh>
    <rPh sb="44" eb="48">
      <t>ケイエイジョウキョウ</t>
    </rPh>
    <rPh sb="52" eb="53">
      <t>ワル</t>
    </rPh>
    <rPh sb="56" eb="58">
      <t>スウジ</t>
    </rPh>
    <rPh sb="63" eb="65">
      <t>シセツ</t>
    </rPh>
    <rPh sb="66" eb="68">
      <t>シサン</t>
    </rPh>
    <rPh sb="69" eb="71">
      <t>コウシン</t>
    </rPh>
    <rPh sb="75" eb="78">
      <t>ミチャクシュ</t>
    </rPh>
    <rPh sb="86" eb="90">
      <t>コウシンケイカク</t>
    </rPh>
    <rPh sb="104" eb="107">
      <t>グタイテキ</t>
    </rPh>
    <rPh sb="114" eb="115">
      <t>スス</t>
    </rPh>
    <rPh sb="120" eb="124">
      <t>シサンカンリ</t>
    </rPh>
    <rPh sb="125" eb="127">
      <t>リョウホウ</t>
    </rPh>
    <rPh sb="128" eb="130">
      <t>アンテイ</t>
    </rPh>
    <rPh sb="137" eb="138">
      <t>ツト</t>
    </rPh>
    <phoneticPr fontId="4"/>
  </si>
  <si>
    <t>①経常収支比率は117.81％で、前年に引き続き100％を超え黒字となった。理由として、単価改定による受水費の減や減価償却費の減により経常費用が抑えられたこと、給水収益の増、開発負担金の収入などによるものが主な要因となっている。
②営業収益が大きいことから、現在のところ発生していない。
③流動比率は昨年度とほぼ同率で横ばいとなった。流動負債の支払いに充当できる流動資産は、平均値を大きく上回っている状況である。
④企業債残高に対する給水収益の比率は、更新工事に伴う起債の借入をしていないため、低い割合となっている。
⑤料金回収率は100％を超え、給水に係る費用が給水収益でまかなえている状況である。
⑥給水原価は昨年を下回った。理由としては①でも述べたように、受水費の減や減価償却費の減により、費用が抑えられたことによるもの。
⑦施設利用率は昨年を若干上回った。理由としては、特定の企業の使用量増による影響によるものである。
⑧有収率は、昨年度を上回った。改善の理由としては、年度内における漏水箇所の修繕等を行ったことが主な要因である。</t>
    <rPh sb="1" eb="7">
      <t>ケイジョウシュウシヒリツ</t>
    </rPh>
    <rPh sb="17" eb="19">
      <t>ゼンネン</t>
    </rPh>
    <rPh sb="20" eb="21">
      <t>ヒ</t>
    </rPh>
    <rPh sb="22" eb="23">
      <t>ツヅ</t>
    </rPh>
    <rPh sb="29" eb="30">
      <t>コ</t>
    </rPh>
    <rPh sb="31" eb="33">
      <t>クロジ</t>
    </rPh>
    <rPh sb="38" eb="40">
      <t>リユウ</t>
    </rPh>
    <rPh sb="44" eb="48">
      <t>タンカカイテイ</t>
    </rPh>
    <rPh sb="51" eb="54">
      <t>ジュスイヒ</t>
    </rPh>
    <rPh sb="55" eb="56">
      <t>ゲン</t>
    </rPh>
    <rPh sb="57" eb="62">
      <t>ゲンカショウキャクヒ</t>
    </rPh>
    <rPh sb="63" eb="64">
      <t>ゲン</t>
    </rPh>
    <rPh sb="67" eb="71">
      <t>ケイジョウヒヨウ</t>
    </rPh>
    <rPh sb="72" eb="73">
      <t>オサ</t>
    </rPh>
    <rPh sb="80" eb="84">
      <t>キュウスイシュウエキ</t>
    </rPh>
    <rPh sb="85" eb="86">
      <t>ゾウ</t>
    </rPh>
    <rPh sb="87" eb="92">
      <t>カイハツフタンキン</t>
    </rPh>
    <rPh sb="93" eb="95">
      <t>シュウニュウ</t>
    </rPh>
    <rPh sb="103" eb="104">
      <t>オモ</t>
    </rPh>
    <rPh sb="105" eb="107">
      <t>ヨウイン</t>
    </rPh>
    <rPh sb="116" eb="120">
      <t>エイギョウシュウエキ</t>
    </rPh>
    <rPh sb="121" eb="122">
      <t>オオ</t>
    </rPh>
    <rPh sb="129" eb="131">
      <t>ゲンザイ</t>
    </rPh>
    <rPh sb="135" eb="137">
      <t>ハッセイ</t>
    </rPh>
    <rPh sb="145" eb="149">
      <t>リュウドウヒリツ</t>
    </rPh>
    <rPh sb="150" eb="153">
      <t>サクネンド</t>
    </rPh>
    <rPh sb="156" eb="158">
      <t>ドウリツ</t>
    </rPh>
    <rPh sb="159" eb="160">
      <t>ヨコ</t>
    </rPh>
    <rPh sb="167" eb="171">
      <t>リュウドウフサイ</t>
    </rPh>
    <rPh sb="172" eb="174">
      <t>シハラ</t>
    </rPh>
    <rPh sb="176" eb="178">
      <t>ジュウトウ</t>
    </rPh>
    <rPh sb="181" eb="185">
      <t>リュウドウシサン</t>
    </rPh>
    <rPh sb="187" eb="190">
      <t>ヘイキンチ</t>
    </rPh>
    <rPh sb="191" eb="192">
      <t>オオ</t>
    </rPh>
    <rPh sb="194" eb="196">
      <t>ウワマワ</t>
    </rPh>
    <rPh sb="200" eb="202">
      <t>ジョウキョウ</t>
    </rPh>
    <rPh sb="208" eb="213">
      <t>キギョウサイザンダカ</t>
    </rPh>
    <rPh sb="214" eb="215">
      <t>タイ</t>
    </rPh>
    <rPh sb="217" eb="221">
      <t>キュウスイシュウエキ</t>
    </rPh>
    <rPh sb="222" eb="224">
      <t>ヒリツ</t>
    </rPh>
    <rPh sb="226" eb="230">
      <t>コウシンコウジ</t>
    </rPh>
    <rPh sb="231" eb="232">
      <t>トモナ</t>
    </rPh>
    <rPh sb="233" eb="235">
      <t>キサイ</t>
    </rPh>
    <rPh sb="236" eb="238">
      <t>カリイレ</t>
    </rPh>
    <rPh sb="247" eb="248">
      <t>ヒク</t>
    </rPh>
    <rPh sb="249" eb="251">
      <t>ワリアイ</t>
    </rPh>
    <rPh sb="260" eb="265">
      <t>リョウキンカイシュウリツ</t>
    </rPh>
    <rPh sb="271" eb="272">
      <t>コ</t>
    </rPh>
    <rPh sb="274" eb="276">
      <t>キュウスイ</t>
    </rPh>
    <rPh sb="277" eb="278">
      <t>カカ</t>
    </rPh>
    <rPh sb="279" eb="281">
      <t>ヒヨウ</t>
    </rPh>
    <rPh sb="282" eb="286">
      <t>キュウスイシュウエキ</t>
    </rPh>
    <rPh sb="294" eb="296">
      <t>ジョウキョウ</t>
    </rPh>
    <rPh sb="302" eb="306">
      <t>キュウスイゲンカ</t>
    </rPh>
    <rPh sb="307" eb="309">
      <t>サクネン</t>
    </rPh>
    <rPh sb="310" eb="312">
      <t>シタマワ</t>
    </rPh>
    <rPh sb="315" eb="317">
      <t>リユウ</t>
    </rPh>
    <rPh sb="324" eb="325">
      <t>ノ</t>
    </rPh>
    <rPh sb="331" eb="334">
      <t>ジュスイヒ</t>
    </rPh>
    <rPh sb="335" eb="336">
      <t>ゲン</t>
    </rPh>
    <rPh sb="337" eb="342">
      <t>ゲンカショウキャクヒ</t>
    </rPh>
    <rPh sb="343" eb="344">
      <t>ゲン</t>
    </rPh>
    <rPh sb="348" eb="350">
      <t>ヒヨウ</t>
    </rPh>
    <rPh sb="351" eb="352">
      <t>オサ</t>
    </rPh>
    <rPh sb="366" eb="371">
      <t>シセツリヨウリツ</t>
    </rPh>
    <rPh sb="372" eb="374">
      <t>サクネン</t>
    </rPh>
    <rPh sb="375" eb="377">
      <t>ジャッカン</t>
    </rPh>
    <rPh sb="377" eb="379">
      <t>ウワマワ</t>
    </rPh>
    <rPh sb="382" eb="384">
      <t>リユウ</t>
    </rPh>
    <rPh sb="389" eb="391">
      <t>トクテイ</t>
    </rPh>
    <rPh sb="392" eb="394">
      <t>キギョウ</t>
    </rPh>
    <rPh sb="402" eb="404">
      <t>エイキョウ</t>
    </rPh>
    <rPh sb="415" eb="418">
      <t>ユウシュウリツ</t>
    </rPh>
    <rPh sb="420" eb="423">
      <t>サクネンド</t>
    </rPh>
    <rPh sb="424" eb="426">
      <t>ウワマワ</t>
    </rPh>
    <rPh sb="429" eb="431">
      <t>カイゼン</t>
    </rPh>
    <rPh sb="432" eb="434">
      <t>リユウ</t>
    </rPh>
    <rPh sb="439" eb="442">
      <t>ネンドナイ</t>
    </rPh>
    <rPh sb="446" eb="450">
      <t>ロウスイカショ</t>
    </rPh>
    <rPh sb="451" eb="454">
      <t>シュウゼントウ</t>
    </rPh>
    <rPh sb="455" eb="456">
      <t>オコナ</t>
    </rPh>
    <rPh sb="461" eb="462">
      <t>オモ</t>
    </rPh>
    <rPh sb="463" eb="465">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</si>
</sst>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0.03</c:v>
                </c:pt>
                <c:pt idx="3" formatCode="#,##0.00;&quot;△&quot;#,##0.00;&quot;-&quot;">
                  <c:v>0.1</c:v>
                </c:pt>
                <c:pt idx="4" formatCode="#,##0.00;&quot;△&quot;#,##0.00;&quot;-&quot;">
                  <c:v>0.02</c:v>
                </c:pt>
              </c:numCache>
            </c:numRef>
          </c:val>
          <c:extLst>
            <c:ext xmlns:c16="http://schemas.microsoft.com/office/drawing/2014/chart" uri="{C3380CC4-5D6E-409C-BE32-E72D297353CC}">
              <c16:uniqueId val="{00000000-6515-4E0F-9122-A39345CB0F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6515-4E0F-9122-A39345CB0F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47.14</c:v>
                </c:pt>
                <c:pt idx="1">
                  <c:v>50.92</c:v>
                </c:pt>
                <c:pt idx="2">
                  <c:v>52.41</c:v>
                </c:pt>
                <c:pt idx="3">
                  <c:v>51.09</c:v>
                </c:pt>
                <c:pt idx="4">
                  <c:v>51.42</c:v>
                </c:pt>
              </c:numCache>
            </c:numRef>
          </c:val>
          <c:extLst>
            <c:ext xmlns:c16="http://schemas.microsoft.com/office/drawing/2014/chart" uri="{C3380CC4-5D6E-409C-BE32-E72D297353CC}">
              <c16:uniqueId val="{00000000-793A-495A-9E6D-484D89B6EBD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793A-495A-9E6D-484D89B6EBD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80.319999999999993</c:v>
                </c:pt>
                <c:pt idx="1">
                  <c:v>75.77</c:v>
                </c:pt>
                <c:pt idx="2">
                  <c:v>73.33</c:v>
                </c:pt>
                <c:pt idx="3">
                  <c:v>77.88</c:v>
                </c:pt>
                <c:pt idx="4">
                  <c:v>79.150000000000006</c:v>
                </c:pt>
              </c:numCache>
            </c:numRef>
          </c:val>
          <c:extLst>
            <c:ext xmlns:c16="http://schemas.microsoft.com/office/drawing/2014/chart" uri="{C3380CC4-5D6E-409C-BE32-E72D297353CC}">
              <c16:uniqueId val="{00000000-87EB-4F13-A813-E310E189F3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87EB-4F13-A813-E310E189F3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107.02</c:v>
                </c:pt>
                <c:pt idx="1">
                  <c:v>100.48</c:v>
                </c:pt>
                <c:pt idx="2">
                  <c:v>113.72</c:v>
                </c:pt>
                <c:pt idx="3">
                  <c:v>116.13</c:v>
                </c:pt>
                <c:pt idx="4">
                  <c:v>117.81</c:v>
                </c:pt>
              </c:numCache>
            </c:numRef>
          </c:val>
          <c:extLst>
            <c:ext xmlns:c16="http://schemas.microsoft.com/office/drawing/2014/chart" uri="{C3380CC4-5D6E-409C-BE32-E72D297353CC}">
              <c16:uniqueId val="{00000000-7801-49DE-850C-CBDFE321AB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7801-49DE-850C-CBDFE321AB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66.900000000000006</c:v>
                </c:pt>
                <c:pt idx="1">
                  <c:v>67.91</c:v>
                </c:pt>
                <c:pt idx="2">
                  <c:v>69.349999999999994</c:v>
                </c:pt>
                <c:pt idx="3">
                  <c:v>70.510000000000005</c:v>
                </c:pt>
                <c:pt idx="4">
                  <c:v>71.8</c:v>
                </c:pt>
              </c:numCache>
            </c:numRef>
          </c:val>
          <c:extLst>
            <c:ext xmlns:c16="http://schemas.microsoft.com/office/drawing/2014/chart" uri="{C3380CC4-5D6E-409C-BE32-E72D297353CC}">
              <c16:uniqueId val="{00000000-2BBE-4EFF-AB01-B8967DC9B5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2BBE-4EFF-AB01-B8967DC9B5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39.979999999999997</c:v>
                </c:pt>
                <c:pt idx="1">
                  <c:v>44.14</c:v>
                </c:pt>
                <c:pt idx="2">
                  <c:v>50.57</c:v>
                </c:pt>
                <c:pt idx="3">
                  <c:v>50.47</c:v>
                </c:pt>
                <c:pt idx="4">
                  <c:v>61.5</c:v>
                </c:pt>
              </c:numCache>
            </c:numRef>
          </c:val>
          <c:extLst>
            <c:ext xmlns:c16="http://schemas.microsoft.com/office/drawing/2014/chart" uri="{C3380CC4-5D6E-409C-BE32-E72D297353CC}">
              <c16:uniqueId val="{00000000-6E2A-4A58-843D-5F94775F91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6E2A-4A58-843D-5F94775F91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44-4CFE-8F09-06515AA23E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6744-4CFE-8F09-06515AA23E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1425.54</c:v>
                </c:pt>
                <c:pt idx="1">
                  <c:v>1165.1099999999999</c:v>
                </c:pt>
                <c:pt idx="2">
                  <c:v>1142.49</c:v>
                </c:pt>
                <c:pt idx="3">
                  <c:v>1084.23</c:v>
                </c:pt>
                <c:pt idx="4">
                  <c:v>1050.32</c:v>
                </c:pt>
              </c:numCache>
            </c:numRef>
          </c:val>
          <c:extLst>
            <c:ext xmlns:c16="http://schemas.microsoft.com/office/drawing/2014/chart" uri="{C3380CC4-5D6E-409C-BE32-E72D297353CC}">
              <c16:uniqueId val="{00000000-E651-4D68-AC0E-91AF3EF650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E651-4D68-AC0E-91AF3EF650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116.97</c:v>
                </c:pt>
                <c:pt idx="1">
                  <c:v>107.11</c:v>
                </c:pt>
                <c:pt idx="2">
                  <c:v>107.73</c:v>
                </c:pt>
                <c:pt idx="3">
                  <c:v>86.89</c:v>
                </c:pt>
                <c:pt idx="4">
                  <c:v>76.569999999999993</c:v>
                </c:pt>
              </c:numCache>
            </c:numRef>
          </c:val>
          <c:extLst>
            <c:ext xmlns:c16="http://schemas.microsoft.com/office/drawing/2014/chart" uri="{C3380CC4-5D6E-409C-BE32-E72D297353CC}">
              <c16:uniqueId val="{00000000-D78F-44D8-A418-25E140223D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D78F-44D8-A418-25E140223D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94.99</c:v>
                </c:pt>
                <c:pt idx="1">
                  <c:v>93.72</c:v>
                </c:pt>
                <c:pt idx="2">
                  <c:v>95.3</c:v>
                </c:pt>
                <c:pt idx="3">
                  <c:v>107.33</c:v>
                </c:pt>
                <c:pt idx="4">
                  <c:v>112.03</c:v>
                </c:pt>
              </c:numCache>
            </c:numRef>
          </c:val>
          <c:extLst>
            <c:ext xmlns:c16="http://schemas.microsoft.com/office/drawing/2014/chart" uri="{C3380CC4-5D6E-409C-BE32-E72D297353CC}">
              <c16:uniqueId val="{00000000-348B-4D8F-B48C-56AC0C9A4B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348B-4D8F-B48C-56AC0C9A4B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315.14999999999998</c:v>
                </c:pt>
                <c:pt idx="1">
                  <c:v>316.26</c:v>
                </c:pt>
                <c:pt idx="2">
                  <c:v>286.12</c:v>
                </c:pt>
                <c:pt idx="3">
                  <c:v>276.92</c:v>
                </c:pt>
                <c:pt idx="4">
                  <c:v>264.72000000000003</c:v>
                </c:pt>
              </c:numCache>
            </c:numRef>
          </c:val>
          <c:extLst>
            <c:ext xmlns:c16="http://schemas.microsoft.com/office/drawing/2014/chart" uri="{C3380CC4-5D6E-409C-BE32-E72D297353CC}">
              <c16:uniqueId val="{00000000-0220-4EAB-9C90-DBC928792D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0220-4EAB-9C90-DBC928792D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大衡村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5650</v>
      </c>
      <c r="AM8" s="45"/>
      <c r="AN8" s="45"/>
      <c r="AO8" s="45"/>
      <c r="AP8" s="45"/>
      <c r="AQ8" s="45"/>
      <c r="AR8" s="45"/>
      <c r="AS8" s="45"/>
      <c r="AT8" s="46">
        <f>データ!$S$6</f>
        <v>60.32</v>
      </c>
      <c r="AU8" s="47"/>
      <c r="AV8" s="47"/>
      <c r="AW8" s="47"/>
      <c r="AX8" s="47"/>
      <c r="AY8" s="47"/>
      <c r="AZ8" s="47"/>
      <c r="BA8" s="47"/>
      <c r="BB8" s="48">
        <f>データ!$T$6</f>
        <v>93.67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86.63</v>
      </c>
      <c r="J10" s="47"/>
      <c r="K10" s="47"/>
      <c r="L10" s="47"/>
      <c r="M10" s="47"/>
      <c r="N10" s="47"/>
      <c r="O10" s="81"/>
      <c r="P10" s="48">
        <f>データ!$P$6</f>
        <v>98.9</v>
      </c>
      <c r="Q10" s="48"/>
      <c r="R10" s="48"/>
      <c r="S10" s="48"/>
      <c r="T10" s="48"/>
      <c r="U10" s="48"/>
      <c r="V10" s="48"/>
      <c r="W10" s="45">
        <f>データ!$Q$6</f>
        <v>5390</v>
      </c>
      <c r="X10" s="45"/>
      <c r="Y10" s="45"/>
      <c r="Z10" s="45"/>
      <c r="AA10" s="45"/>
      <c r="AB10" s="45"/>
      <c r="AC10" s="45"/>
      <c r="AD10" s="2"/>
      <c r="AE10" s="2"/>
      <c r="AF10" s="2"/>
      <c r="AG10" s="2"/>
      <c r="AH10" s="2"/>
      <c r="AI10" s="2"/>
      <c r="AJ10" s="2"/>
      <c r="AK10" s="2"/>
      <c r="AL10" s="45">
        <f>データ!$U$6</f>
        <v>5557</v>
      </c>
      <c r="AM10" s="45"/>
      <c r="AN10" s="45"/>
      <c r="AO10" s="45"/>
      <c r="AP10" s="45"/>
      <c r="AQ10" s="45"/>
      <c r="AR10" s="45"/>
      <c r="AS10" s="45"/>
      <c r="AT10" s="46">
        <f>データ!$V$6</f>
        <v>47.22</v>
      </c>
      <c r="AU10" s="47"/>
      <c r="AV10" s="47"/>
      <c r="AW10" s="47"/>
      <c r="AX10" s="47"/>
      <c r="AY10" s="47"/>
      <c r="AZ10" s="47"/>
      <c r="BA10" s="47"/>
      <c r="BB10" s="48">
        <f>データ!$W$6</f>
        <v>117.68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sfeDIXe+uHSWIjP7/itaGEfZpFCIIeQgZMamL1DSr84zAbEtV+lUMJ09EryJIaTT33/mUcFgzQORtQ9uzfKAw==" saltValue="ukTttYjOvFzLteFJxf9/J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44245</v>
      </c>
      <c r="D6" s="20">
        <f t="shared" si="3"/>
        <v>46</v>
      </c>
      <c r="E6" s="20">
        <f t="shared" si="3"/>
        <v>1</v>
      </c>
      <c r="F6" s="20">
        <f t="shared" si="3"/>
        <v>0</v>
      </c>
      <c r="G6" s="20">
        <f t="shared" si="3"/>
        <v>1</v>
      </c>
      <c r="H6" s="20" t="str">
        <f t="shared" si="3"/>
        <v>宮城県　大衡村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86.63</v>
      </c>
      <c r="P6" s="21">
        <f t="shared" si="3"/>
        <v>98.9</v>
      </c>
      <c r="Q6" s="21">
        <f t="shared" si="3"/>
        <v>5390</v>
      </c>
      <c r="R6" s="21">
        <f t="shared" si="3"/>
        <v>5650</v>
      </c>
      <c r="S6" s="21">
        <f t="shared" si="3"/>
        <v>60.32</v>
      </c>
      <c r="T6" s="21">
        <f t="shared" si="3"/>
        <v>93.67</v>
      </c>
      <c r="U6" s="21">
        <f t="shared" si="3"/>
        <v>5557</v>
      </c>
      <c r="V6" s="21">
        <f t="shared" si="3"/>
        <v>47.22</v>
      </c>
      <c r="W6" s="21">
        <f t="shared" si="3"/>
        <v>117.68</v>
      </c>
      <c r="X6" s="22">
        <f>IF(X7="",NA(),X7)</f>
        <v>107.02</v>
      </c>
      <c r="Y6" s="22">
        <f t="shared" ref="Y6:AG6" si="4">IF(Y7="",NA(),Y7)</f>
        <v>100.48</v>
      </c>
      <c r="Z6" s="22">
        <f t="shared" si="4"/>
        <v>113.72</v>
      </c>
      <c r="AA6" s="22">
        <f t="shared" si="4"/>
        <v>116.13</v>
      </c>
      <c r="AB6" s="22">
        <f t="shared" si="4"/>
        <v>117.81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1425.54</v>
      </c>
      <c r="AU6" s="22">
        <f t="shared" ref="AU6:BC6" si="6">IF(AU7="",NA(),AU7)</f>
        <v>1165.1099999999999</v>
      </c>
      <c r="AV6" s="22">
        <f t="shared" si="6"/>
        <v>1142.49</v>
      </c>
      <c r="AW6" s="22">
        <f t="shared" si="6"/>
        <v>1084.23</v>
      </c>
      <c r="AX6" s="22">
        <f t="shared" si="6"/>
        <v>1050.32</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116.97</v>
      </c>
      <c r="BF6" s="22">
        <f t="shared" ref="BF6:BN6" si="7">IF(BF7="",NA(),BF7)</f>
        <v>107.11</v>
      </c>
      <c r="BG6" s="22">
        <f t="shared" si="7"/>
        <v>107.73</v>
      </c>
      <c r="BH6" s="22">
        <f t="shared" si="7"/>
        <v>86.89</v>
      </c>
      <c r="BI6" s="22">
        <f t="shared" si="7"/>
        <v>76.569999999999993</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94.99</v>
      </c>
      <c r="BQ6" s="22">
        <f t="shared" ref="BQ6:BY6" si="8">IF(BQ7="",NA(),BQ7)</f>
        <v>93.72</v>
      </c>
      <c r="BR6" s="22">
        <f t="shared" si="8"/>
        <v>95.3</v>
      </c>
      <c r="BS6" s="22">
        <f t="shared" si="8"/>
        <v>107.33</v>
      </c>
      <c r="BT6" s="22">
        <f t="shared" si="8"/>
        <v>112.03</v>
      </c>
      <c r="BU6" s="22">
        <f t="shared" si="8"/>
        <v>84.77</v>
      </c>
      <c r="BV6" s="22">
        <f t="shared" si="8"/>
        <v>87.11</v>
      </c>
      <c r="BW6" s="22">
        <f t="shared" si="8"/>
        <v>82.78</v>
      </c>
      <c r="BX6" s="22">
        <f t="shared" si="8"/>
        <v>84.82</v>
      </c>
      <c r="BY6" s="22">
        <f t="shared" si="8"/>
        <v>82.29</v>
      </c>
      <c r="BZ6" s="21" t="str">
        <f>IF(BZ7="","",IF(BZ7="-","【-】","【"&amp;SUBSTITUTE(TEXT(BZ7,"#,##0.00"),"-","△")&amp;"】"))</f>
        <v>【97.47】</v>
      </c>
      <c r="CA6" s="22">
        <f>IF(CA7="",NA(),CA7)</f>
        <v>315.14999999999998</v>
      </c>
      <c r="CB6" s="22">
        <f t="shared" ref="CB6:CJ6" si="9">IF(CB7="",NA(),CB7)</f>
        <v>316.26</v>
      </c>
      <c r="CC6" s="22">
        <f t="shared" si="9"/>
        <v>286.12</v>
      </c>
      <c r="CD6" s="22">
        <f t="shared" si="9"/>
        <v>276.92</v>
      </c>
      <c r="CE6" s="22">
        <f t="shared" si="9"/>
        <v>264.72000000000003</v>
      </c>
      <c r="CF6" s="22">
        <f t="shared" si="9"/>
        <v>227.27</v>
      </c>
      <c r="CG6" s="22">
        <f t="shared" si="9"/>
        <v>223.98</v>
      </c>
      <c r="CH6" s="22">
        <f t="shared" si="9"/>
        <v>225.09</v>
      </c>
      <c r="CI6" s="22">
        <f t="shared" si="9"/>
        <v>224.82</v>
      </c>
      <c r="CJ6" s="22">
        <f t="shared" si="9"/>
        <v>230.85</v>
      </c>
      <c r="CK6" s="21" t="str">
        <f>IF(CK7="","",IF(CK7="-","【-】","【"&amp;SUBSTITUTE(TEXT(CK7,"#,##0.00"),"-","△")&amp;"】"))</f>
        <v>【174.75】</v>
      </c>
      <c r="CL6" s="22">
        <f>IF(CL7="",NA(),CL7)</f>
        <v>47.14</v>
      </c>
      <c r="CM6" s="22">
        <f t="shared" ref="CM6:CU6" si="10">IF(CM7="",NA(),CM7)</f>
        <v>50.92</v>
      </c>
      <c r="CN6" s="22">
        <f t="shared" si="10"/>
        <v>52.41</v>
      </c>
      <c r="CO6" s="22">
        <f t="shared" si="10"/>
        <v>51.09</v>
      </c>
      <c r="CP6" s="22">
        <f t="shared" si="10"/>
        <v>51.42</v>
      </c>
      <c r="CQ6" s="22">
        <f t="shared" si="10"/>
        <v>50.29</v>
      </c>
      <c r="CR6" s="22">
        <f t="shared" si="10"/>
        <v>49.64</v>
      </c>
      <c r="CS6" s="22">
        <f t="shared" si="10"/>
        <v>49.38</v>
      </c>
      <c r="CT6" s="22">
        <f t="shared" si="10"/>
        <v>50.09</v>
      </c>
      <c r="CU6" s="22">
        <f t="shared" si="10"/>
        <v>50.1</v>
      </c>
      <c r="CV6" s="21" t="str">
        <f>IF(CV7="","",IF(CV7="-","【-】","【"&amp;SUBSTITUTE(TEXT(CV7,"#,##0.00"),"-","△")&amp;"】"))</f>
        <v>【59.97】</v>
      </c>
      <c r="CW6" s="22">
        <f>IF(CW7="",NA(),CW7)</f>
        <v>80.319999999999993</v>
      </c>
      <c r="CX6" s="22">
        <f t="shared" ref="CX6:DF6" si="11">IF(CX7="",NA(),CX7)</f>
        <v>75.77</v>
      </c>
      <c r="CY6" s="22">
        <f t="shared" si="11"/>
        <v>73.33</v>
      </c>
      <c r="CZ6" s="22">
        <f t="shared" si="11"/>
        <v>77.88</v>
      </c>
      <c r="DA6" s="22">
        <f t="shared" si="11"/>
        <v>79.150000000000006</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66.900000000000006</v>
      </c>
      <c r="DI6" s="22">
        <f t="shared" ref="DI6:DQ6" si="12">IF(DI7="",NA(),DI7)</f>
        <v>67.91</v>
      </c>
      <c r="DJ6" s="22">
        <f t="shared" si="12"/>
        <v>69.349999999999994</v>
      </c>
      <c r="DK6" s="22">
        <f t="shared" si="12"/>
        <v>70.510000000000005</v>
      </c>
      <c r="DL6" s="22">
        <f t="shared" si="12"/>
        <v>71.8</v>
      </c>
      <c r="DM6" s="22">
        <f t="shared" si="12"/>
        <v>45.85</v>
      </c>
      <c r="DN6" s="22">
        <f t="shared" si="12"/>
        <v>47.31</v>
      </c>
      <c r="DO6" s="22">
        <f t="shared" si="12"/>
        <v>47.5</v>
      </c>
      <c r="DP6" s="22">
        <f t="shared" si="12"/>
        <v>48.41</v>
      </c>
      <c r="DQ6" s="22">
        <f t="shared" si="12"/>
        <v>50.02</v>
      </c>
      <c r="DR6" s="21" t="str">
        <f>IF(DR7="","",IF(DR7="-","【-】","【"&amp;SUBSTITUTE(TEXT(DR7,"#,##0.00"),"-","△")&amp;"】"))</f>
        <v>【51.51】</v>
      </c>
      <c r="DS6" s="22">
        <f>IF(DS7="",NA(),DS7)</f>
        <v>39.979999999999997</v>
      </c>
      <c r="DT6" s="22">
        <f t="shared" ref="DT6:EB6" si="13">IF(DT7="",NA(),DT7)</f>
        <v>44.14</v>
      </c>
      <c r="DU6" s="22">
        <f t="shared" si="13"/>
        <v>50.57</v>
      </c>
      <c r="DV6" s="22">
        <f t="shared" si="13"/>
        <v>50.47</v>
      </c>
      <c r="DW6" s="22">
        <f t="shared" si="13"/>
        <v>61.5</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2">
        <f t="shared" si="14"/>
        <v>0.03</v>
      </c>
      <c r="EG6" s="22">
        <f t="shared" si="14"/>
        <v>0.1</v>
      </c>
      <c r="EH6" s="22">
        <f t="shared" si="14"/>
        <v>0.02</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44245</v>
      </c>
      <c r="D7" s="24">
        <v>46</v>
      </c>
      <c r="E7" s="24">
        <v>1</v>
      </c>
      <c r="F7" s="24">
        <v>0</v>
      </c>
      <c r="G7" s="24">
        <v>1</v>
      </c>
      <c r="H7" s="24" t="s">
        <v>93</v>
      </c>
      <c r="I7" s="24" t="s">
        <v>94</v>
      </c>
      <c r="J7" s="24" t="s">
        <v>95</v>
      </c>
      <c r="K7" s="24" t="s">
        <v>96</v>
      </c>
      <c r="L7" s="24" t="s">
        <v>97</v>
      </c>
      <c r="M7" s="24" t="s">
        <v>98</v>
      </c>
      <c r="N7" s="25" t="s">
        <v>99</v>
      </c>
      <c r="O7" s="25">
        <v>86.63</v>
      </c>
      <c r="P7" s="25">
        <v>98.9</v>
      </c>
      <c r="Q7" s="25">
        <v>5390</v>
      </c>
      <c r="R7" s="25">
        <v>5650</v>
      </c>
      <c r="S7" s="25">
        <v>60.32</v>
      </c>
      <c r="T7" s="25">
        <v>93.67</v>
      </c>
      <c r="U7" s="25">
        <v>5557</v>
      </c>
      <c r="V7" s="25">
        <v>47.22</v>
      </c>
      <c r="W7" s="25">
        <v>117.68</v>
      </c>
      <c r="X7" s="25">
        <v>107.02</v>
      </c>
      <c r="Y7" s="25">
        <v>100.48</v>
      </c>
      <c r="Z7" s="25">
        <v>113.72</v>
      </c>
      <c r="AA7" s="25">
        <v>116.13</v>
      </c>
      <c r="AB7" s="25">
        <v>117.81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1425.54</v>
      </c>
      <c r="AU7" s="25">
        <v>1165.1099999999999</v>
      </c>
      <c r="AV7" s="25">
        <v>1142.49</v>
      </c>
      <c r="AW7" s="25">
        <v>1084.23</v>
      </c>
      <c r="AX7" s="25">
        <v>1050.32</v>
      </c>
      <c r="AY7" s="25">
        <v>300.14</v>
      </c>
      <c r="AZ7" s="25">
        <v>301.04000000000002</v>
      </c>
      <c r="BA7" s="25">
        <v>305.08</v>
      </c>
      <c r="BB7" s="25">
        <v>305.33999999999997</v>
      </c>
      <c r="BC7" s="25">
        <v>310.01</v>
      </c>
      <c r="BD7" s="25">
        <v>252.29</v>
      </c>
      <c r="BE7" s="25">
        <v>116.97</v>
      </c>
      <c r="BF7" s="25">
        <v>107.11</v>
      </c>
      <c r="BG7" s="25">
        <v>107.73</v>
      </c>
      <c r="BH7" s="25">
        <v>86.89</v>
      </c>
      <c r="BI7" s="25">
        <v>76.569999999999993</v>
      </c>
      <c r="BJ7" s="25">
        <v>566.65</v>
      </c>
      <c r="BK7" s="25">
        <v>551.62</v>
      </c>
      <c r="BL7" s="25">
        <v>585.59</v>
      </c>
      <c r="BM7" s="25">
        <v>561.34</v>
      </c>
      <c r="BN7" s="25">
        <v>538.33000000000004</v>
      </c>
      <c r="BO7" s="25">
        <v>268.07</v>
      </c>
      <c r="BP7" s="25">
        <v>94.99</v>
      </c>
      <c r="BQ7" s="25">
        <v>93.72</v>
      </c>
      <c r="BR7" s="25">
        <v>95.3</v>
      </c>
      <c r="BS7" s="25">
        <v>107.33</v>
      </c>
      <c r="BT7" s="25">
        <v>112.03</v>
      </c>
      <c r="BU7" s="25">
        <v>84.77</v>
      </c>
      <c r="BV7" s="25">
        <v>87.11</v>
      </c>
      <c r="BW7" s="25">
        <v>82.78</v>
      </c>
      <c r="BX7" s="25">
        <v>84.82</v>
      </c>
      <c r="BY7" s="25">
        <v>82.29</v>
      </c>
      <c r="BZ7" s="25">
        <v>97.47</v>
      </c>
      <c r="CA7" s="25">
        <v>315.14999999999998</v>
      </c>
      <c r="CB7" s="25">
        <v>316.26</v>
      </c>
      <c r="CC7" s="25">
        <v>286.12</v>
      </c>
      <c r="CD7" s="25">
        <v>276.92</v>
      </c>
      <c r="CE7" s="25">
        <v>264.72000000000003</v>
      </c>
      <c r="CF7" s="25">
        <v>227.27</v>
      </c>
      <c r="CG7" s="25">
        <v>223.98</v>
      </c>
      <c r="CH7" s="25">
        <v>225.09</v>
      </c>
      <c r="CI7" s="25">
        <v>224.82</v>
      </c>
      <c r="CJ7" s="25">
        <v>230.85</v>
      </c>
      <c r="CK7" s="25">
        <v>174.75</v>
      </c>
      <c r="CL7" s="25">
        <v>47.14</v>
      </c>
      <c r="CM7" s="25">
        <v>50.92</v>
      </c>
      <c r="CN7" s="25">
        <v>52.41</v>
      </c>
      <c r="CO7" s="25">
        <v>51.09</v>
      </c>
      <c r="CP7" s="25">
        <v>51.42</v>
      </c>
      <c r="CQ7" s="25">
        <v>50.29</v>
      </c>
      <c r="CR7" s="25">
        <v>49.64</v>
      </c>
      <c r="CS7" s="25">
        <v>49.38</v>
      </c>
      <c r="CT7" s="25">
        <v>50.09</v>
      </c>
      <c r="CU7" s="25">
        <v>50.1</v>
      </c>
      <c r="CV7" s="25">
        <v>59.97</v>
      </c>
      <c r="CW7" s="25">
        <v>80.319999999999993</v>
      </c>
      <c r="CX7" s="25">
        <v>75.77</v>
      </c>
      <c r="CY7" s="25">
        <v>73.33</v>
      </c>
      <c r="CZ7" s="25">
        <v>77.88</v>
      </c>
      <c r="DA7" s="25">
        <v>79.150000000000006</v>
      </c>
      <c r="DB7" s="25">
        <v>77.73</v>
      </c>
      <c r="DC7" s="25">
        <v>78.09</v>
      </c>
      <c r="DD7" s="25">
        <v>78.010000000000005</v>
      </c>
      <c r="DE7" s="25">
        <v>77.599999999999994</v>
      </c>
      <c r="DF7" s="25">
        <v>77.3</v>
      </c>
      <c r="DG7" s="25">
        <v>89.76</v>
      </c>
      <c r="DH7" s="25">
        <v>66.900000000000006</v>
      </c>
      <c r="DI7" s="25">
        <v>67.91</v>
      </c>
      <c r="DJ7" s="25">
        <v>69.349999999999994</v>
      </c>
      <c r="DK7" s="25">
        <v>70.510000000000005</v>
      </c>
      <c r="DL7" s="25">
        <v>71.8</v>
      </c>
      <c r="DM7" s="25">
        <v>45.85</v>
      </c>
      <c r="DN7" s="25">
        <v>47.31</v>
      </c>
      <c r="DO7" s="25">
        <v>47.5</v>
      </c>
      <c r="DP7" s="25">
        <v>48.41</v>
      </c>
      <c r="DQ7" s="25">
        <v>50.02</v>
      </c>
      <c r="DR7" s="25">
        <v>51.51</v>
      </c>
      <c r="DS7" s="25">
        <v>39.979999999999997</v>
      </c>
      <c r="DT7" s="25">
        <v>44.14</v>
      </c>
      <c r="DU7" s="25">
        <v>50.57</v>
      </c>
      <c r="DV7" s="25">
        <v>50.47</v>
      </c>
      <c r="DW7" s="25">
        <v>61.5</v>
      </c>
      <c r="DX7" s="25">
        <v>14.13</v>
      </c>
      <c r="DY7" s="25">
        <v>16.77</v>
      </c>
      <c r="DZ7" s="25">
        <v>17.399999999999999</v>
      </c>
      <c r="EA7" s="25">
        <v>18.64</v>
      </c>
      <c r="EB7" s="25">
        <v>19.510000000000002</v>
      </c>
      <c r="EC7" s="25">
        <v>23.75</v>
      </c>
      <c r="ED7" s="25">
        <v>0</v>
      </c>
      <c r="EE7" s="25">
        <v>0</v>
      </c>
      <c r="EF7" s="25">
        <v>0.03</v>
      </c>
      <c r="EG7" s="25">
        <v>0.1</v>
      </c>
      <c r="EH7" s="25">
        <v>0.02</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2024-02-06T06:34:29Z</cp:lastPrinted>
  <dcterms:created xsi:type="dcterms:W3CDTF">2023-12-05T00:48:42Z</dcterms:created>
  <dcterms:modified xsi:type="dcterms:W3CDTF">2024-02-07T05:16:27Z</dcterms:modified>
  <cp:category/>
</cp:coreProperties>
</file>