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homebase\share\08地域整備課\05_上下水道管理係\櫻井\07 各種調査回答\R5\01 市町村課\R6.2.2〆 経営比較分析表\経営比較分析表（下水道・再修正）\"/>
    </mc:Choice>
  </mc:AlternateContent>
  <xr:revisionPtr revIDLastSave="0" documentId="13_ncr:1_{50216CBF-13FC-49FA-AED7-D91491CBDB4E}" xr6:coauthVersionLast="36" xr6:coauthVersionMax="36" xr10:uidLastSave="{00000000-0000-0000-0000-000000000000}"/>
  <workbookProtection workbookAlgorithmName="SHA-512" workbookHashValue="QcRMAUch4/vE8WwuYij3QASKItDVgt92rdpIYvJd+Jd7eVcOEBNWlj39Cg9ihZ34uX7ttbin86+FglZFAlnjBw==" workbookSaltValue="nF/ocfsB4v476Vv2iN9oAQ==" workbookSpinCount="100000" lockStructure="1"/>
  <bookViews>
    <workbookView xWindow="0" yWindow="0" windowWidth="2049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AT10" i="4"/>
  <c r="AL10" i="4"/>
  <c r="AD10" i="4"/>
  <c r="W10" i="4"/>
  <c r="I10" i="4"/>
  <c r="B10" i="4"/>
  <c r="BB8" i="4"/>
  <c r="AD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<sst xmlns="http://schemas.openxmlformats.org/spreadsheetml/2006/main" count="247" uniqueCount="120">
  <si>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</si>
  <si>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</si>
  <si>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</si>
  <si>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</si>
  <si>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</si>
  <si>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</si>
  <si>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</si>
  <si>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</si>
  <si>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</si>
  <si>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</si>
  <si>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</si>
  <si>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</si>
  <si>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</si>
  <si>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</si>
  <si>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</si>
  <si>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</si>
  <si>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</si>
  <si>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</si>
  <si>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</si>
  <si>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</si>
  <si>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</si>
  <si>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</si>
  <si>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</si>
  <si>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</si>
  <si>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</si>
  <si>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</si>
  <si>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</si>
  <si>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</si>
  <si>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</si>
  <si>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</si>
  <si>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</si>
  <si>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</si>
  <si>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</si>
  <si>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</si>
  <si>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</si>
  <si>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</si>
  <si>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</si>
  <si>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</si>
  <si>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</si>
  <si>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</si>
  <si>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</si>
  <si>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</si>
  <si>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</si>
  <si>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</si>
  <si>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</si>
  <si>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</si>
  <si>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</si>
  <si>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</si>
  <si>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</si>
  <si>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</si>
  <si>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</si>
  <si>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</si>
  <si>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</si>
  <si>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</si>
  <si>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</si>
  <si>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</si>
  <si>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</si>
  <si>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</si>
  <si>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</si>
  <si>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</si>
  <si>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</si>
  <si>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</si>
  <si>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</si>
  <si>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</si>
  <si>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</si>
  <si>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</si>
  <si>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</si>
  <si>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</si>
  <si>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</si>
  <si>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</si>
  <si>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</si>
  <si>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</si>
  <si>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</si>
  <si>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</si>
  <si>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</si>
  <si>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</si>
  <si>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</si>
  <si>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</si>
  <si>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</si>
  <si>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</si>
  <si>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</si>
  <si>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</si>
  <si>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</si>
  <si>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</si>
  <si>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</si>
  <si>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</si>
  <si>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</si>
  <si>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</si>
  <si>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</si>
  <si>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</si>
  <si>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</si>
  <si>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</si>
  <si>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</si>
  <si>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</si>
  <si>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</si>
  <si>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</si>
  <si>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</si>
  <si>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</si>
  <si>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</si>
  <si>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</si>
  <si>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</si>
  <si>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</si>
  <si>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</si>
  <si>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</si>
  <si>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</si>
  <si>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</si>
  <si>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</si>
  <si>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</si>
  <si>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</si>
  <si>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</si>
  <si>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</si>
  <si>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</si>
  <si>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</si>
  <si>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</si>
  <si>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</si>
  <si>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</si>
  <si>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</si>
  <si>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浄化槽本体の耐用年数は30年で、平成17年度に設置したものは15年が経過しているものの更新時期とはなっていないことから未計画である。</t>
    <phoneticPr fontId="4"/>
  </si>
  <si>
    <t>　浄化槽の設置基数は年々増加しているが、未整備者に対しては引き続き整備促進を啓蒙していく。
　経費回収率については、料金収入と汚水処理費との関係から、今後減少も予想され、浄化槽の維持管理体制の見直し等、経費削減について検証を行う。</t>
    <phoneticPr fontId="4"/>
  </si>
  <si>
    <t>　収益的収支比率は、昨年度に比べ低下しているが、100％を上回っているため、経営状況としては安定していると思われる。
　経費回収率は、おおむね同年度と同様の数値ではあるが、燃料費高騰などが要因と考えられる維持管理経費の増加による汚水処理費の増加のため、わずかに減少した。今後も引き続き啓発活動を行い、新規設置者を増やし、管理基数の増加を図って使用料の増加と経費回収率の改善に努める。</t>
    <rPh sb="16" eb="18">
      <t>テイカ</t>
    </rPh>
    <rPh sb="29" eb="31">
      <t>ウワマワ</t>
    </rPh>
    <rPh sb="38" eb="42">
      <t>ケイエイジョウキョウ</t>
    </rPh>
    <rPh sb="46" eb="48">
      <t>アンテイ</t>
    </rPh>
    <rPh sb="53" eb="54">
      <t>オモ</t>
    </rPh>
    <rPh sb="88" eb="91">
      <t>ネンリョウヒ</t>
    </rPh>
    <rPh sb="91" eb="93">
      <t>コウトウ</t>
    </rPh>
    <rPh sb="96" eb="98">
      <t>ヨウイン</t>
    </rPh>
    <rPh sb="99" eb="100">
      <t>カンガ</t>
    </rPh>
    <rPh sb="104" eb="108">
      <t>イジカンリ</t>
    </rPh>
    <rPh sb="108" eb="110">
      <t>ケイヒ</t>
    </rPh>
    <rPh sb="111" eb="113">
      <t>ゾウカ</t>
    </rPh>
    <rPh sb="140" eb="141">
      <t>ヒ</t>
    </rPh>
    <rPh sb="142" eb="143">
      <t>ツヅ</t>
    </rPh>
    <rPh sb="144" eb="146">
      <t>ケイハツ</t>
    </rPh>
    <rPh sb="146" eb="148">
      <t>カツドウ</t>
    </rPh>
    <rPh sb="149" eb="150">
      <t>オコナ</t>
    </rPh>
    <rPh sb="152" eb="154">
      <t>シンキ</t>
    </rPh>
    <rPh sb="154" eb="156">
      <t>セッチ</t>
    </rPh>
    <rPh sb="156" eb="157">
      <t>シャ</t>
    </rPh>
    <rPh sb="158" eb="159">
      <t>フ</t>
    </rPh>
    <rPh sb="170" eb="17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</si>
</sst>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B0-4D15-9CB1-AD8E8D14A8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B0-4D15-9CB1-AD8E8D14A8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97.75</c:v>
                </c:pt>
                <c:pt idx="3">
                  <c:v>94.67</c:v>
                </c:pt>
                <c:pt idx="4">
                  <c:v>92.43</c:v>
                </c:pt>
              </c:numCache>
            </c:numRef>
          </c:val>
          <c:extLst>
            <c:ext xmlns:c16="http://schemas.microsoft.com/office/drawing/2014/chart" uri="{C3380CC4-5D6E-409C-BE32-E72D297353CC}">
              <c16:uniqueId val="{00000000-C7A4-4726-8EA1-5C9A3C2965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C7A4-4726-8EA1-5C9A3C2965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9C-4BB1-9B47-1A9C3D770D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839C-4BB1-9B47-1A9C3D770D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101.76</c:v>
                </c:pt>
                <c:pt idx="1">
                  <c:v>107.86</c:v>
                </c:pt>
                <c:pt idx="2">
                  <c:v>106.24</c:v>
                </c:pt>
                <c:pt idx="3">
                  <c:v>115.07</c:v>
                </c:pt>
                <c:pt idx="4">
                  <c:v>103.71</c:v>
                </c:pt>
              </c:numCache>
            </c:numRef>
          </c:val>
          <c:extLst>
            <c:ext xmlns:c16="http://schemas.microsoft.com/office/drawing/2014/chart" uri="{C3380CC4-5D6E-409C-BE32-E72D297353CC}">
              <c16:uniqueId val="{00000000-96C8-411A-9D66-A20D2A3B0D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8-411A-9D66-A20D2A3B0D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4-4D10-BB3C-D4E25C63CF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4-4D10-BB3C-D4E25C63CF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B-4BAA-A82C-2D2525242D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B-4BAA-A82C-2D2525242D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FE-4801-9422-CDDF6B9414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FE-4801-9422-CDDF6B9414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45-4852-9D0D-0705FF1C90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45-4852-9D0D-0705FF1C90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60-43A3-B031-6A0F98B62E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9D60-43A3-B031-6A0F98B62E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53.14</c:v>
                </c:pt>
                <c:pt idx="1">
                  <c:v>53.98</c:v>
                </c:pt>
                <c:pt idx="2">
                  <c:v>52.8</c:v>
                </c:pt>
                <c:pt idx="3">
                  <c:v>51.8</c:v>
                </c:pt>
                <c:pt idx="4">
                  <c:v>50.72</c:v>
                </c:pt>
              </c:numCache>
            </c:numRef>
          </c:val>
          <c:extLst>
            <c:ext xmlns:c16="http://schemas.microsoft.com/office/drawing/2014/chart" uri="{C3380CC4-5D6E-409C-BE32-E72D297353CC}">
              <c16:uniqueId val="{00000000-78D5-41A7-88AD-018660DCBC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78D5-41A7-88AD-018660DCBC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271.72000000000003</c:v>
                </c:pt>
                <c:pt idx="1">
                  <c:v>271.26</c:v>
                </c:pt>
                <c:pt idx="2">
                  <c:v>315.18</c:v>
                </c:pt>
                <c:pt idx="3">
                  <c:v>330.7</c:v>
                </c:pt>
                <c:pt idx="4">
                  <c:v>346.25</c:v>
                </c:pt>
              </c:numCache>
            </c:numRef>
          </c:val>
          <c:extLst>
            <c:ext xmlns:c16="http://schemas.microsoft.com/office/drawing/2014/chart" uri="{C3380CC4-5D6E-409C-BE32-E72D297353CC}">
              <c16:uniqueId val="{00000000-59B1-44E2-B2D6-995506ECBC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59B1-44E2-B2D6-995506ECBC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3" zoomScaleNormal="100" workbookViewId="0">
      <selection activeCell="BJ24" sqref="BJ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7728</v>
      </c>
      <c r="AM8" s="46"/>
      <c r="AN8" s="46"/>
      <c r="AO8" s="46"/>
      <c r="AP8" s="46"/>
      <c r="AQ8" s="46"/>
      <c r="AR8" s="46"/>
      <c r="AS8" s="46"/>
      <c r="AT8" s="45">
        <f>データ!T6</f>
        <v>82.01</v>
      </c>
      <c r="AU8" s="45"/>
      <c r="AV8" s="45"/>
      <c r="AW8" s="45"/>
      <c r="AX8" s="45"/>
      <c r="AY8" s="45"/>
      <c r="AZ8" s="45"/>
      <c r="BA8" s="45"/>
      <c r="BB8" s="45">
        <f>データ!U6</f>
        <v>94.23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13.06</v>
      </c>
      <c r="Q10" s="45"/>
      <c r="R10" s="45"/>
      <c r="S10" s="45"/>
      <c r="T10" s="45"/>
      <c r="U10" s="45"/>
      <c r="V10" s="45"/>
      <c r="W10" s="45">
        <f>データ!Q6</f>
        <v>100</v>
      </c>
      <c r="X10" s="45"/>
      <c r="Y10" s="45"/>
      <c r="Z10" s="45"/>
      <c r="AA10" s="45"/>
      <c r="AB10" s="45"/>
      <c r="AC10" s="45"/>
      <c r="AD10" s="46">
        <f>データ!R6</f>
        <v>3150</v>
      </c>
      <c r="AE10" s="46"/>
      <c r="AF10" s="46"/>
      <c r="AG10" s="46"/>
      <c r="AH10" s="46"/>
      <c r="AI10" s="46"/>
      <c r="AJ10" s="46"/>
      <c r="AK10" s="2"/>
      <c r="AL10" s="46">
        <f>データ!V6</f>
        <v>1007</v>
      </c>
      <c r="AM10" s="46"/>
      <c r="AN10" s="46"/>
      <c r="AO10" s="46"/>
      <c r="AP10" s="46"/>
      <c r="AQ10" s="46"/>
      <c r="AR10" s="46"/>
      <c r="AS10" s="46"/>
      <c r="AT10" s="45">
        <f>データ!W6</f>
        <v>0.88</v>
      </c>
      <c r="AU10" s="45"/>
      <c r="AV10" s="45"/>
      <c r="AW10" s="45"/>
      <c r="AX10" s="45"/>
      <c r="AY10" s="45"/>
      <c r="AZ10" s="45"/>
      <c r="BA10" s="45"/>
      <c r="BB10" s="45">
        <f>データ!X6</f>
        <v>1144.32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43</v>
      </c>
      <c r="O86" s="12" t="str">
        <f>データ!EO6</f>
        <v>【-】</v>
      </c>
    </row>
  </sheetData>
  <sheetProtection algorithmName="SHA-512" hashValue="tyfMKLmaVMslBgHYlfbCLVSO+770FE7zLF5USsXR8t8QVlCd0hsoXCQsf8VDDaGOx3IKi+VCbBmxhXxYScKXkA==" saltValue="p9SoQXkIlW46dcN3TZeu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44229</v>
      </c>
      <c r="D6" s="19">
        <f t="shared" si="3"/>
        <v>47</v>
      </c>
      <c r="E6" s="19">
        <f t="shared" si="3"/>
        <v>18</v>
      </c>
      <c r="F6" s="19">
        <f t="shared" si="3"/>
        <v>0</v>
      </c>
      <c r="G6" s="19">
        <f t="shared" si="3"/>
        <v>0</v>
      </c>
      <c r="H6" s="19" t="str">
        <f t="shared" si="3"/>
        <v>宮城県　大郷町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13.06</v>
      </c>
      <c r="Q6" s="20">
        <f t="shared" si="3"/>
        <v>100</v>
      </c>
      <c r="R6" s="20">
        <f t="shared" si="3"/>
        <v>3150</v>
      </c>
      <c r="S6" s="20">
        <f t="shared" si="3"/>
        <v>7728</v>
      </c>
      <c r="T6" s="20">
        <f t="shared" si="3"/>
        <v>82.01</v>
      </c>
      <c r="U6" s="20">
        <f t="shared" si="3"/>
        <v>94.23</v>
      </c>
      <c r="V6" s="20">
        <f t="shared" si="3"/>
        <v>1007</v>
      </c>
      <c r="W6" s="20">
        <f t="shared" si="3"/>
        <v>0.88</v>
      </c>
      <c r="X6" s="20">
        <f t="shared" si="3"/>
        <v>1144.32</v>
      </c>
      <c r="Y6" s="21">
        <f>IF(Y7="",NA(),Y7)</f>
        <v>101.76</v>
      </c>
      <c r="Z6" s="21">
        <f t="shared" ref="Z6:AH6" si="4">IF(Z7="",NA(),Z7)</f>
        <v>107.86</v>
      </c>
      <c r="AA6" s="21">
        <f t="shared" si="4"/>
        <v>106.24</v>
      </c>
      <c r="AB6" s="21">
        <f t="shared" si="4"/>
        <v>115.07</v>
      </c>
      <c r="AC6" s="21">
        <f t="shared" si="4"/>
        <v>103.71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53.14</v>
      </c>
      <c r="BR6" s="21">
        <f t="shared" ref="BR6:BZ6" si="8">IF(BR7="",NA(),BR7)</f>
        <v>53.98</v>
      </c>
      <c r="BS6" s="21">
        <f t="shared" si="8"/>
        <v>52.8</v>
      </c>
      <c r="BT6" s="21">
        <f t="shared" si="8"/>
        <v>51.8</v>
      </c>
      <c r="BU6" s="21">
        <f t="shared" si="8"/>
        <v>50.72</v>
      </c>
      <c r="BV6" s="21">
        <f t="shared" si="8"/>
        <v>55.85</v>
      </c>
      <c r="BW6" s="21">
        <f t="shared" si="8"/>
        <v>53.23</v>
      </c>
      <c r="BX6" s="21">
        <f t="shared" si="8"/>
        <v>60.59</v>
      </c>
      <c r="BY6" s="21">
        <f t="shared" si="8"/>
        <v>60</v>
      </c>
      <c r="BZ6" s="21">
        <f t="shared" si="8"/>
        <v>59.01</v>
      </c>
      <c r="CA6" s="20" t="str">
        <f>IF(CA7="","",IF(CA7="-","【-】","【"&amp;SUBSTITUTE(TEXT(CA7,"#,##0.00"),"-","△")&amp;"】"))</f>
        <v>【57.03】</v>
      </c>
      <c r="CB6" s="21">
        <f>IF(CB7="",NA(),CB7)</f>
        <v>271.72000000000003</v>
      </c>
      <c r="CC6" s="21">
        <f t="shared" ref="CC6:CK6" si="9">IF(CC7="",NA(),CC7)</f>
        <v>271.26</v>
      </c>
      <c r="CD6" s="21">
        <f t="shared" si="9"/>
        <v>315.18</v>
      </c>
      <c r="CE6" s="21">
        <f t="shared" si="9"/>
        <v>330.7</v>
      </c>
      <c r="CF6" s="21">
        <f t="shared" si="9"/>
        <v>346.25</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97.75</v>
      </c>
      <c r="CP6" s="21">
        <f t="shared" si="10"/>
        <v>94.67</v>
      </c>
      <c r="CQ6" s="21">
        <f t="shared" si="10"/>
        <v>92.43</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44229</v>
      </c>
      <c r="D7" s="23">
        <v>47</v>
      </c>
      <c r="E7" s="23">
        <v>18</v>
      </c>
      <c r="F7" s="23">
        <v>0</v>
      </c>
      <c r="G7" s="23">
        <v>0</v>
      </c>
      <c r="H7" s="23" t="s">
        <v>98</v>
      </c>
      <c r="I7" s="23" t="s">
        <v>99</v>
      </c>
      <c r="J7" s="23" t="s">
        <v>100</v>
      </c>
      <c r="K7" s="23" t="s">
        <v>101</v>
      </c>
      <c r="L7" s="23" t="s">
        <v>102</v>
      </c>
      <c r="M7" s="23" t="s">
        <v>103</v>
      </c>
      <c r="N7" s="24" t="s">
        <v>104</v>
      </c>
      <c r="O7" s="24" t="s">
        <v>105</v>
      </c>
      <c r="P7" s="24">
        <v>13.06</v>
      </c>
      <c r="Q7" s="24">
        <v>100</v>
      </c>
      <c r="R7" s="24">
        <v>3150</v>
      </c>
      <c r="S7" s="24">
        <v>7728</v>
      </c>
      <c r="T7" s="24">
        <v>82.01</v>
      </c>
      <c r="U7" s="24">
        <v>94.23</v>
      </c>
      <c r="V7" s="24">
        <v>1007</v>
      </c>
      <c r="W7" s="24">
        <v>0.88</v>
      </c>
      <c r="X7" s="24">
        <v>1144.32</v>
      </c>
      <c r="Y7" s="24">
        <v>101.76</v>
      </c>
      <c r="Z7" s="24">
        <v>107.86</v>
      </c>
      <c r="AA7" s="24">
        <v>106.24</v>
      </c>
      <c r="AB7" s="24">
        <v>115.07</v>
      </c>
      <c r="AC7" s="24">
        <v>103.71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294.27</v>
      </c>
      <c r="BN7" s="24">
        <v>294.08999999999997</v>
      </c>
      <c r="BO7" s="24">
        <v>294.08999999999997</v>
      </c>
      <c r="BP7" s="24">
        <v>307.39</v>
      </c>
      <c r="BQ7" s="24">
        <v>53.14</v>
      </c>
      <c r="BR7" s="24">
        <v>53.98</v>
      </c>
      <c r="BS7" s="24">
        <v>52.8</v>
      </c>
      <c r="BT7" s="24">
        <v>51.8</v>
      </c>
      <c r="BU7" s="24">
        <v>50.72</v>
      </c>
      <c r="BV7" s="24">
        <v>55.85</v>
      </c>
      <c r="BW7" s="24">
        <v>53.23</v>
      </c>
      <c r="BX7" s="24">
        <v>60.59</v>
      </c>
      <c r="BY7" s="24">
        <v>60</v>
      </c>
      <c r="BZ7" s="24">
        <v>59.01</v>
      </c>
      <c r="CA7" s="24">
        <v>57.03</v>
      </c>
      <c r="CB7" s="24">
        <v>271.72000000000003</v>
      </c>
      <c r="CC7" s="24">
        <v>271.26</v>
      </c>
      <c r="CD7" s="24">
        <v>315.18</v>
      </c>
      <c r="CE7" s="24">
        <v>330.7</v>
      </c>
      <c r="CF7" s="24">
        <v>346.25</v>
      </c>
      <c r="CG7" s="24">
        <v>287.91000000000003</v>
      </c>
      <c r="CH7" s="24">
        <v>283.3</v>
      </c>
      <c r="CI7" s="24">
        <v>280.23</v>
      </c>
      <c r="CJ7" s="24">
        <v>282.70999999999998</v>
      </c>
      <c r="CK7" s="24">
        <v>291.82</v>
      </c>
      <c r="CL7" s="24">
        <v>294.83</v>
      </c>
      <c r="CM7" s="24">
        <v>100</v>
      </c>
      <c r="CN7" s="24">
        <v>100</v>
      </c>
      <c r="CO7" s="24">
        <v>97.75</v>
      </c>
      <c r="CP7" s="24">
        <v>94.67</v>
      </c>
      <c r="CQ7" s="24">
        <v>92.43</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2024-02-15T07:55:28Z</cp:lastPrinted>
  <dcterms:created xsi:type="dcterms:W3CDTF">2023-12-12T02:59:28Z</dcterms:created>
  <dcterms:modified xsi:type="dcterms:W3CDTF">2024-02-21T08:56:10Z</dcterms:modified>
  <cp:category/>
</cp:coreProperties>
</file>