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上下水道課\下水\経理担当\回答文書\R5\財政課\R060122_公営企業に係る経営比較分析表（令和４年度決算）の分析等\依頼・回答様式\"/>
    </mc:Choice>
  </mc:AlternateContent>
  <xr:revisionPtr revIDLastSave="0" documentId="13_ncr:1_{CD8EEFA0-8910-4873-9C31-E8CF5C2C3032}" xr6:coauthVersionLast="47" xr6:coauthVersionMax="47" xr10:uidLastSave="{00000000-0000-0000-0000-000000000000}"/>
  <workbookProtection workbookAlgorithmName="SHA-512" workbookHashValue="deAhpmYkZkBrYXM9S3EnfS4wb/RhB6p9S4xUeV/CP5f9gmJj2FWga7GXQWdaAM3UZ2YhK7VowxDxk0vcPK6NmA==" workbookSaltValue="0/EY2FqoibZc9qg1kGexm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D10" i="4"/>
  <c r="W10" i="4"/>
  <c r="B10" i="4"/>
  <c r="BB8" i="4"/>
  <c r="AD8" i="4"/>
  <c r="W8" i="4"/>
  <c r="B8" i="4"/>
  <c r="B6" i="4"/>
</calcChain>
</file>

<file path=xl/sharedStrings.xml><?xml version="1.0" encoding="utf-8"?>
<sst xmlns="http://schemas.openxmlformats.org/spreadsheetml/2006/main" count="320" uniqueCount="116">
  <si>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</si>
  <si>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</si>
  <si>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</si>
  <si>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</si>
  <si>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</si>
  <si>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</si>
  <si>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</si>
  <si>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</si>
  <si>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</si>
  <si>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</si>
  <si>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</si>
  <si>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</si>
  <si>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</si>
  <si>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</si>
  <si>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</si>
  <si>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</si>
  <si>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</si>
  <si>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</si>
  <si>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</si>
  <si>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</si>
  <si>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</si>
  <si>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</si>
  <si>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</si>
  <si>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</si>
  <si>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</si>
  <si>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</si>
  <si>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</si>
  <si>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</si>
  <si>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</si>
  <si>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</si>
  <si>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</si>
  <si>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</si>
  <si>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</si>
  <si>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</si>
  <si>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</si>
  <si>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</si>
  <si>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</si>
  <si>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</si>
  <si>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</si>
  <si>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</si>
  <si>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</si>
  <si>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</si>
  <si>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</si>
  <si>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</si>
  <si>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</si>
  <si>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</si>
  <si>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</si>
  <si>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</si>
  <si>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</si>
  <si>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</si>
  <si>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</si>
  <si>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</si>
  <si>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</si>
  <si>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</si>
  <si>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</si>
  <si>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</si>
  <si>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</si>
  <si>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</si>
  <si>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</si>
  <si>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</si>
  <si>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</si>
  <si>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</si>
  <si>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</si>
  <si>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</si>
  <si>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</si>
  <si>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</si>
  <si>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</si>
  <si>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</si>
  <si>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</si>
  <si>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</si>
  <si>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</si>
  <si>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</si>
  <si>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</si>
  <si>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</si>
  <si>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</si>
  <si>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</si>
  <si>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</si>
  <si>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</si>
  <si>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</si>
  <si>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</si>
  <si>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</si>
  <si>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</si>
  <si>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</si>
  <si>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</si>
  <si>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</si>
  <si>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</si>
  <si>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</si>
  <si>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</si>
  <si>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</si>
  <si>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</si>
  <si>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</si>
  <si>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</si>
  <si>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</si>
  <si>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</si>
  <si>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</si>
  <si>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</si>
  <si>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</si>
  <si>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</si>
  <si>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</si>
  <si>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</si>
  <si>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</si>
  <si>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</si>
  <si>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</si>
  <si>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</si>
  <si>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</si>
  <si>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</si>
  <si>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</si>
  <si>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</si>
  <si>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</si>
  <si>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</si>
  <si>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</si>
  <si>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</si>
  <si>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</si>
  <si>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①経常収支比率については、全国及び類似団体平均を上回っており、健全な経営状況となっている。
③流動比率については、全国及び類似団体平均を上回っているが、100％を下回っていることから、経営改善に向けて料金見直しなどを図っていく。
④企業債残高対事業規模比率については、全国及び類似団体平均を下回っている状況にある。
　今後も公共下水道や流域下水道の更新に伴う費用の増加が見込まれるので、過度の借入を控えて将来を見据えた適切な規模に抑えるように努める。
⑤経費回収率については、法適用へ移行した際の収入の影響もあり増加している。
　全体的な収支に関しては、一般会計繰入金に依存する割合が大きいため、下水道使用料で賄えるよう、経費の節減や未収金の収納対策、使用料の見直しなどを含め、行っていく。
⑥汚水処理原価については、全国及び類似団体平均に比べて低く抑えている。しかし、汚水処理経費を下水道使用料で賄えているとは言い難いため、今後も経費の削減、未収金等有収率の増加に努める。
⑧水洗化率については、平成30年度以降増加の一途にあるが、下水道へ接続するには個人負担が大きいことから未接続者もいるため、上昇率は緩やかになっている。
　今後も水洗化融資あっせん制度（利子補給）の周知を図りながら水洗化を促し、地域の実情を踏まえて必要ならば処理区域の見直しも行っていく。</t>
    <rPh sb="67" eb="68">
      <t>ウエ</t>
    </rPh>
    <rPh sb="80" eb="82">
      <t>シタマワ</t>
    </rPh>
    <rPh sb="91" eb="93">
      <t>ケイエイ</t>
    </rPh>
    <rPh sb="93" eb="95">
      <t>カイゼン</t>
    </rPh>
    <rPh sb="96" eb="97">
      <t>ム</t>
    </rPh>
    <rPh sb="107" eb="108">
      <t>オコナ</t>
    </rPh>
    <rPh sb="108" eb="109">
      <t>ハカ</t>
    </rPh>
    <rPh sb="133" eb="135">
      <t>ゼンコク</t>
    </rPh>
    <rPh sb="195" eb="197">
      <t>カリイ</t>
    </rPh>
    <rPh sb="237" eb="238">
      <t>ホウ</t>
    </rPh>
    <rPh sb="238" eb="240">
      <t>テキヨウ</t>
    </rPh>
    <rPh sb="245" eb="246">
      <t>サイ</t>
    </rPh>
    <rPh sb="248" eb="250">
      <t>シュウニュウ</t>
    </rPh>
    <rPh sb="251" eb="253">
      <t>ゾウカ</t>
    </rPh>
    <rPh sb="285" eb="287">
      <t>イゾン</t>
    </rPh>
    <rPh sb="326" eb="328">
      <t>シヨウ</t>
    </rPh>
    <rPh sb="328" eb="329">
      <t>リョウ</t>
    </rPh>
    <rPh sb="398" eb="399">
      <t>イ</t>
    </rPh>
    <rPh sb="400" eb="401">
      <t>ガタ</t>
    </rPh>
    <rPh sb="405" eb="407">
      <t>コンゴ</t>
    </rPh>
    <phoneticPr fontId="4"/>
  </si>
  <si>
    <t>　下水道事業について、有収水量は、ほぼ横這いで推移しているが、管渠やマンホールポンプ等の老朽化により、今後、改築・更新経費の発生が見込まれる。
　このことから、効率的な維持管理及び適切な更新の実施など、より一層の経営努力が必要であるため、本年度から法適用へ移行している。
　また、他の下水道事業（農業集落排水事業、特定地域生活排水処理事業）との兼ね合いもあるが、将来的には使用料体系の見直しも含め、検討を行っていく。</t>
    <rPh sb="1" eb="4">
      <t>ゲスイドウ</t>
    </rPh>
    <rPh sb="4" eb="6">
      <t>ジギョウ</t>
    </rPh>
    <rPh sb="19" eb="21">
      <t>ヨコバ</t>
    </rPh>
    <rPh sb="23" eb="25">
      <t>スイイ</t>
    </rPh>
    <rPh sb="119" eb="120">
      <t>ホン</t>
    </rPh>
    <rPh sb="181" eb="184">
      <t>ショウライテキ</t>
    </rPh>
    <phoneticPr fontId="4"/>
  </si>
  <si>
    <t>　下水管渠は、平成元年の建設開始であり、耐用年数が50年であるため、更新はまだ先であるが、必要に応じて随時修繕等を行っている状況である。
　また、町内53箇所にマンホールポンプを設置しており、一番古いもので20年以上が経過しているため、適宜、修繕及び更新を行っている状況である。
  これらの状況を踏まえ、平成21年度に公共下水道施設長寿命化基礎調査、平成22年度に公共下水道施設長寿命化計画を策定するとともに、カメラによる管渠の状況調査などで関連設備の状況把握に努めている。
①有形固定資産減価償却率及び③管路更新率は、微増したが、全国及び類似団体平均を下回っている。
　今後もストックマネジメント等の更新・活用により、長期的な視点での状況把握を行い、計画的かつ効率的な施設の維持管理と更新を図っていく。</t>
    <rPh sb="53" eb="54">
      <t>トウ</t>
    </rPh>
    <rPh sb="251" eb="252">
      <t>オヨ</t>
    </rPh>
    <rPh sb="300" eb="301">
      <t>トウ</t>
    </rPh>
    <rPh sb="301" eb="30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</si>
</sst>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F250-455D-A32B-FBE05866BF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F250-455D-A32B-FBE05866BF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C-4CD8-9599-AD17313A4B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54.86</c:v>
                </c:pt>
              </c:numCache>
            </c:numRef>
          </c:val>
          <c:smooth val="0"/>
          <c:extLst>
            <c:ext xmlns:c16="http://schemas.microsoft.com/office/drawing/2014/chart" uri="{C3380CC4-5D6E-409C-BE32-E72D297353CC}">
              <c16:uniqueId val="{00000001-AD1C-4CD8-9599-AD17313A4B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94.79</c:v>
                </c:pt>
              </c:numCache>
            </c:numRef>
          </c:val>
          <c:extLst>
            <c:ext xmlns:c16="http://schemas.microsoft.com/office/drawing/2014/chart" uri="{C3380CC4-5D6E-409C-BE32-E72D297353CC}">
              <c16:uniqueId val="{00000000-3775-45F6-B9CB-23BD2750B2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91.37</c:v>
                </c:pt>
              </c:numCache>
            </c:numRef>
          </c:val>
          <c:smooth val="0"/>
          <c:extLst>
            <c:ext xmlns:c16="http://schemas.microsoft.com/office/drawing/2014/chart" uri="{C3380CC4-5D6E-409C-BE32-E72D297353CC}">
              <c16:uniqueId val="{00000001-3775-45F6-B9CB-23BD2750B2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121.01</c:v>
                </c:pt>
              </c:numCache>
            </c:numRef>
          </c:val>
          <c:extLst>
            <c:ext xmlns:c16="http://schemas.microsoft.com/office/drawing/2014/chart" uri="{C3380CC4-5D6E-409C-BE32-E72D297353CC}">
              <c16:uniqueId val="{00000000-FE0D-4E45-B14F-3E1D6F8999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105.35</c:v>
                </c:pt>
              </c:numCache>
            </c:numRef>
          </c:val>
          <c:smooth val="0"/>
          <c:extLst>
            <c:ext xmlns:c16="http://schemas.microsoft.com/office/drawing/2014/chart" uri="{C3380CC4-5D6E-409C-BE32-E72D297353CC}">
              <c16:uniqueId val="{00000001-FE0D-4E45-B14F-3E1D6F8999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3.76</c:v>
                </c:pt>
              </c:numCache>
            </c:numRef>
          </c:val>
          <c:extLst>
            <c:ext xmlns:c16="http://schemas.microsoft.com/office/drawing/2014/chart" uri="{C3380CC4-5D6E-409C-BE32-E72D297353CC}">
              <c16:uniqueId val="{00000000-32A1-46F1-915C-EAFE36EF16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29.42</c:v>
                </c:pt>
              </c:numCache>
            </c:numRef>
          </c:val>
          <c:smooth val="0"/>
          <c:extLst>
            <c:ext xmlns:c16="http://schemas.microsoft.com/office/drawing/2014/chart" uri="{C3380CC4-5D6E-409C-BE32-E72D297353CC}">
              <c16:uniqueId val="{00000001-32A1-46F1-915C-EAFE36EF16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01-49D3-ADF6-B939B810F9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0.74</c:v>
                </c:pt>
              </c:numCache>
            </c:numRef>
          </c:val>
          <c:smooth val="0"/>
          <c:extLst>
            <c:ext xmlns:c16="http://schemas.microsoft.com/office/drawing/2014/chart" uri="{C3380CC4-5D6E-409C-BE32-E72D297353CC}">
              <c16:uniqueId val="{00000001-F901-49D3-ADF6-B939B810F9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25-4644-A488-00E249521E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26.07</c:v>
                </c:pt>
              </c:numCache>
            </c:numRef>
          </c:val>
          <c:smooth val="0"/>
          <c:extLst>
            <c:ext xmlns:c16="http://schemas.microsoft.com/office/drawing/2014/chart" uri="{C3380CC4-5D6E-409C-BE32-E72D297353CC}">
              <c16:uniqueId val="{00000001-3625-4644-A488-00E249521E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78.16</c:v>
                </c:pt>
              </c:numCache>
            </c:numRef>
          </c:val>
          <c:extLst>
            <c:ext xmlns:c16="http://schemas.microsoft.com/office/drawing/2014/chart" uri="{C3380CC4-5D6E-409C-BE32-E72D297353CC}">
              <c16:uniqueId val="{00000000-D502-419D-A869-5643E16FD7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65.87</c:v>
                </c:pt>
              </c:numCache>
            </c:numRef>
          </c:val>
          <c:smooth val="0"/>
          <c:extLst>
            <c:ext xmlns:c16="http://schemas.microsoft.com/office/drawing/2014/chart" uri="{C3380CC4-5D6E-409C-BE32-E72D297353CC}">
              <c16:uniqueId val="{00000001-D502-419D-A869-5643E16FD7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348.8</c:v>
                </c:pt>
              </c:numCache>
            </c:numRef>
          </c:val>
          <c:extLst>
            <c:ext xmlns:c16="http://schemas.microsoft.com/office/drawing/2014/chart" uri="{C3380CC4-5D6E-409C-BE32-E72D297353CC}">
              <c16:uniqueId val="{00000000-564A-44BA-BC9F-881CDD79F6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742.08</c:v>
                </c:pt>
              </c:numCache>
            </c:numRef>
          </c:val>
          <c:smooth val="0"/>
          <c:extLst>
            <c:ext xmlns:c16="http://schemas.microsoft.com/office/drawing/2014/chart" uri="{C3380CC4-5D6E-409C-BE32-E72D297353CC}">
              <c16:uniqueId val="{00000001-564A-44BA-BC9F-881CDD79F6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121.87</c:v>
                </c:pt>
              </c:numCache>
            </c:numRef>
          </c:val>
          <c:extLst>
            <c:ext xmlns:c16="http://schemas.microsoft.com/office/drawing/2014/chart" uri="{C3380CC4-5D6E-409C-BE32-E72D297353CC}">
              <c16:uniqueId val="{00000000-A6CC-401D-A7A9-EE098B2072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86.51</c:v>
                </c:pt>
              </c:numCache>
            </c:numRef>
          </c:val>
          <c:smooth val="0"/>
          <c:extLst>
            <c:ext xmlns:c16="http://schemas.microsoft.com/office/drawing/2014/chart" uri="{C3380CC4-5D6E-409C-BE32-E72D297353CC}">
              <c16:uniqueId val="{00000001-A6CC-401D-A7A9-EE098B2072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86.13</c:v>
                </c:pt>
              </c:numCache>
            </c:numRef>
          </c:val>
          <c:extLst>
            <c:ext xmlns:c16="http://schemas.microsoft.com/office/drawing/2014/chart" uri="{C3380CC4-5D6E-409C-BE32-E72D297353CC}">
              <c16:uniqueId val="{00000000-2643-4E74-B74A-9EE67C0AD7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188.24</c:v>
                </c:pt>
              </c:numCache>
            </c:numRef>
          </c:val>
          <c:smooth val="0"/>
          <c:extLst>
            <c:ext xmlns:c16="http://schemas.microsoft.com/office/drawing/2014/chart" uri="{C3380CC4-5D6E-409C-BE32-E72D297353CC}">
              <c16:uniqueId val="{00000001-2643-4E74-B74A-9EE67C0AD7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28179</v>
      </c>
      <c r="AM8" s="45"/>
      <c r="AN8" s="45"/>
      <c r="AO8" s="45"/>
      <c r="AP8" s="45"/>
      <c r="AQ8" s="45"/>
      <c r="AR8" s="45"/>
      <c r="AS8" s="45"/>
      <c r="AT8" s="46">
        <f>データ!T6</f>
        <v>225.49</v>
      </c>
      <c r="AU8" s="46"/>
      <c r="AV8" s="46"/>
      <c r="AW8" s="46"/>
      <c r="AX8" s="46"/>
      <c r="AY8" s="46"/>
      <c r="AZ8" s="46"/>
      <c r="BA8" s="46"/>
      <c r="BB8" s="46">
        <f>データ!U6</f>
        <v>124.97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69.09</v>
      </c>
      <c r="J10" s="46"/>
      <c r="K10" s="46"/>
      <c r="L10" s="46"/>
      <c r="M10" s="46"/>
      <c r="N10" s="46"/>
      <c r="O10" s="46"/>
      <c r="P10" s="46">
        <f>データ!P6</f>
        <v>88.78</v>
      </c>
      <c r="Q10" s="46"/>
      <c r="R10" s="46"/>
      <c r="S10" s="46"/>
      <c r="T10" s="46"/>
      <c r="U10" s="46"/>
      <c r="V10" s="46"/>
      <c r="W10" s="46">
        <f>データ!Q6</f>
        <v>81.290000000000006</v>
      </c>
      <c r="X10" s="46"/>
      <c r="Y10" s="46"/>
      <c r="Z10" s="46"/>
      <c r="AA10" s="46"/>
      <c r="AB10" s="46"/>
      <c r="AC10" s="46"/>
      <c r="AD10" s="45">
        <f>データ!R6</f>
        <v>2255</v>
      </c>
      <c r="AE10" s="45"/>
      <c r="AF10" s="45"/>
      <c r="AG10" s="45"/>
      <c r="AH10" s="45"/>
      <c r="AI10" s="45"/>
      <c r="AJ10" s="45"/>
      <c r="AK10" s="2"/>
      <c r="AL10" s="45">
        <f>データ!V6</f>
        <v>24944</v>
      </c>
      <c r="AM10" s="45"/>
      <c r="AN10" s="45"/>
      <c r="AO10" s="45"/>
      <c r="AP10" s="45"/>
      <c r="AQ10" s="45"/>
      <c r="AR10" s="45"/>
      <c r="AS10" s="45"/>
      <c r="AT10" s="46">
        <f>データ!W6</f>
        <v>10.93</v>
      </c>
      <c r="AU10" s="46"/>
      <c r="AV10" s="46"/>
      <c r="AW10" s="46"/>
      <c r="AX10" s="46"/>
      <c r="AY10" s="46"/>
      <c r="AZ10" s="46"/>
      <c r="BA10" s="46"/>
      <c r="BB10" s="46">
        <f>データ!X6</f>
        <v>2282.16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xpfDgYSt9RX+6Pgk1Fv7rlctkZLHUmZZA+WQI1nvB49TXA9yK6iT9WdKugUIXN1go1aKq6GfTXU1K6dBAiK8A==" saltValue="fsZ+kXvU2mxUFJsedV+c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44211</v>
      </c>
      <c r="D6" s="19">
        <f t="shared" si="3"/>
        <v>46</v>
      </c>
      <c r="E6" s="19">
        <f t="shared" si="3"/>
        <v>17</v>
      </c>
      <c r="F6" s="19">
        <f t="shared" si="3"/>
        <v>1</v>
      </c>
      <c r="G6" s="19">
        <f t="shared" si="3"/>
        <v>0</v>
      </c>
      <c r="H6" s="19" t="str">
        <f t="shared" si="3"/>
        <v>宮城県　大和町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69.09</v>
      </c>
      <c r="P6" s="20">
        <f t="shared" si="3"/>
        <v>88.78</v>
      </c>
      <c r="Q6" s="20">
        <f t="shared" si="3"/>
        <v>81.290000000000006</v>
      </c>
      <c r="R6" s="20">
        <f t="shared" si="3"/>
        <v>2255</v>
      </c>
      <c r="S6" s="20">
        <f t="shared" si="3"/>
        <v>28179</v>
      </c>
      <c r="T6" s="20">
        <f t="shared" si="3"/>
        <v>225.49</v>
      </c>
      <c r="U6" s="20">
        <f t="shared" si="3"/>
        <v>124.97</v>
      </c>
      <c r="V6" s="20">
        <f t="shared" si="3"/>
        <v>24944</v>
      </c>
      <c r="W6" s="20">
        <f t="shared" si="3"/>
        <v>10.93</v>
      </c>
      <c r="X6" s="20">
        <f t="shared" si="3"/>
        <v>2282.16</v>
      </c>
      <c r="Y6" s="21" t="str">
        <f>IF(Y7="",NA(),Y7)</f>
        <v>-</v>
      </c>
      <c r="Z6" s="21" t="str">
        <f t="shared" ref="Z6:AH6" si="4">IF(Z7="",NA(),Z7)</f>
        <v>-</v>
      </c>
      <c r="AA6" s="21" t="str">
        <f t="shared" si="4"/>
        <v>-</v>
      </c>
      <c r="AB6" s="21" t="str">
        <f t="shared" si="4"/>
        <v>-</v>
      </c>
      <c r="AC6" s="21">
        <f t="shared" si="4"/>
        <v>121.01</v>
      </c>
      <c r="AD6" s="21" t="str">
        <f t="shared" si="4"/>
        <v>-</v>
      </c>
      <c r="AE6" s="21" t="str">
        <f t="shared" si="4"/>
        <v>-</v>
      </c>
      <c r="AF6" s="21" t="str">
        <f t="shared" si="4"/>
        <v>-</v>
      </c>
      <c r="AG6" s="21" t="str">
        <f t="shared" si="4"/>
        <v>-</v>
      </c>
      <c r="AH6" s="21">
        <f t="shared" si="4"/>
        <v>105.35</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26.07</v>
      </c>
      <c r="AT6" s="20" t="str">
        <f>IF(AT7="","",IF(AT7="-","【-】","【"&amp;SUBSTITUTE(TEXT(AT7,"#,##0.00"),"-","△")&amp;"】"))</f>
        <v>【3.15】</v>
      </c>
      <c r="AU6" s="21" t="str">
        <f>IF(AU7="",NA(),AU7)</f>
        <v>-</v>
      </c>
      <c r="AV6" s="21" t="str">
        <f t="shared" ref="AV6:BD6" si="6">IF(AV7="",NA(),AV7)</f>
        <v>-</v>
      </c>
      <c r="AW6" s="21" t="str">
        <f t="shared" si="6"/>
        <v>-</v>
      </c>
      <c r="AX6" s="21" t="str">
        <f t="shared" si="6"/>
        <v>-</v>
      </c>
      <c r="AY6" s="21">
        <f t="shared" si="6"/>
        <v>78.16</v>
      </c>
      <c r="AZ6" s="21" t="str">
        <f t="shared" si="6"/>
        <v>-</v>
      </c>
      <c r="BA6" s="21" t="str">
        <f t="shared" si="6"/>
        <v>-</v>
      </c>
      <c r="BB6" s="21" t="str">
        <f t="shared" si="6"/>
        <v>-</v>
      </c>
      <c r="BC6" s="21" t="str">
        <f t="shared" si="6"/>
        <v>-</v>
      </c>
      <c r="BD6" s="21">
        <f t="shared" si="6"/>
        <v>65.87</v>
      </c>
      <c r="BE6" s="20" t="str">
        <f>IF(BE7="","",IF(BE7="-","【-】","【"&amp;SUBSTITUTE(TEXT(BE7,"#,##0.00"),"-","△")&amp;"】"))</f>
        <v>【73.44】</v>
      </c>
      <c r="BF6" s="21" t="str">
        <f>IF(BF7="",NA(),BF7)</f>
        <v>-</v>
      </c>
      <c r="BG6" s="21" t="str">
        <f t="shared" ref="BG6:BO6" si="7">IF(BG7="",NA(),BG7)</f>
        <v>-</v>
      </c>
      <c r="BH6" s="21" t="str">
        <f t="shared" si="7"/>
        <v>-</v>
      </c>
      <c r="BI6" s="21" t="str">
        <f t="shared" si="7"/>
        <v>-</v>
      </c>
      <c r="BJ6" s="21">
        <f t="shared" si="7"/>
        <v>348.8</v>
      </c>
      <c r="BK6" s="21" t="str">
        <f t="shared" si="7"/>
        <v>-</v>
      </c>
      <c r="BL6" s="21" t="str">
        <f t="shared" si="7"/>
        <v>-</v>
      </c>
      <c r="BM6" s="21" t="str">
        <f t="shared" si="7"/>
        <v>-</v>
      </c>
      <c r="BN6" s="21" t="str">
        <f t="shared" si="7"/>
        <v>-</v>
      </c>
      <c r="BO6" s="21">
        <f t="shared" si="7"/>
        <v>742.08</v>
      </c>
      <c r="BP6" s="20" t="str">
        <f>IF(BP7="","",IF(BP7="-","【-】","【"&amp;SUBSTITUTE(TEXT(BP7,"#,##0.00"),"-","△")&amp;"】"))</f>
        <v>【652.82】</v>
      </c>
      <c r="BQ6" s="21" t="str">
        <f>IF(BQ7="",NA(),BQ7)</f>
        <v>-</v>
      </c>
      <c r="BR6" s="21" t="str">
        <f t="shared" ref="BR6:BZ6" si="8">IF(BR7="",NA(),BR7)</f>
        <v>-</v>
      </c>
      <c r="BS6" s="21" t="str">
        <f t="shared" si="8"/>
        <v>-</v>
      </c>
      <c r="BT6" s="21" t="str">
        <f t="shared" si="8"/>
        <v>-</v>
      </c>
      <c r="BU6" s="21">
        <f t="shared" si="8"/>
        <v>121.87</v>
      </c>
      <c r="BV6" s="21" t="str">
        <f t="shared" si="8"/>
        <v>-</v>
      </c>
      <c r="BW6" s="21" t="str">
        <f t="shared" si="8"/>
        <v>-</v>
      </c>
      <c r="BX6" s="21" t="str">
        <f t="shared" si="8"/>
        <v>-</v>
      </c>
      <c r="BY6" s="21" t="str">
        <f t="shared" si="8"/>
        <v>-</v>
      </c>
      <c r="BZ6" s="21">
        <f t="shared" si="8"/>
        <v>86.51</v>
      </c>
      <c r="CA6" s="20" t="str">
        <f>IF(CA7="","",IF(CA7="-","【-】","【"&amp;SUBSTITUTE(TEXT(CA7,"#,##0.00"),"-","△")&amp;"】"))</f>
        <v>【97.61】</v>
      </c>
      <c r="CB6" s="21" t="str">
        <f>IF(CB7="",NA(),CB7)</f>
        <v>-</v>
      </c>
      <c r="CC6" s="21" t="str">
        <f t="shared" ref="CC6:CK6" si="9">IF(CC7="",NA(),CC7)</f>
        <v>-</v>
      </c>
      <c r="CD6" s="21" t="str">
        <f t="shared" si="9"/>
        <v>-</v>
      </c>
      <c r="CE6" s="21" t="str">
        <f t="shared" si="9"/>
        <v>-</v>
      </c>
      <c r="CF6" s="21">
        <f t="shared" si="9"/>
        <v>86.13</v>
      </c>
      <c r="CG6" s="21" t="str">
        <f t="shared" si="9"/>
        <v>-</v>
      </c>
      <c r="CH6" s="21" t="str">
        <f t="shared" si="9"/>
        <v>-</v>
      </c>
      <c r="CI6" s="21" t="str">
        <f t="shared" si="9"/>
        <v>-</v>
      </c>
      <c r="CJ6" s="21" t="str">
        <f t="shared" si="9"/>
        <v>-</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54.86</v>
      </c>
      <c r="CW6" s="20" t="str">
        <f>IF(CW7="","",IF(CW7="-","【-】","【"&amp;SUBSTITUTE(TEXT(CW7,"#,##0.00"),"-","△")&amp;"】"))</f>
        <v>【59.10】</v>
      </c>
      <c r="CX6" s="21" t="str">
        <f>IF(CX7="",NA(),CX7)</f>
        <v>-</v>
      </c>
      <c r="CY6" s="21" t="str">
        <f t="shared" ref="CY6:DG6" si="11">IF(CY7="",NA(),CY7)</f>
        <v>-</v>
      </c>
      <c r="CZ6" s="21" t="str">
        <f t="shared" si="11"/>
        <v>-</v>
      </c>
      <c r="DA6" s="21" t="str">
        <f t="shared" si="11"/>
        <v>-</v>
      </c>
      <c r="DB6" s="21">
        <f t="shared" si="11"/>
        <v>94.79</v>
      </c>
      <c r="DC6" s="21" t="str">
        <f t="shared" si="11"/>
        <v>-</v>
      </c>
      <c r="DD6" s="21" t="str">
        <f t="shared" si="11"/>
        <v>-</v>
      </c>
      <c r="DE6" s="21" t="str">
        <f t="shared" si="11"/>
        <v>-</v>
      </c>
      <c r="DF6" s="21" t="str">
        <f t="shared" si="11"/>
        <v>-</v>
      </c>
      <c r="DG6" s="21">
        <f t="shared" si="11"/>
        <v>91.37</v>
      </c>
      <c r="DH6" s="20" t="str">
        <f>IF(DH7="","",IF(DH7="-","【-】","【"&amp;SUBSTITUTE(TEXT(DH7,"#,##0.00"),"-","△")&amp;"】"))</f>
        <v>【95.82】</v>
      </c>
      <c r="DI6" s="21" t="str">
        <f>IF(DI7="",NA(),DI7)</f>
        <v>-</v>
      </c>
      <c r="DJ6" s="21" t="str">
        <f t="shared" ref="DJ6:DR6" si="12">IF(DJ7="",NA(),DJ7)</f>
        <v>-</v>
      </c>
      <c r="DK6" s="21" t="str">
        <f t="shared" si="12"/>
        <v>-</v>
      </c>
      <c r="DL6" s="21" t="str">
        <f t="shared" si="12"/>
        <v>-</v>
      </c>
      <c r="DM6" s="21">
        <f t="shared" si="12"/>
        <v>3.76</v>
      </c>
      <c r="DN6" s="21" t="str">
        <f t="shared" si="12"/>
        <v>-</v>
      </c>
      <c r="DO6" s="21" t="str">
        <f t="shared" si="12"/>
        <v>-</v>
      </c>
      <c r="DP6" s="21" t="str">
        <f t="shared" si="12"/>
        <v>-</v>
      </c>
      <c r="DQ6" s="21" t="str">
        <f t="shared" si="12"/>
        <v>-</v>
      </c>
      <c r="DR6" s="21">
        <f t="shared" si="12"/>
        <v>29.42</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0.74</v>
      </c>
      <c r="ED6" s="20" t="str">
        <f>IF(ED7="","",IF(ED7="-","【-】","【"&amp;SUBSTITUTE(TEXT(ED7,"#,##0.00"),"-","△")&amp;"】"))</f>
        <v>【7.62】</v>
      </c>
      <c r="EE6" s="21" t="str">
        <f>IF(EE7="",NA(),EE7)</f>
        <v>-</v>
      </c>
      <c r="EF6" s="21" t="str">
        <f t="shared" ref="EF6:EN6" si="14">IF(EF7="",NA(),EF7)</f>
        <v>-</v>
      </c>
      <c r="EG6" s="21" t="str">
        <f t="shared" si="14"/>
        <v>-</v>
      </c>
      <c r="EH6" s="21" t="str">
        <f t="shared" si="14"/>
        <v>-</v>
      </c>
      <c r="EI6" s="21">
        <f t="shared" si="14"/>
        <v>0.05</v>
      </c>
      <c r="EJ6" s="21" t="str">
        <f t="shared" si="14"/>
        <v>-</v>
      </c>
      <c r="EK6" s="21" t="str">
        <f t="shared" si="14"/>
        <v>-</v>
      </c>
      <c r="EL6" s="21" t="str">
        <f t="shared" si="14"/>
        <v>-</v>
      </c>
      <c r="EM6" s="21" t="str">
        <f t="shared" si="14"/>
        <v>-</v>
      </c>
      <c r="EN6" s="21">
        <f t="shared" si="14"/>
        <v>7.0000000000000007E-2</v>
      </c>
      <c r="EO6" s="20" t="str">
        <f>IF(EO7="","",IF(EO7="-","【-】","【"&amp;SUBSTITUTE(TEXT(EO7,"#,##0.00"),"-","△")&amp;"】"))</f>
        <v>【0.23】</v>
      </c>
    </row>
    <row r="7" spans="1:148" s="22" customFormat="1" x14ac:dyDescent="0.15">
      <c r="A7" s="14"/>
      <c r="B7" s="23">
        <v>2022</v>
      </c>
      <c r="C7" s="23">
        <v>44211</v>
      </c>
      <c r="D7" s="23">
        <v>46</v>
      </c>
      <c r="E7" s="23">
        <v>17</v>
      </c>
      <c r="F7" s="23">
        <v>1</v>
      </c>
      <c r="G7" s="23">
        <v>0</v>
      </c>
      <c r="H7" s="23" t="s">
        <v>96</v>
      </c>
      <c r="I7" s="23" t="s">
        <v>97</v>
      </c>
      <c r="J7" s="23" t="s">
        <v>98</v>
      </c>
      <c r="K7" s="23" t="s">
        <v>99</v>
      </c>
      <c r="L7" s="23" t="s">
        <v>100</v>
      </c>
      <c r="M7" s="23" t="s">
        <v>101</v>
      </c>
      <c r="N7" s="24" t="s">
        <v>102</v>
      </c>
      <c r="O7" s="24">
        <v>69.09</v>
      </c>
      <c r="P7" s="24">
        <v>88.78</v>
      </c>
      <c r="Q7" s="24">
        <v>81.290000000000006</v>
      </c>
      <c r="R7" s="24">
        <v>2255</v>
      </c>
      <c r="S7" s="24">
        <v>28179</v>
      </c>
      <c r="T7" s="24">
        <v>225.49</v>
      </c>
      <c r="U7" s="24">
        <v>124.97</v>
      </c>
      <c r="V7" s="24">
        <v>24944</v>
      </c>
      <c r="W7" s="24">
        <v>10.93</v>
      </c>
      <c r="X7" s="24">
        <v>2282.16</v>
      </c>
      <c r="Y7" s="24" t="s">
        <v>102</v>
      </c>
      <c r="Z7" s="24" t="s">
        <v>102</v>
      </c>
      <c r="AA7" s="24" t="s">
        <v>102</v>
      </c>
      <c r="AB7" s="24" t="s">
        <v>102</v>
      </c>
      <c r="AC7" s="24">
        <v>121.01</v>
      </c>
      <c r="AD7" s="24" t="s">
        <v>102</v>
      </c>
      <c r="AE7" s="24" t="s">
        <v>102</v>
      </c>
      <c r="AF7" s="24" t="s">
        <v>102</v>
      </c>
      <c r="AG7" s="24" t="s">
        <v>102</v>
      </c>
      <c r="AH7" s="24">
        <v>105.35</v>
      </c>
      <c r="AI7" s="24">
        <v>106.11</v>
      </c>
      <c r="AJ7" s="24" t="s">
        <v>102</v>
      </c>
      <c r="AK7" s="24" t="s">
        <v>102</v>
      </c>
      <c r="AL7" s="24" t="s">
        <v>102</v>
      </c>
      <c r="AM7" s="24" t="s">
        <v>102</v>
      </c>
      <c r="AN7" s="24">
        <v>0</v>
      </c>
      <c r="AO7" s="24" t="s">
        <v>102</v>
      </c>
      <c r="AP7" s="24" t="s">
        <v>102</v>
      </c>
      <c r="AQ7" s="24" t="s">
        <v>102</v>
      </c>
      <c r="AR7" s="24" t="s">
        <v>102</v>
      </c>
      <c r="AS7" s="24">
        <v>26.07</v>
      </c>
      <c r="AT7" s="24">
        <v>3.15</v>
      </c>
      <c r="AU7" s="24" t="s">
        <v>102</v>
      </c>
      <c r="AV7" s="24" t="s">
        <v>102</v>
      </c>
      <c r="AW7" s="24" t="s">
        <v>102</v>
      </c>
      <c r="AX7" s="24" t="s">
        <v>102</v>
      </c>
      <c r="AY7" s="24">
        <v>78.16</v>
      </c>
      <c r="AZ7" s="24" t="s">
        <v>102</v>
      </c>
      <c r="BA7" s="24" t="s">
        <v>102</v>
      </c>
      <c r="BB7" s="24" t="s">
        <v>102</v>
      </c>
      <c r="BC7" s="24" t="s">
        <v>102</v>
      </c>
      <c r="BD7" s="24">
        <v>65.87</v>
      </c>
      <c r="BE7" s="24">
        <v>73.44</v>
      </c>
      <c r="BF7" s="24" t="s">
        <v>102</v>
      </c>
      <c r="BG7" s="24" t="s">
        <v>102</v>
      </c>
      <c r="BH7" s="24" t="s">
        <v>102</v>
      </c>
      <c r="BI7" s="24" t="s">
        <v>102</v>
      </c>
      <c r="BJ7" s="24">
        <v>348.8</v>
      </c>
      <c r="BK7" s="24" t="s">
        <v>102</v>
      </c>
      <c r="BL7" s="24" t="s">
        <v>102</v>
      </c>
      <c r="BM7" s="24" t="s">
        <v>102</v>
      </c>
      <c r="BN7" s="24" t="s">
        <v>102</v>
      </c>
      <c r="BO7" s="24">
        <v>742.08</v>
      </c>
      <c r="BP7" s="24">
        <v>652.82000000000005</v>
      </c>
      <c r="BQ7" s="24" t="s">
        <v>102</v>
      </c>
      <c r="BR7" s="24" t="s">
        <v>102</v>
      </c>
      <c r="BS7" s="24" t="s">
        <v>102</v>
      </c>
      <c r="BT7" s="24" t="s">
        <v>102</v>
      </c>
      <c r="BU7" s="24">
        <v>121.87</v>
      </c>
      <c r="BV7" s="24" t="s">
        <v>102</v>
      </c>
      <c r="BW7" s="24" t="s">
        <v>102</v>
      </c>
      <c r="BX7" s="24" t="s">
        <v>102</v>
      </c>
      <c r="BY7" s="24" t="s">
        <v>102</v>
      </c>
      <c r="BZ7" s="24">
        <v>86.51</v>
      </c>
      <c r="CA7" s="24">
        <v>97.61</v>
      </c>
      <c r="CB7" s="24" t="s">
        <v>102</v>
      </c>
      <c r="CC7" s="24" t="s">
        <v>102</v>
      </c>
      <c r="CD7" s="24" t="s">
        <v>102</v>
      </c>
      <c r="CE7" s="24" t="s">
        <v>102</v>
      </c>
      <c r="CF7" s="24">
        <v>86.13</v>
      </c>
      <c r="CG7" s="24" t="s">
        <v>102</v>
      </c>
      <c r="CH7" s="24" t="s">
        <v>102</v>
      </c>
      <c r="CI7" s="24" t="s">
        <v>102</v>
      </c>
      <c r="CJ7" s="24" t="s">
        <v>102</v>
      </c>
      <c r="CK7" s="24">
        <v>188.24</v>
      </c>
      <c r="CL7" s="24">
        <v>138.29</v>
      </c>
      <c r="CM7" s="24" t="s">
        <v>102</v>
      </c>
      <c r="CN7" s="24" t="s">
        <v>102</v>
      </c>
      <c r="CO7" s="24" t="s">
        <v>102</v>
      </c>
      <c r="CP7" s="24" t="s">
        <v>102</v>
      </c>
      <c r="CQ7" s="24" t="s">
        <v>102</v>
      </c>
      <c r="CR7" s="24" t="s">
        <v>102</v>
      </c>
      <c r="CS7" s="24" t="s">
        <v>102</v>
      </c>
      <c r="CT7" s="24" t="s">
        <v>102</v>
      </c>
      <c r="CU7" s="24" t="s">
        <v>102</v>
      </c>
      <c r="CV7" s="24">
        <v>54.86</v>
      </c>
      <c r="CW7" s="24">
        <v>59.1</v>
      </c>
      <c r="CX7" s="24" t="s">
        <v>102</v>
      </c>
      <c r="CY7" s="24" t="s">
        <v>102</v>
      </c>
      <c r="CZ7" s="24" t="s">
        <v>102</v>
      </c>
      <c r="DA7" s="24" t="s">
        <v>102</v>
      </c>
      <c r="DB7" s="24">
        <v>94.79</v>
      </c>
      <c r="DC7" s="24" t="s">
        <v>102</v>
      </c>
      <c r="DD7" s="24" t="s">
        <v>102</v>
      </c>
      <c r="DE7" s="24" t="s">
        <v>102</v>
      </c>
      <c r="DF7" s="24" t="s">
        <v>102</v>
      </c>
      <c r="DG7" s="24">
        <v>91.37</v>
      </c>
      <c r="DH7" s="24">
        <v>95.82</v>
      </c>
      <c r="DI7" s="24" t="s">
        <v>102</v>
      </c>
      <c r="DJ7" s="24" t="s">
        <v>102</v>
      </c>
      <c r="DK7" s="24" t="s">
        <v>102</v>
      </c>
      <c r="DL7" s="24" t="s">
        <v>102</v>
      </c>
      <c r="DM7" s="24">
        <v>3.76</v>
      </c>
      <c r="DN7" s="24" t="s">
        <v>102</v>
      </c>
      <c r="DO7" s="24" t="s">
        <v>102</v>
      </c>
      <c r="DP7" s="24" t="s">
        <v>102</v>
      </c>
      <c r="DQ7" s="24" t="s">
        <v>102</v>
      </c>
      <c r="DR7" s="24">
        <v>29.42</v>
      </c>
      <c r="DS7" s="24">
        <v>39.74</v>
      </c>
      <c r="DT7" s="24" t="s">
        <v>102</v>
      </c>
      <c r="DU7" s="24" t="s">
        <v>102</v>
      </c>
      <c r="DV7" s="24" t="s">
        <v>102</v>
      </c>
      <c r="DW7" s="24" t="s">
        <v>102</v>
      </c>
      <c r="DX7" s="24">
        <v>0</v>
      </c>
      <c r="DY7" s="24" t="s">
        <v>102</v>
      </c>
      <c r="DZ7" s="24" t="s">
        <v>102</v>
      </c>
      <c r="EA7" s="24" t="s">
        <v>102</v>
      </c>
      <c r="EB7" s="24" t="s">
        <v>102</v>
      </c>
      <c r="EC7" s="24">
        <v>0.74</v>
      </c>
      <c r="ED7" s="24">
        <v>7.62</v>
      </c>
      <c r="EE7" s="24" t="s">
        <v>102</v>
      </c>
      <c r="EF7" s="24" t="s">
        <v>102</v>
      </c>
      <c r="EG7" s="24" t="s">
        <v>102</v>
      </c>
      <c r="EH7" s="24" t="s">
        <v>102</v>
      </c>
      <c r="EI7" s="24">
        <v>0.05</v>
      </c>
      <c r="EJ7" s="24" t="s">
        <v>102</v>
      </c>
      <c r="EK7" s="24" t="s">
        <v>102</v>
      </c>
      <c r="EL7" s="24" t="s">
        <v>102</v>
      </c>
      <c r="EM7" s="24" t="s">
        <v>102</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2024-01-25T06:27:18Z</cp:lastPrinted>
  <dcterms:created xsi:type="dcterms:W3CDTF">2023-12-12T00:42:51Z</dcterms:created>
  <dcterms:modified xsi:type="dcterms:W3CDTF">2024-01-25T08:02:15Z</dcterms:modified>
  <cp:category/>
</cp:coreProperties>
</file>