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10774\Desktop\【財政管財班1_31（水）〆】公営企業に係る経営比較分析表（令\21_丸森町\21_丸森町\"/>
    </mc:Choice>
  </mc:AlternateContent>
  <workbookProtection workbookAlgorithmName="SHA-512" workbookHashValue="naWmEjhWTtuntHN2FvaK57TNsmLUv7r/NornZu4ywuUjqkI5w7LbC/f3FPNgrl3dKP7kBwxdew5ZaUFywLgOSw==" workbookSaltValue="7t0wDOmkR+FUiGieHx3Tw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<sst xmlns="http://schemas.openxmlformats.org/spreadsheetml/2006/main" count="236" uniqueCount="119">
  <si>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</si>
  <si>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</si>
  <si>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</si>
  <si>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</si>
  <si>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</si>
  <si>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</si>
  <si>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</si>
  <si>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</si>
  <si>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</si>
  <si>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</si>
  <si>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</si>
  <si>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</si>
  <si>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</si>
  <si>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</si>
  <si>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</si>
  <si>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</si>
  <si>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</si>
  <si>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</si>
  <si>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</si>
  <si>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</si>
  <si>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</si>
  <si>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</si>
  <si>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</si>
  <si>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</si>
  <si>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</si>
  <si>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</si>
  <si>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</si>
  <si>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</si>
  <si>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</si>
  <si>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</si>
  <si>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</si>
  <si>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</si>
  <si>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</si>
  <si>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</si>
  <si>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</si>
  <si>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</si>
  <si>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</si>
  <si>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</si>
  <si>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</si>
  <si>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</si>
  <si>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</si>
  <si>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</si>
  <si>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</si>
  <si>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</si>
  <si>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</si>
  <si>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</si>
  <si>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</si>
  <si>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</si>
  <si>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</si>
  <si>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</si>
  <si>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</si>
  <si>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</si>
  <si>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</si>
  <si>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</si>
  <si>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</si>
  <si>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</si>
  <si>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</si>
  <si>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</si>
  <si>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</si>
  <si>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</si>
  <si>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</si>
  <si>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</si>
  <si>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</si>
  <si>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</si>
  <si>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</si>
  <si>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</si>
  <si>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</si>
  <si>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</si>
  <si>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</si>
  <si>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</si>
  <si>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</si>
  <si>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</si>
  <si>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</si>
  <si>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</si>
  <si>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</si>
  <si>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</si>
  <si>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</si>
  <si>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</si>
  <si>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</si>
  <si>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</si>
  <si>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</si>
  <si>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</si>
  <si>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</si>
  <si>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</si>
  <si>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</si>
  <si>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</si>
  <si>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</si>
  <si>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</si>
  <si>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</si>
  <si>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</si>
  <si>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</si>
  <si>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</si>
  <si>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</si>
  <si>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</si>
  <si>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</si>
  <si>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</si>
  <si>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</si>
  <si>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丸森町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</si>
  <si>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</si>
  <si>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</si>
  <si>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</si>
  <si>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</si>
  <si>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</si>
  <si>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</si>
  <si>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</si>
  <si>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</si>
  <si>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</si>
  <si>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</si>
  <si>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</si>
  <si>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</si>
  <si>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</si>
  <si>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</si>
  <si>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</si>
  <si>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</si>
  <si>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</si>
  <si>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</si>
  <si>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　収益的収支比率は100%を超えているが、適正な使用料確保のため、未納額の解消に努めていく。
④　企業債残高規模については、類似団体と比較して低い数値であるが、経営の合理化と一層の経費削減に努め計画的な企業債の発行に努める。
⑤　経費回収率は類似団体と比較し高い比率ではあるが、100％を下回っている。適正な使用料確保のため、未納額の解消に努めていく。
⑥　汚水処理原価は類似団体と比較して低い数値で推移している。今後も、投資の効率化や維持管理費の削減、接続率の向上を図っていく。
⑦　令和元年度に令和元年東日本台風により利用率が低下し、現在も以前の数値に戻っていない状況である。今後耐用年数等を考慮しながら公共下水道への接続など検討していく。
⑧　類似団体と比較し低い比率になっているため、使用料収入確保の面からも、未接続者への啓もう活動を図る。令和２年度に数値が減少しているのは令和元年東日本台風の影響であり、令和３年度の減少は水洗化人口の精査を実施した結果である。</t>
    <rPh sb="145" eb="147">
      <t>シタマワ</t>
    </rPh>
    <rPh sb="192" eb="194">
      <t>ヒカク</t>
    </rPh>
    <rPh sb="196" eb="197">
      <t>ヒク</t>
    </rPh>
    <rPh sb="198" eb="200">
      <t>スウチ</t>
    </rPh>
    <phoneticPr fontId="4"/>
  </si>
  <si>
    <t xml:space="preserve">　当町の汚水処理場は3箇所あり、平成27年度から補助事業により、施設の機能診断を行っている。平成29年度には農集排施設の最適化整備構想を行い、公共下水道接続との比較を行っている。その結果をもとに今後の方針を検討していく。
</t>
    <phoneticPr fontId="4"/>
  </si>
  <si>
    <t>　当町の農業集落排水事業の経営は類似団体と比較し、同程度かやや高い傾向であると考えられる。
　今後は経営戦略の改定を行い、安定した経営を維持していく。</t>
    <rPh sb="55" eb="57">
      <t>カイテイ</t>
    </rPh>
    <rPh sb="58" eb="5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</si>
</sst>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0F-4E63-AE7A-982B258DA2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0.01</c:v>
                </c:pt>
                <c:pt idx="4">
                  <c:v>0.01</c:v>
                </c:pt>
              </c:numCache>
            </c:numRef>
          </c:val>
          <c:smooth val="0"/>
          <c:extLst>
            <c:ext xmlns:c16="http://schemas.microsoft.com/office/drawing/2014/chart" uri="{C3380CC4-5D6E-409C-BE32-E72D297353CC}">
              <c16:uniqueId val="{00000001-890F-4E63-AE7A-982B258DA2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51.19</c:v>
                </c:pt>
                <c:pt idx="1">
                  <c:v>37.6</c:v>
                </c:pt>
                <c:pt idx="2">
                  <c:v>35.33</c:v>
                </c:pt>
                <c:pt idx="3">
                  <c:v>45.87</c:v>
                </c:pt>
                <c:pt idx="4">
                  <c:v>44.51</c:v>
                </c:pt>
              </c:numCache>
            </c:numRef>
          </c:val>
          <c:extLst>
            <c:ext xmlns:c16="http://schemas.microsoft.com/office/drawing/2014/chart" uri="{C3380CC4-5D6E-409C-BE32-E72D297353CC}">
              <c16:uniqueId val="{00000000-58BF-417B-9221-5FD4D43A01F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54.54</c:v>
                </c:pt>
                <c:pt idx="4">
                  <c:v>52.9</c:v>
                </c:pt>
              </c:numCache>
            </c:numRef>
          </c:val>
          <c:smooth val="0"/>
          <c:extLst>
            <c:ext xmlns:c16="http://schemas.microsoft.com/office/drawing/2014/chart" uri="{C3380CC4-5D6E-409C-BE32-E72D297353CC}">
              <c16:uniqueId val="{00000001-58BF-417B-9221-5FD4D43A01F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96.22</c:v>
                </c:pt>
                <c:pt idx="1">
                  <c:v>96.22</c:v>
                </c:pt>
                <c:pt idx="2">
                  <c:v>90.52</c:v>
                </c:pt>
                <c:pt idx="3">
                  <c:v>86.87</c:v>
                </c:pt>
                <c:pt idx="4">
                  <c:v>86.16</c:v>
                </c:pt>
              </c:numCache>
            </c:numRef>
          </c:val>
          <c:extLst>
            <c:ext xmlns:c16="http://schemas.microsoft.com/office/drawing/2014/chart" uri="{C3380CC4-5D6E-409C-BE32-E72D297353CC}">
              <c16:uniqueId val="{00000000-E711-4FB0-AD21-C913363A3AE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90.3</c:v>
                </c:pt>
                <c:pt idx="4">
                  <c:v>90.3</c:v>
                </c:pt>
              </c:numCache>
            </c:numRef>
          </c:val>
          <c:smooth val="0"/>
          <c:extLst>
            <c:ext xmlns:c16="http://schemas.microsoft.com/office/drawing/2014/chart" uri="{C3380CC4-5D6E-409C-BE32-E72D297353CC}">
              <c16:uniqueId val="{00000001-E711-4FB0-AD21-C913363A3AE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92.36</c:v>
                </c:pt>
                <c:pt idx="1">
                  <c:v>98.61</c:v>
                </c:pt>
                <c:pt idx="2">
                  <c:v>128.38999999999999</c:v>
                </c:pt>
                <c:pt idx="3">
                  <c:v>120.76</c:v>
                </c:pt>
                <c:pt idx="4">
                  <c:v>107.8</c:v>
                </c:pt>
              </c:numCache>
            </c:numRef>
          </c:val>
          <c:extLst>
            <c:ext xmlns:c16="http://schemas.microsoft.com/office/drawing/2014/chart" uri="{C3380CC4-5D6E-409C-BE32-E72D297353CC}">
              <c16:uniqueId val="{00000000-08D2-4D40-959A-A90BA41FDD9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D2-4D40-959A-A90BA41FDD9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62-448E-BCF4-23F5DE3B2E8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62-448E-BCF4-23F5DE3B2E8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B7-4978-B330-219D23C550E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B7-4978-B330-219D23C550E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FA-4634-9E01-51EFDDB2186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FA-4634-9E01-51EFDDB2186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2D-454D-8B2B-12FC664E6B9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2D-454D-8B2B-12FC664E6B9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quot;-&quot;">
                  <c:v>573.92999999999995</c:v>
                </c:pt>
                <c:pt idx="3" formatCode="#,##0.00;&quot;△&quot;#,##0.00;&quot;-&quot;">
                  <c:v>160.69999999999999</c:v>
                </c:pt>
                <c:pt idx="4" formatCode="#,##0.00;&quot;△&quot;#,##0.00;&quot;-&quot;">
                  <c:v>132.38999999999999</c:v>
                </c:pt>
              </c:numCache>
            </c:numRef>
          </c:val>
          <c:extLst>
            <c:ext xmlns:c16="http://schemas.microsoft.com/office/drawing/2014/chart" uri="{C3380CC4-5D6E-409C-BE32-E72D297353CC}">
              <c16:uniqueId val="{00000000-FE72-479E-AECF-081C690FD52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778.81</c:v>
                </c:pt>
                <c:pt idx="4">
                  <c:v>718.49</c:v>
                </c:pt>
              </c:numCache>
            </c:numRef>
          </c:val>
          <c:smooth val="0"/>
          <c:extLst>
            <c:ext xmlns:c16="http://schemas.microsoft.com/office/drawing/2014/chart" uri="{C3380CC4-5D6E-409C-BE32-E72D297353CC}">
              <c16:uniqueId val="{00000001-FE72-479E-AECF-081C690FD52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117.94</c:v>
                </c:pt>
                <c:pt idx="1">
                  <c:v>110.08</c:v>
                </c:pt>
                <c:pt idx="2">
                  <c:v>99.66</c:v>
                </c:pt>
                <c:pt idx="3">
                  <c:v>85.47</c:v>
                </c:pt>
                <c:pt idx="4">
                  <c:v>79.959999999999994</c:v>
                </c:pt>
              </c:numCache>
            </c:numRef>
          </c:val>
          <c:extLst>
            <c:ext xmlns:c16="http://schemas.microsoft.com/office/drawing/2014/chart" uri="{C3380CC4-5D6E-409C-BE32-E72D297353CC}">
              <c16:uniqueId val="{00000000-3B3C-41A7-BF09-9AAF81E10E9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67.23</c:v>
                </c:pt>
                <c:pt idx="4">
                  <c:v>61.82</c:v>
                </c:pt>
              </c:numCache>
            </c:numRef>
          </c:val>
          <c:smooth val="0"/>
          <c:extLst>
            <c:ext xmlns:c16="http://schemas.microsoft.com/office/drawing/2014/chart" uri="{C3380CC4-5D6E-409C-BE32-E72D297353CC}">
              <c16:uniqueId val="{00000001-3B3C-41A7-BF09-9AAF81E10E9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156.84</c:v>
                </c:pt>
                <c:pt idx="1">
                  <c:v>172.6</c:v>
                </c:pt>
                <c:pt idx="2">
                  <c:v>192.17</c:v>
                </c:pt>
                <c:pt idx="3">
                  <c:v>224.93</c:v>
                </c:pt>
                <c:pt idx="4">
                  <c:v>201.39</c:v>
                </c:pt>
              </c:numCache>
            </c:numRef>
          </c:val>
          <c:extLst>
            <c:ext xmlns:c16="http://schemas.microsoft.com/office/drawing/2014/chart" uri="{C3380CC4-5D6E-409C-BE32-E72D297353CC}">
              <c16:uniqueId val="{00000000-BC1F-4522-91AA-FF40EEB5E8D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228.21</c:v>
                </c:pt>
                <c:pt idx="4">
                  <c:v>246.9</c:v>
                </c:pt>
              </c:numCache>
            </c:numRef>
          </c:val>
          <c:smooth val="0"/>
          <c:extLst>
            <c:ext xmlns:c16="http://schemas.microsoft.com/office/drawing/2014/chart" uri="{C3380CC4-5D6E-409C-BE32-E72D297353CC}">
              <c16:uniqueId val="{00000001-BC1F-4522-91AA-FF40EEB5E8D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宮城県　丸森町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tr">
        <f>データ!$M$6</f>
        <v>非設置</v>
      </c>
      <c r="AE8" s="67"/>
      <c r="AF8" s="67"/>
      <c r="AG8" s="67"/>
      <c r="AH8" s="67"/>
      <c r="AI8" s="67"/>
      <c r="AJ8" s="67"/>
      <c r="AK8" s="3"/>
      <c r="AL8" s="55">
        <f>データ!S6</f>
        <v>12192</v>
      </c>
      <c r="AM8" s="55"/>
      <c r="AN8" s="55"/>
      <c r="AO8" s="55"/>
      <c r="AP8" s="55"/>
      <c r="AQ8" s="55"/>
      <c r="AR8" s="55"/>
      <c r="AS8" s="55"/>
      <c r="AT8" s="54">
        <f>データ!T6</f>
        <v>273.3</v>
      </c>
      <c r="AU8" s="54"/>
      <c r="AV8" s="54"/>
      <c r="AW8" s="54"/>
      <c r="AX8" s="54"/>
      <c r="AY8" s="54"/>
      <c r="AZ8" s="54"/>
      <c r="BA8" s="54"/>
      <c r="BB8" s="54">
        <f>データ!U6</f>
        <v>44.61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13.6</v>
      </c>
      <c r="Q10" s="54"/>
      <c r="R10" s="54"/>
      <c r="S10" s="54"/>
      <c r="T10" s="54"/>
      <c r="U10" s="54"/>
      <c r="V10" s="54"/>
      <c r="W10" s="54">
        <f>データ!Q6</f>
        <v>98.55</v>
      </c>
      <c r="X10" s="54"/>
      <c r="Y10" s="54"/>
      <c r="Z10" s="54"/>
      <c r="AA10" s="54"/>
      <c r="AB10" s="54"/>
      <c r="AC10" s="54"/>
      <c r="AD10" s="55">
        <f>データ!R6</f>
        <v>3470</v>
      </c>
      <c r="AE10" s="55"/>
      <c r="AF10" s="55"/>
      <c r="AG10" s="55"/>
      <c r="AH10" s="55"/>
      <c r="AI10" s="55"/>
      <c r="AJ10" s="55"/>
      <c r="AK10" s="2"/>
      <c r="AL10" s="55">
        <f>データ!V6</f>
        <v>1647</v>
      </c>
      <c r="AM10" s="55"/>
      <c r="AN10" s="55"/>
      <c r="AO10" s="55"/>
      <c r="AP10" s="55"/>
      <c r="AQ10" s="55"/>
      <c r="AR10" s="55"/>
      <c r="AS10" s="55"/>
      <c r="AT10" s="54">
        <f>データ!W6</f>
        <v>1.0900000000000001</v>
      </c>
      <c r="AU10" s="54"/>
      <c r="AV10" s="54"/>
      <c r="AW10" s="54"/>
      <c r="AX10" s="54"/>
      <c r="AY10" s="54"/>
      <c r="AZ10" s="54"/>
      <c r="BA10" s="54"/>
      <c r="BB10" s="54">
        <f>データ!X6</f>
        <v>1511.01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r4Eqok4ZYIyHVeocmJmRJSCC8KzA3VSPXcrxaF4NsOmdt9Rthx5rF7nPPqhGk5VB+IzltywGk2V1l/EwOnN0pQ==" saltValue="xBicYiflir9i25on6iWN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43419</v>
      </c>
      <c r="D6" s="19">
        <f t="shared" si="3"/>
        <v>47</v>
      </c>
      <c r="E6" s="19">
        <f t="shared" si="3"/>
        <v>17</v>
      </c>
      <c r="F6" s="19">
        <f t="shared" si="3"/>
        <v>5</v>
      </c>
      <c r="G6" s="19">
        <f t="shared" si="3"/>
        <v>0</v>
      </c>
      <c r="H6" s="19" t="str">
        <f t="shared" si="3"/>
        <v>宮城県　丸森町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13.6</v>
      </c>
      <c r="Q6" s="20">
        <f t="shared" si="3"/>
        <v>98.55</v>
      </c>
      <c r="R6" s="20">
        <f t="shared" si="3"/>
        <v>3470</v>
      </c>
      <c r="S6" s="20">
        <f t="shared" si="3"/>
        <v>12192</v>
      </c>
      <c r="T6" s="20">
        <f t="shared" si="3"/>
        <v>273.3</v>
      </c>
      <c r="U6" s="20">
        <f t="shared" si="3"/>
        <v>44.61</v>
      </c>
      <c r="V6" s="20">
        <f t="shared" si="3"/>
        <v>1647</v>
      </c>
      <c r="W6" s="20">
        <f t="shared" si="3"/>
        <v>1.0900000000000001</v>
      </c>
      <c r="X6" s="20">
        <f t="shared" si="3"/>
        <v>1511.01</v>
      </c>
      <c r="Y6" s="21">
        <f>IF(Y7="",NA(),Y7)</f>
        <v>92.36</v>
      </c>
      <c r="Z6" s="21">
        <f t="shared" ref="Z6:AH6" si="4">IF(Z7="",NA(),Z7)</f>
        <v>98.61</v>
      </c>
      <c r="AA6" s="21">
        <f t="shared" si="4"/>
        <v>128.38999999999999</v>
      </c>
      <c r="AB6" s="21">
        <f t="shared" si="4"/>
        <v>120.76</v>
      </c>
      <c r="AC6" s="21">
        <f t="shared" si="4"/>
        <v>107.8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573.92999999999995</v>
      </c>
      <c r="BI6" s="21">
        <f t="shared" si="7"/>
        <v>160.69999999999999</v>
      </c>
      <c r="BJ6" s="21">
        <f t="shared" si="7"/>
        <v>132.38999999999999</v>
      </c>
      <c r="BK6" s="21">
        <f t="shared" si="7"/>
        <v>789.46</v>
      </c>
      <c r="BL6" s="21">
        <f t="shared" si="7"/>
        <v>826.83</v>
      </c>
      <c r="BM6" s="21">
        <f t="shared" si="7"/>
        <v>867.83</v>
      </c>
      <c r="BN6" s="21">
        <f t="shared" si="7"/>
        <v>778.81</v>
      </c>
      <c r="BO6" s="21">
        <f t="shared" si="7"/>
        <v>718.49</v>
      </c>
      <c r="BP6" s="20" t="str">
        <f>IF(BP7="","",IF(BP7="-","【-】","【"&amp;SUBSTITUTE(TEXT(BP7,"#,##0.00"),"-","△")&amp;"】"))</f>
        <v>【809.19】</v>
      </c>
      <c r="BQ6" s="21">
        <f>IF(BQ7="",NA(),BQ7)</f>
        <v>117.94</v>
      </c>
      <c r="BR6" s="21">
        <f t="shared" ref="BR6:BZ6" si="8">IF(BR7="",NA(),BR7)</f>
        <v>110.08</v>
      </c>
      <c r="BS6" s="21">
        <f t="shared" si="8"/>
        <v>99.66</v>
      </c>
      <c r="BT6" s="21">
        <f t="shared" si="8"/>
        <v>85.47</v>
      </c>
      <c r="BU6" s="21">
        <f t="shared" si="8"/>
        <v>79.959999999999994</v>
      </c>
      <c r="BV6" s="21">
        <f t="shared" si="8"/>
        <v>57.77</v>
      </c>
      <c r="BW6" s="21">
        <f t="shared" si="8"/>
        <v>57.31</v>
      </c>
      <c r="BX6" s="21">
        <f t="shared" si="8"/>
        <v>57.08</v>
      </c>
      <c r="BY6" s="21">
        <f t="shared" si="8"/>
        <v>67.23</v>
      </c>
      <c r="BZ6" s="21">
        <f t="shared" si="8"/>
        <v>61.82</v>
      </c>
      <c r="CA6" s="20" t="str">
        <f>IF(CA7="","",IF(CA7="-","【-】","【"&amp;SUBSTITUTE(TEXT(CA7,"#,##0.00"),"-","△")&amp;"】"))</f>
        <v>【57.02】</v>
      </c>
      <c r="CB6" s="21">
        <f>IF(CB7="",NA(),CB7)</f>
        <v>156.84</v>
      </c>
      <c r="CC6" s="21">
        <f t="shared" ref="CC6:CK6" si="9">IF(CC7="",NA(),CC7)</f>
        <v>172.6</v>
      </c>
      <c r="CD6" s="21">
        <f t="shared" si="9"/>
        <v>192.17</v>
      </c>
      <c r="CE6" s="21">
        <f t="shared" si="9"/>
        <v>224.93</v>
      </c>
      <c r="CF6" s="21">
        <f t="shared" si="9"/>
        <v>201.39</v>
      </c>
      <c r="CG6" s="21">
        <f t="shared" si="9"/>
        <v>274.35000000000002</v>
      </c>
      <c r="CH6" s="21">
        <f t="shared" si="9"/>
        <v>273.52</v>
      </c>
      <c r="CI6" s="21">
        <f t="shared" si="9"/>
        <v>274.99</v>
      </c>
      <c r="CJ6" s="21">
        <f t="shared" si="9"/>
        <v>228.21</v>
      </c>
      <c r="CK6" s="21">
        <f t="shared" si="9"/>
        <v>246.9</v>
      </c>
      <c r="CL6" s="20" t="str">
        <f>IF(CL7="","",IF(CL7="-","【-】","【"&amp;SUBSTITUTE(TEXT(CL7,"#,##0.00"),"-","△")&amp;"】"))</f>
        <v>【273.68】</v>
      </c>
      <c r="CM6" s="21">
        <f>IF(CM7="",NA(),CM7)</f>
        <v>51.19</v>
      </c>
      <c r="CN6" s="21">
        <f t="shared" ref="CN6:CV6" si="10">IF(CN7="",NA(),CN7)</f>
        <v>37.6</v>
      </c>
      <c r="CO6" s="21">
        <f t="shared" si="10"/>
        <v>35.33</v>
      </c>
      <c r="CP6" s="21">
        <f t="shared" si="10"/>
        <v>45.87</v>
      </c>
      <c r="CQ6" s="21">
        <f t="shared" si="10"/>
        <v>44.51</v>
      </c>
      <c r="CR6" s="21">
        <f t="shared" si="10"/>
        <v>50.68</v>
      </c>
      <c r="CS6" s="21">
        <f t="shared" si="10"/>
        <v>50.14</v>
      </c>
      <c r="CT6" s="21">
        <f t="shared" si="10"/>
        <v>54.83</v>
      </c>
      <c r="CU6" s="21">
        <f t="shared" si="10"/>
        <v>54.54</v>
      </c>
      <c r="CV6" s="21">
        <f t="shared" si="10"/>
        <v>52.9</v>
      </c>
      <c r="CW6" s="20" t="str">
        <f>IF(CW7="","",IF(CW7="-","【-】","【"&amp;SUBSTITUTE(TEXT(CW7,"#,##0.00"),"-","△")&amp;"】"))</f>
        <v>【52.55】</v>
      </c>
      <c r="CX6" s="21">
        <f>IF(CX7="",NA(),CX7)</f>
        <v>96.22</v>
      </c>
      <c r="CY6" s="21">
        <f t="shared" ref="CY6:DG6" si="11">IF(CY7="",NA(),CY7)</f>
        <v>96.22</v>
      </c>
      <c r="CZ6" s="21">
        <f t="shared" si="11"/>
        <v>90.52</v>
      </c>
      <c r="DA6" s="21">
        <f t="shared" si="11"/>
        <v>86.87</v>
      </c>
      <c r="DB6" s="21">
        <f t="shared" si="11"/>
        <v>86.16</v>
      </c>
      <c r="DC6" s="21">
        <f t="shared" si="11"/>
        <v>84.86</v>
      </c>
      <c r="DD6" s="21">
        <f t="shared" si="11"/>
        <v>84.98</v>
      </c>
      <c r="DE6" s="21">
        <f t="shared" si="11"/>
        <v>84.7</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0.01</v>
      </c>
      <c r="EN6" s="21">
        <f t="shared" si="14"/>
        <v>0.01</v>
      </c>
      <c r="EO6" s="20" t="str">
        <f>IF(EO7="","",IF(EO7="-","【-】","【"&amp;SUBSTITUTE(TEXT(EO7,"#,##0.00"),"-","△")&amp;"】"))</f>
        <v>【0.02】</v>
      </c>
    </row>
    <row r="7" spans="1:145" s="22" customFormat="1" x14ac:dyDescent="0.15">
      <c r="A7" s="14"/>
      <c r="B7" s="23">
        <v>2022</v>
      </c>
      <c r="C7" s="23">
        <v>43419</v>
      </c>
      <c r="D7" s="23">
        <v>47</v>
      </c>
      <c r="E7" s="23">
        <v>17</v>
      </c>
      <c r="F7" s="23">
        <v>5</v>
      </c>
      <c r="G7" s="23">
        <v>0</v>
      </c>
      <c r="H7" s="23" t="s">
        <v>97</v>
      </c>
      <c r="I7" s="23" t="s">
        <v>98</v>
      </c>
      <c r="J7" s="23" t="s">
        <v>99</v>
      </c>
      <c r="K7" s="23" t="s">
        <v>100</v>
      </c>
      <c r="L7" s="23" t="s">
        <v>101</v>
      </c>
      <c r="M7" s="23" t="s">
        <v>102</v>
      </c>
      <c r="N7" s="24" t="s">
        <v>103</v>
      </c>
      <c r="O7" s="24" t="s">
        <v>104</v>
      </c>
      <c r="P7" s="24">
        <v>13.6</v>
      </c>
      <c r="Q7" s="24">
        <v>98.55</v>
      </c>
      <c r="R7" s="24">
        <v>3470</v>
      </c>
      <c r="S7" s="24">
        <v>12192</v>
      </c>
      <c r="T7" s="24">
        <v>273.3</v>
      </c>
      <c r="U7" s="24">
        <v>44.61</v>
      </c>
      <c r="V7" s="24">
        <v>1647</v>
      </c>
      <c r="W7" s="24">
        <v>1.0900000000000001</v>
      </c>
      <c r="X7" s="24">
        <v>1511.01</v>
      </c>
      <c r="Y7" s="24">
        <v>92.36</v>
      </c>
      <c r="Z7" s="24">
        <v>98.61</v>
      </c>
      <c r="AA7" s="24">
        <v>128.38999999999999</v>
      </c>
      <c r="AB7" s="24">
        <v>120.76</v>
      </c>
      <c r="AC7" s="24">
        <v>107.8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573.92999999999995</v>
      </c>
      <c r="BI7" s="24">
        <v>160.69999999999999</v>
      </c>
      <c r="BJ7" s="24">
        <v>132.38999999999999</v>
      </c>
      <c r="BK7" s="24">
        <v>789.46</v>
      </c>
      <c r="BL7" s="24">
        <v>826.83</v>
      </c>
      <c r="BM7" s="24">
        <v>867.83</v>
      </c>
      <c r="BN7" s="24">
        <v>778.81</v>
      </c>
      <c r="BO7" s="24">
        <v>718.49</v>
      </c>
      <c r="BP7" s="24">
        <v>809.19</v>
      </c>
      <c r="BQ7" s="24">
        <v>117.94</v>
      </c>
      <c r="BR7" s="24">
        <v>110.08</v>
      </c>
      <c r="BS7" s="24">
        <v>99.66</v>
      </c>
      <c r="BT7" s="24">
        <v>85.47</v>
      </c>
      <c r="BU7" s="24">
        <v>79.959999999999994</v>
      </c>
      <c r="BV7" s="24">
        <v>57.77</v>
      </c>
      <c r="BW7" s="24">
        <v>57.31</v>
      </c>
      <c r="BX7" s="24">
        <v>57.08</v>
      </c>
      <c r="BY7" s="24">
        <v>67.23</v>
      </c>
      <c r="BZ7" s="24">
        <v>61.82</v>
      </c>
      <c r="CA7" s="24">
        <v>57.02</v>
      </c>
      <c r="CB7" s="24">
        <v>156.84</v>
      </c>
      <c r="CC7" s="24">
        <v>172.6</v>
      </c>
      <c r="CD7" s="24">
        <v>192.17</v>
      </c>
      <c r="CE7" s="24">
        <v>224.93</v>
      </c>
      <c r="CF7" s="24">
        <v>201.39</v>
      </c>
      <c r="CG7" s="24">
        <v>274.35000000000002</v>
      </c>
      <c r="CH7" s="24">
        <v>273.52</v>
      </c>
      <c r="CI7" s="24">
        <v>274.99</v>
      </c>
      <c r="CJ7" s="24">
        <v>228.21</v>
      </c>
      <c r="CK7" s="24">
        <v>246.9</v>
      </c>
      <c r="CL7" s="24">
        <v>273.68</v>
      </c>
      <c r="CM7" s="24">
        <v>51.19</v>
      </c>
      <c r="CN7" s="24">
        <v>37.6</v>
      </c>
      <c r="CO7" s="24">
        <v>35.33</v>
      </c>
      <c r="CP7" s="24">
        <v>45.87</v>
      </c>
      <c r="CQ7" s="24">
        <v>44.51</v>
      </c>
      <c r="CR7" s="24">
        <v>50.68</v>
      </c>
      <c r="CS7" s="24">
        <v>50.14</v>
      </c>
      <c r="CT7" s="24">
        <v>54.83</v>
      </c>
      <c r="CU7" s="24">
        <v>54.54</v>
      </c>
      <c r="CV7" s="24">
        <v>52.9</v>
      </c>
      <c r="CW7" s="24">
        <v>52.55</v>
      </c>
      <c r="CX7" s="24">
        <v>96.22</v>
      </c>
      <c r="CY7" s="24">
        <v>96.22</v>
      </c>
      <c r="CZ7" s="24">
        <v>90.52</v>
      </c>
      <c r="DA7" s="24">
        <v>86.87</v>
      </c>
      <c r="DB7" s="24">
        <v>86.16</v>
      </c>
      <c r="DC7" s="24">
        <v>84.86</v>
      </c>
      <c r="DD7" s="24">
        <v>84.98</v>
      </c>
      <c r="DE7" s="24">
        <v>84.7</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2023-12-12T02:52:12Z</dcterms:created>
  <dcterms:modified xsi:type="dcterms:W3CDTF">2024-01-23T02:26:11Z</dcterms:modified>
  <cp:category/>
</cp:coreProperties>
</file>