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6_七ヶ宿町★\02_修正\"/>
    </mc:Choice>
  </mc:AlternateContent>
  <workbookProtection workbookAlgorithmName="SHA-512" workbookHashValue="nRfJfodEZmLXVi1vFBp46IMM90bD5pCv5ov94A3dtnE3cpw7x2mX7Dl+uqY2vx8UjwkSoDek93BONO2yq6rGbw==" workbookSaltValue="R85cEWU/ooh9ZilNTsH7ZQ==" workbookSpinCount="100000" lockStructure="1"/>
  <bookViews>
    <workbookView xWindow="0" yWindow="0" windowWidth="27870" windowHeight="127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<sst xmlns="http://schemas.openxmlformats.org/spreadsheetml/2006/main" count="233" uniqueCount="116">
  <si>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</si>
  <si>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</si>
  <si>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</si>
  <si>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</si>
  <si>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</si>
  <si>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</si>
  <si>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</si>
  <si>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</si>
  <si>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</si>
  <si>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</si>
  <si>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</si>
  <si>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</si>
  <si>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</si>
  <si>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</si>
  <si>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</si>
  <si>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</si>
  <si>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</si>
  <si>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</si>
  <si>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</si>
  <si>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</si>
  <si>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</si>
  <si>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</si>
  <si>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</si>
  <si>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</si>
  <si>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</si>
  <si>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</si>
  <si>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</si>
  <si>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</si>
  <si>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</si>
  <si>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</si>
  <si>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</si>
  <si>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</si>
  <si>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</si>
  <si>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</si>
  <si>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</si>
  <si>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</si>
  <si>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</si>
  <si>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</si>
  <si>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</si>
  <si>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</si>
  <si>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</si>
  <si>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</si>
  <si>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</si>
  <si>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</si>
  <si>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</si>
  <si>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</si>
  <si>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</si>
  <si>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</si>
  <si>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</si>
  <si>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</si>
  <si>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</si>
  <si>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</si>
  <si>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</si>
  <si>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</si>
  <si>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</si>
  <si>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</si>
  <si>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</si>
  <si>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</si>
  <si>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</si>
  <si>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</si>
  <si>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</si>
  <si>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</si>
  <si>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</si>
  <si>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</si>
  <si>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</si>
  <si>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</si>
  <si>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</si>
  <si>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</si>
  <si>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</si>
  <si>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</si>
  <si>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</si>
  <si>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</si>
  <si>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</si>
  <si>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</si>
  <si>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</si>
  <si>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</si>
  <si>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</si>
  <si>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</si>
  <si>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</si>
  <si>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</si>
  <si>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</si>
  <si>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</si>
  <si>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</si>
  <si>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</si>
  <si>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</si>
  <si>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</si>
  <si>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</si>
  <si>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</si>
  <si>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</si>
  <si>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</si>
  <si>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</si>
  <si>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</si>
  <si>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</si>
  <si>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</si>
  <si>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</si>
  <si>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</si>
  <si>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</si>
  <si>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</si>
  <si>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</si>
  <si>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</si>
  <si>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</si>
  <si>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</si>
  <si>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</si>
  <si>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</si>
  <si>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</si>
  <si>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</si>
  <si>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</si>
  <si>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</si>
  <si>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</si>
  <si>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</si>
  <si>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</si>
  <si>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</si>
  <si>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</si>
  <si>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いく。</t>
  </si>
  <si>
    <t>今後は、先延ばししてきた管路及び施設の更新を開始した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t>
  </si>
  <si>
    <r>
      <t>①令和4年度の収益的収支比率は類似団体の平均値67.02％のところ49.55％となっており、R3年度と比較すると上昇している。これは、新型コロナウイルス感染症に係る経済対策として行った基本料金の減免がR3年度で終了したことにより、前年度と比較して上昇したものである。</t>
    </r>
    <r>
      <rPr>
        <sz val="11"/>
        <rFont val="ＭＳ ゴシック"/>
        <family val="3"/>
        <charset val="128"/>
      </rPr>
      <t xml:space="preserve">
④企業債残高対給水収益比率（以下、債務残高。）は昨年度と比較すると下落しているが、平成28年度より老朽化対策として改良事業を開始したため、債務残高が増加しており、今後も水道管の更新事業を実施する計画であるため、債務残高が上昇していくと予想される。
</t>
    </r>
    <r>
      <rPr>
        <sz val="11"/>
        <color rgb="FFFF0000"/>
        <rFont val="ＭＳ ゴシック"/>
        <family val="3"/>
        <charset val="128"/>
      </rPr>
      <t>⑤</t>
    </r>
    <r>
      <rPr>
        <sz val="11"/>
        <rFont val="ＭＳ ゴシック"/>
        <family val="3"/>
        <charset val="128"/>
      </rPr>
      <t>料金回収率は100%を下回っており、繰入金等で賄っている状況である。未納入者への周知を強化し回収率の増加を図る。前年と比較すると上昇した理由としては、前述した新型コロナウイルス感染症対策としての水道料金の減免が終了したことが挙げられる。
⑥給水原価は類似団体の平均値を上回っていないが、年々上昇を続けている。これは、先述した改良事業を平成28年度より開始したことにより、企業債償還額が増加しているためである。今後も水道管の更新事業を実施する計画であるため、給水原価が上昇すると予想される。
⑦施設利用率は給水人口の減少により、44.5％と低い値になっており、将来的にはダウンサイジング等の施設効率等の改善が求められる。
⑧有収率は、50.79%と全国平均、類似団体と比べ大きく下回っている。計画的に、老朽化した管渠等の更新を行い、有収率の上昇を図る。</t>
    </r>
    <rPh sb="15" eb="19">
      <t>ルイジダンタイ</t>
    </rPh>
    <rPh sb="22" eb="23">
      <t>チ</t>
    </rPh>
    <rPh sb="48" eb="50">
      <t>ネンド</t>
    </rPh>
    <rPh sb="51" eb="53">
      <t>ヒカク</t>
    </rPh>
    <rPh sb="56" eb="58">
      <t>ジョウショウ</t>
    </rPh>
    <rPh sb="80" eb="81">
      <t>カカ</t>
    </rPh>
    <rPh sb="82" eb="84">
      <t>ケイザイ</t>
    </rPh>
    <rPh sb="89" eb="90">
      <t>オコナ</t>
    </rPh>
    <rPh sb="102" eb="104">
      <t>ネンド</t>
    </rPh>
    <rPh sb="105" eb="107">
      <t>シュウリョウ</t>
    </rPh>
    <rPh sb="115" eb="118">
      <t>ゼンネンド</t>
    </rPh>
    <rPh sb="119" eb="121">
      <t>ヒカク</t>
    </rPh>
    <rPh sb="123" eb="125">
      <t>ジョウショウ</t>
    </rPh>
    <rPh sb="158" eb="161">
      <t>サクネンド</t>
    </rPh>
    <rPh sb="162" eb="164">
      <t>ヒカク</t>
    </rPh>
    <rPh sb="167" eb="169">
      <t>ゲラク</t>
    </rPh>
    <rPh sb="315" eb="316">
      <t>ゼン</t>
    </rPh>
    <rPh sb="323" eb="325">
      <t>ジョウショウ</t>
    </rPh>
    <rPh sb="364" eb="366">
      <t>シュウリョウ</t>
    </rPh>
    <rPh sb="379" eb="383">
      <t>キュウスイゲンカ</t>
    </rPh>
    <rPh sb="384" eb="388">
      <t>ルイジダンタイ</t>
    </rPh>
    <rPh sb="389" eb="392">
      <t>ヘイキンチ</t>
    </rPh>
    <rPh sb="393" eb="395">
      <t>ウワマワ</t>
    </rPh>
    <rPh sb="402" eb="404">
      <t>ネンネン</t>
    </rPh>
    <rPh sb="404" eb="406">
      <t>ジョウショウ</t>
    </rPh>
    <rPh sb="407" eb="408">
      <t>ツヅ</t>
    </rPh>
    <rPh sb="417" eb="419">
      <t>センジュツ</t>
    </rPh>
    <rPh sb="426" eb="428">
      <t>ヘイセイ</t>
    </rPh>
    <rPh sb="430" eb="432">
      <t>ネンド</t>
    </rPh>
    <rPh sb="444" eb="447">
      <t>キギョウサイ</t>
    </rPh>
    <rPh sb="447" eb="450">
      <t>ショウカンガク</t>
    </rPh>
    <rPh sb="451" eb="453">
      <t>ゾウカ</t>
    </rPh>
    <rPh sb="463" eb="465">
      <t>コンゴ</t>
    </rPh>
    <rPh sb="466" eb="469">
      <t>スイドウカン</t>
    </rPh>
    <rPh sb="470" eb="472">
      <t>コウシン</t>
    </rPh>
    <rPh sb="472" eb="474">
      <t>ジギョウ</t>
    </rPh>
    <rPh sb="475" eb="477">
      <t>ジッシ</t>
    </rPh>
    <rPh sb="479" eb="481">
      <t>ケイカク</t>
    </rPh>
    <rPh sb="487" eb="491">
      <t>キュウスイゲンカ</t>
    </rPh>
    <rPh sb="492" eb="494">
      <t>ジョウショウ</t>
    </rPh>
    <rPh sb="497" eb="499">
      <t>ヨソウ</t>
    </rPh>
    <rPh sb="511" eb="515">
      <t>キュウスイジンコウ</t>
    </rPh>
    <rPh sb="516" eb="518">
      <t>ゲンショウ</t>
    </rPh>
    <rPh sb="528" eb="529">
      <t>ヒク</t>
    </rPh>
    <rPh sb="530" eb="531">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</si>
</sst>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0-4773-8609-D7F02FA7959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5A0-4773-8609-D7F02FA7959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45.15</c:v>
                </c:pt>
                <c:pt idx="1">
                  <c:v>48.13</c:v>
                </c:pt>
                <c:pt idx="2">
                  <c:v>50.2</c:v>
                </c:pt>
                <c:pt idx="3">
                  <c:v>43.7</c:v>
                </c:pt>
                <c:pt idx="4">
                  <c:v>44.5</c:v>
                </c:pt>
              </c:numCache>
            </c:numRef>
          </c:val>
          <c:extLst>
            <c:ext xmlns:c16="http://schemas.microsoft.com/office/drawing/2014/chart" uri="{C3380CC4-5D6E-409C-BE32-E72D297353CC}">
              <c16:uniqueId val="{00000000-DF46-4705-9C7B-9593E04E5A9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DF46-4705-9C7B-9593E04E5A9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53.72</c:v>
                </c:pt>
                <c:pt idx="1">
                  <c:v>52.62</c:v>
                </c:pt>
                <c:pt idx="2">
                  <c:v>43.23</c:v>
                </c:pt>
                <c:pt idx="3">
                  <c:v>52.41</c:v>
                </c:pt>
                <c:pt idx="4">
                  <c:v>50.79</c:v>
                </c:pt>
              </c:numCache>
            </c:numRef>
          </c:val>
          <c:extLst>
            <c:ext xmlns:c16="http://schemas.microsoft.com/office/drawing/2014/chart" uri="{C3380CC4-5D6E-409C-BE32-E72D297353CC}">
              <c16:uniqueId val="{00000000-B815-4336-8023-F6EECA4960F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B815-4336-8023-F6EECA4960F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82.23</c:v>
                </c:pt>
                <c:pt idx="1">
                  <c:v>78.42</c:v>
                </c:pt>
                <c:pt idx="2">
                  <c:v>59.88</c:v>
                </c:pt>
                <c:pt idx="3">
                  <c:v>44.12</c:v>
                </c:pt>
                <c:pt idx="4">
                  <c:v>49.55</c:v>
                </c:pt>
              </c:numCache>
            </c:numRef>
          </c:val>
          <c:extLst>
            <c:ext xmlns:c16="http://schemas.microsoft.com/office/drawing/2014/chart" uri="{C3380CC4-5D6E-409C-BE32-E72D297353CC}">
              <c16:uniqueId val="{00000000-2608-46A0-9F4B-166FD1BCEB8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2608-46A0-9F4B-166FD1BCEB8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C-47A9-93EE-3E8978A1202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C-47A9-93EE-3E8978A1202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2-48C8-9565-99563EE4AF2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2-48C8-9565-99563EE4AF2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5-4447-A777-2CB6E5F74D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5-4447-A777-2CB6E5F74D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63-49D3-8819-CCF77063CBF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63-49D3-8819-CCF77063CBF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715.79</c:v>
                </c:pt>
                <c:pt idx="1">
                  <c:v>1011.57</c:v>
                </c:pt>
                <c:pt idx="2">
                  <c:v>1410.05</c:v>
                </c:pt>
                <c:pt idx="3">
                  <c:v>1263.29</c:v>
                </c:pt>
                <c:pt idx="4">
                  <c:v>975.84</c:v>
                </c:pt>
              </c:numCache>
            </c:numRef>
          </c:val>
          <c:extLst>
            <c:ext xmlns:c16="http://schemas.microsoft.com/office/drawing/2014/chart" uri="{C3380CC4-5D6E-409C-BE32-E72D297353CC}">
              <c16:uniqueId val="{00000000-EED6-4BD4-9F5F-70316B197F6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EED6-4BD4-9F5F-70316B197F6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63.11</c:v>
                </c:pt>
                <c:pt idx="1">
                  <c:v>62.42</c:v>
                </c:pt>
                <c:pt idx="2">
                  <c:v>37.619999999999997</c:v>
                </c:pt>
                <c:pt idx="3">
                  <c:v>39.47</c:v>
                </c:pt>
                <c:pt idx="4">
                  <c:v>45.61</c:v>
                </c:pt>
              </c:numCache>
            </c:numRef>
          </c:val>
          <c:extLst>
            <c:ext xmlns:c16="http://schemas.microsoft.com/office/drawing/2014/chart" uri="{C3380CC4-5D6E-409C-BE32-E72D297353CC}">
              <c16:uniqueId val="{00000000-676F-4291-AE52-B66B0DFC22E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76F-4291-AE52-B66B0DFC22E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286.48</c:v>
                </c:pt>
                <c:pt idx="1">
                  <c:v>287.18</c:v>
                </c:pt>
                <c:pt idx="2">
                  <c:v>382</c:v>
                </c:pt>
                <c:pt idx="3">
                  <c:v>379.35</c:v>
                </c:pt>
                <c:pt idx="4">
                  <c:v>415.44</c:v>
                </c:pt>
              </c:numCache>
            </c:numRef>
          </c:val>
          <c:extLst>
            <c:ext xmlns:c16="http://schemas.microsoft.com/office/drawing/2014/chart" uri="{C3380CC4-5D6E-409C-BE32-E72D297353CC}">
              <c16:uniqueId val="{00000000-EC31-41AD-BA73-12BE621B70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EC31-41AD-BA73-12BE621B70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七ケ宿町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1258</v>
      </c>
      <c r="AM8" s="60"/>
      <c r="AN8" s="60"/>
      <c r="AO8" s="60"/>
      <c r="AP8" s="60"/>
      <c r="AQ8" s="60"/>
      <c r="AR8" s="60"/>
      <c r="AS8" s="60"/>
      <c r="AT8" s="36">
        <f>データ!$S$6</f>
        <v>263.08999999999997</v>
      </c>
      <c r="AU8" s="36"/>
      <c r="AV8" s="36"/>
      <c r="AW8" s="36"/>
      <c r="AX8" s="36"/>
      <c r="AY8" s="36"/>
      <c r="AZ8" s="36"/>
      <c r="BA8" s="36"/>
      <c r="BB8" s="36">
        <f>データ!$T$6</f>
        <v>4.78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96.59</v>
      </c>
      <c r="Q10" s="36"/>
      <c r="R10" s="36"/>
      <c r="S10" s="36"/>
      <c r="T10" s="36"/>
      <c r="U10" s="36"/>
      <c r="V10" s="36"/>
      <c r="W10" s="60">
        <f>データ!$Q$6</f>
        <v>3388</v>
      </c>
      <c r="X10" s="60"/>
      <c r="Y10" s="60"/>
      <c r="Z10" s="60"/>
      <c r="AA10" s="60"/>
      <c r="AB10" s="60"/>
      <c r="AC10" s="60"/>
      <c r="AD10" s="2"/>
      <c r="AE10" s="2"/>
      <c r="AF10" s="2"/>
      <c r="AG10" s="2"/>
      <c r="AH10" s="2"/>
      <c r="AI10" s="2"/>
      <c r="AJ10" s="2"/>
      <c r="AK10" s="2"/>
      <c r="AL10" s="60">
        <f>データ!$U$6</f>
        <v>1190</v>
      </c>
      <c r="AM10" s="60"/>
      <c r="AN10" s="60"/>
      <c r="AO10" s="60"/>
      <c r="AP10" s="60"/>
      <c r="AQ10" s="60"/>
      <c r="AR10" s="60"/>
      <c r="AS10" s="60"/>
      <c r="AT10" s="36">
        <f>データ!$V$6</f>
        <v>5.54</v>
      </c>
      <c r="AU10" s="36"/>
      <c r="AV10" s="36"/>
      <c r="AW10" s="36"/>
      <c r="AX10" s="36"/>
      <c r="AY10" s="36"/>
      <c r="AZ10" s="36"/>
      <c r="BA10" s="36"/>
      <c r="BB10" s="36">
        <f>データ!$W$6</f>
        <v>214.8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4.1"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4.1"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4.1"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4.1"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4.1"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4.1"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4.1"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4.1"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4.1"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4.1"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4.1"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4.1"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4.1"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4.1"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4.1"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4.1"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4.1"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4.1"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4.1"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4.1"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4.1"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4.1"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4.1"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4.1"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4.1"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4.1"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4.1"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4.1"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39"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JX4ezkZADiB7xMpByRIptnKK3ZjbiQmnrqOURdymNrnOprn59FDsMoPA5HscRhY0gg62X939xCHLVzbcTYUY+A==" saltValue="1b+4FXOasezRdB4fDhbw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43028</v>
      </c>
      <c r="D6" s="20">
        <f t="shared" si="3"/>
        <v>47</v>
      </c>
      <c r="E6" s="20">
        <f t="shared" si="3"/>
        <v>1</v>
      </c>
      <c r="F6" s="20">
        <f t="shared" si="3"/>
        <v>0</v>
      </c>
      <c r="G6" s="20">
        <f t="shared" si="3"/>
        <v>0</v>
      </c>
      <c r="H6" s="20" t="str">
        <f t="shared" si="3"/>
        <v>宮城県　七ケ宿町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96.59</v>
      </c>
      <c r="Q6" s="21">
        <f t="shared" si="3"/>
        <v>3388</v>
      </c>
      <c r="R6" s="21">
        <f t="shared" si="3"/>
        <v>1258</v>
      </c>
      <c r="S6" s="21">
        <f t="shared" si="3"/>
        <v>263.08999999999997</v>
      </c>
      <c r="T6" s="21">
        <f t="shared" si="3"/>
        <v>4.78</v>
      </c>
      <c r="U6" s="21">
        <f t="shared" si="3"/>
        <v>1190</v>
      </c>
      <c r="V6" s="21">
        <f t="shared" si="3"/>
        <v>5.54</v>
      </c>
      <c r="W6" s="21">
        <f t="shared" si="3"/>
        <v>214.8</v>
      </c>
      <c r="X6" s="22">
        <f>IF(X7="",NA(),X7)</f>
        <v>82.23</v>
      </c>
      <c r="Y6" s="22">
        <f t="shared" ref="Y6:AG6" si="4">IF(Y7="",NA(),Y7)</f>
        <v>78.42</v>
      </c>
      <c r="Z6" s="22">
        <f t="shared" si="4"/>
        <v>59.88</v>
      </c>
      <c r="AA6" s="22">
        <f t="shared" si="4"/>
        <v>44.12</v>
      </c>
      <c r="AB6" s="22">
        <f t="shared" si="4"/>
        <v>49.55</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715.79</v>
      </c>
      <c r="BF6" s="22">
        <f t="shared" ref="BF6:BN6" si="7">IF(BF7="",NA(),BF7)</f>
        <v>1011.57</v>
      </c>
      <c r="BG6" s="22">
        <f t="shared" si="7"/>
        <v>1410.05</v>
      </c>
      <c r="BH6" s="22">
        <f t="shared" si="7"/>
        <v>1263.29</v>
      </c>
      <c r="BI6" s="22">
        <f t="shared" si="7"/>
        <v>975.84</v>
      </c>
      <c r="BJ6" s="22">
        <f t="shared" si="7"/>
        <v>1274.21</v>
      </c>
      <c r="BK6" s="22">
        <f t="shared" si="7"/>
        <v>1183.92</v>
      </c>
      <c r="BL6" s="22">
        <f t="shared" si="7"/>
        <v>1128.72</v>
      </c>
      <c r="BM6" s="22">
        <f t="shared" si="7"/>
        <v>1125.25</v>
      </c>
      <c r="BN6" s="22">
        <f t="shared" si="7"/>
        <v>1157.05</v>
      </c>
      <c r="BO6" s="21" t="str">
        <f>IF(BO7="","",IF(BO7="-","【-】","【"&amp;SUBSTITUTE(TEXT(BO7,"#,##0.00"),"-","△")&amp;"】"))</f>
        <v>【982.48】</v>
      </c>
      <c r="BP6" s="22">
        <f>IF(BP7="",NA(),BP7)</f>
        <v>63.11</v>
      </c>
      <c r="BQ6" s="22">
        <f t="shared" ref="BQ6:BY6" si="8">IF(BQ7="",NA(),BQ7)</f>
        <v>62.42</v>
      </c>
      <c r="BR6" s="22">
        <f t="shared" si="8"/>
        <v>37.619999999999997</v>
      </c>
      <c r="BS6" s="22">
        <f t="shared" si="8"/>
        <v>39.47</v>
      </c>
      <c r="BT6" s="22">
        <f t="shared" si="8"/>
        <v>45.61</v>
      </c>
      <c r="BU6" s="22">
        <f t="shared" si="8"/>
        <v>41.25</v>
      </c>
      <c r="BV6" s="22">
        <f t="shared" si="8"/>
        <v>42.5</v>
      </c>
      <c r="BW6" s="22">
        <f t="shared" si="8"/>
        <v>41.84</v>
      </c>
      <c r="BX6" s="22">
        <f t="shared" si="8"/>
        <v>41.44</v>
      </c>
      <c r="BY6" s="22">
        <f t="shared" si="8"/>
        <v>37.65</v>
      </c>
      <c r="BZ6" s="21" t="str">
        <f>IF(BZ7="","",IF(BZ7="-","【-】","【"&amp;SUBSTITUTE(TEXT(BZ7,"#,##0.00"),"-","△")&amp;"】"))</f>
        <v>【50.61】</v>
      </c>
      <c r="CA6" s="22">
        <f>IF(CA7="",NA(),CA7)</f>
        <v>286.48</v>
      </c>
      <c r="CB6" s="22">
        <f t="shared" ref="CB6:CJ6" si="9">IF(CB7="",NA(),CB7)</f>
        <v>287.18</v>
      </c>
      <c r="CC6" s="22">
        <f t="shared" si="9"/>
        <v>382</v>
      </c>
      <c r="CD6" s="22">
        <f t="shared" si="9"/>
        <v>379.35</v>
      </c>
      <c r="CE6" s="22">
        <f t="shared" si="9"/>
        <v>415.44</v>
      </c>
      <c r="CF6" s="22">
        <f t="shared" si="9"/>
        <v>383.25</v>
      </c>
      <c r="CG6" s="22">
        <f t="shared" si="9"/>
        <v>377.72</v>
      </c>
      <c r="CH6" s="22">
        <f t="shared" si="9"/>
        <v>390.47</v>
      </c>
      <c r="CI6" s="22">
        <f t="shared" si="9"/>
        <v>403.61</v>
      </c>
      <c r="CJ6" s="22">
        <f t="shared" si="9"/>
        <v>442.82</v>
      </c>
      <c r="CK6" s="21" t="str">
        <f>IF(CK7="","",IF(CK7="-","【-】","【"&amp;SUBSTITUTE(TEXT(CK7,"#,##0.00"),"-","△")&amp;"】"))</f>
        <v>【320.83】</v>
      </c>
      <c r="CL6" s="22">
        <f>IF(CL7="",NA(),CL7)</f>
        <v>45.15</v>
      </c>
      <c r="CM6" s="22">
        <f t="shared" ref="CM6:CU6" si="10">IF(CM7="",NA(),CM7)</f>
        <v>48.13</v>
      </c>
      <c r="CN6" s="22">
        <f t="shared" si="10"/>
        <v>50.2</v>
      </c>
      <c r="CO6" s="22">
        <f t="shared" si="10"/>
        <v>43.7</v>
      </c>
      <c r="CP6" s="22">
        <f t="shared" si="10"/>
        <v>44.5</v>
      </c>
      <c r="CQ6" s="22">
        <f t="shared" si="10"/>
        <v>48.26</v>
      </c>
      <c r="CR6" s="22">
        <f t="shared" si="10"/>
        <v>48.01</v>
      </c>
      <c r="CS6" s="22">
        <f t="shared" si="10"/>
        <v>49.08</v>
      </c>
      <c r="CT6" s="22">
        <f t="shared" si="10"/>
        <v>51.46</v>
      </c>
      <c r="CU6" s="22">
        <f t="shared" si="10"/>
        <v>51.84</v>
      </c>
      <c r="CV6" s="21" t="str">
        <f>IF(CV7="","",IF(CV7="-","【-】","【"&amp;SUBSTITUTE(TEXT(CV7,"#,##0.00"),"-","△")&amp;"】"))</f>
        <v>【56.15】</v>
      </c>
      <c r="CW6" s="22">
        <f>IF(CW7="",NA(),CW7)</f>
        <v>53.72</v>
      </c>
      <c r="CX6" s="22">
        <f t="shared" ref="CX6:DF6" si="11">IF(CX7="",NA(),CX7)</f>
        <v>52.62</v>
      </c>
      <c r="CY6" s="22">
        <f t="shared" si="11"/>
        <v>43.23</v>
      </c>
      <c r="CZ6" s="22">
        <f t="shared" si="11"/>
        <v>52.41</v>
      </c>
      <c r="DA6" s="22">
        <f t="shared" si="11"/>
        <v>50.79</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43028</v>
      </c>
      <c r="D7" s="24">
        <v>47</v>
      </c>
      <c r="E7" s="24">
        <v>1</v>
      </c>
      <c r="F7" s="24">
        <v>0</v>
      </c>
      <c r="G7" s="24">
        <v>0</v>
      </c>
      <c r="H7" s="24" t="s">
        <v>95</v>
      </c>
      <c r="I7" s="24" t="s">
        <v>96</v>
      </c>
      <c r="J7" s="24" t="s">
        <v>97</v>
      </c>
      <c r="K7" s="24" t="s">
        <v>98</v>
      </c>
      <c r="L7" s="24" t="s">
        <v>99</v>
      </c>
      <c r="M7" s="24" t="s">
        <v>100</v>
      </c>
      <c r="N7" s="25" t="s">
        <v>101</v>
      </c>
      <c r="O7" s="25" t="s">
        <v>102</v>
      </c>
      <c r="P7" s="25">
        <v>96.59</v>
      </c>
      <c r="Q7" s="25">
        <v>3388</v>
      </c>
      <c r="R7" s="25">
        <v>1258</v>
      </c>
      <c r="S7" s="25">
        <v>263.08999999999997</v>
      </c>
      <c r="T7" s="25">
        <v>4.78</v>
      </c>
      <c r="U7" s="25">
        <v>1190</v>
      </c>
      <c r="V7" s="25">
        <v>5.54</v>
      </c>
      <c r="W7" s="25">
        <v>214.8</v>
      </c>
      <c r="X7" s="25">
        <v>82.23</v>
      </c>
      <c r="Y7" s="25">
        <v>78.42</v>
      </c>
      <c r="Z7" s="25">
        <v>59.88</v>
      </c>
      <c r="AA7" s="25">
        <v>44.12</v>
      </c>
      <c r="AB7" s="25">
        <v>49.55</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715.79</v>
      </c>
      <c r="BF7" s="25">
        <v>1011.57</v>
      </c>
      <c r="BG7" s="25">
        <v>1410.05</v>
      </c>
      <c r="BH7" s="25">
        <v>1263.29</v>
      </c>
      <c r="BI7" s="25">
        <v>975.84</v>
      </c>
      <c r="BJ7" s="25">
        <v>1274.21</v>
      </c>
      <c r="BK7" s="25">
        <v>1183.92</v>
      </c>
      <c r="BL7" s="25">
        <v>1128.72</v>
      </c>
      <c r="BM7" s="25">
        <v>1125.25</v>
      </c>
      <c r="BN7" s="25">
        <v>1157.05</v>
      </c>
      <c r="BO7" s="25">
        <v>982.48</v>
      </c>
      <c r="BP7" s="25">
        <v>63.11</v>
      </c>
      <c r="BQ7" s="25">
        <v>62.42</v>
      </c>
      <c r="BR7" s="25">
        <v>37.619999999999997</v>
      </c>
      <c r="BS7" s="25">
        <v>39.47</v>
      </c>
      <c r="BT7" s="25">
        <v>45.61</v>
      </c>
      <c r="BU7" s="25">
        <v>41.25</v>
      </c>
      <c r="BV7" s="25">
        <v>42.5</v>
      </c>
      <c r="BW7" s="25">
        <v>41.84</v>
      </c>
      <c r="BX7" s="25">
        <v>41.44</v>
      </c>
      <c r="BY7" s="25">
        <v>37.65</v>
      </c>
      <c r="BZ7" s="25">
        <v>50.61</v>
      </c>
      <c r="CA7" s="25">
        <v>286.48</v>
      </c>
      <c r="CB7" s="25">
        <v>287.18</v>
      </c>
      <c r="CC7" s="25">
        <v>382</v>
      </c>
      <c r="CD7" s="25">
        <v>379.35</v>
      </c>
      <c r="CE7" s="25">
        <v>415.44</v>
      </c>
      <c r="CF7" s="25">
        <v>383.25</v>
      </c>
      <c r="CG7" s="25">
        <v>377.72</v>
      </c>
      <c r="CH7" s="25">
        <v>390.47</v>
      </c>
      <c r="CI7" s="25">
        <v>403.61</v>
      </c>
      <c r="CJ7" s="25">
        <v>442.82</v>
      </c>
      <c r="CK7" s="25">
        <v>320.83</v>
      </c>
      <c r="CL7" s="25">
        <v>45.15</v>
      </c>
      <c r="CM7" s="25">
        <v>48.13</v>
      </c>
      <c r="CN7" s="25">
        <v>50.2</v>
      </c>
      <c r="CO7" s="25">
        <v>43.7</v>
      </c>
      <c r="CP7" s="25">
        <v>44.5</v>
      </c>
      <c r="CQ7" s="25">
        <v>48.26</v>
      </c>
      <c r="CR7" s="25">
        <v>48.01</v>
      </c>
      <c r="CS7" s="25">
        <v>49.08</v>
      </c>
      <c r="CT7" s="25">
        <v>51.46</v>
      </c>
      <c r="CU7" s="25">
        <v>51.84</v>
      </c>
      <c r="CV7" s="25">
        <v>56.15</v>
      </c>
      <c r="CW7" s="25">
        <v>53.72</v>
      </c>
      <c r="CX7" s="25">
        <v>52.62</v>
      </c>
      <c r="CY7" s="25">
        <v>43.23</v>
      </c>
      <c r="CZ7" s="25">
        <v>52.41</v>
      </c>
      <c r="DA7" s="25">
        <v>50.79</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2024-02-22T05:06:14Z</cp:lastPrinted>
  <dcterms:created xsi:type="dcterms:W3CDTF">2023-12-05T01:04:50Z</dcterms:created>
  <dcterms:modified xsi:type="dcterms:W3CDTF">2024-02-22T05:07:18Z</dcterms:modified>
  <cp:category/>
</cp:coreProperties>
</file>