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Y:\◆ R05年度\01 庶務係\02 予算&amp;決算関係\08 決算統計\04 経営比較分析表\02 まちづくり回答\"/>
    </mc:Choice>
  </mc:AlternateContent>
  <xr:revisionPtr revIDLastSave="0" documentId="13_ncr:1_{67AF796F-9358-4A04-B368-9AA99ABE1248}" xr6:coauthVersionLast="36" xr6:coauthVersionMax="36" xr10:uidLastSave="{00000000-0000-0000-0000-000000000000}"/>
  <workbookProtection workbookAlgorithmName="SHA-512" workbookHashValue="IBl+ClvRKfQK7dEQ9EEDz0THBIrO7s0eoTgAlHlFw7wvq+7qXqMgt+NV11dFh444li4KVpaORXJdutmV6dnndQ==" workbookSaltValue="LS3tdKrOvTihihxRE5GgC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<sst xmlns="http://schemas.openxmlformats.org/spreadsheetml/2006/main" count="228" uniqueCount="115">
  <si>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</si>
  <si>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</si>
  <si>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</si>
  <si>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</si>
  <si>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</si>
  <si>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</si>
  <si>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</si>
  <si>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</si>
  <si>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</si>
  <si>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</si>
  <si>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</si>
  <si>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</si>
  <si>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</si>
  <si>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</si>
  <si>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</si>
  <si>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</si>
  <si>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</si>
  <si>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</si>
  <si>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</si>
  <si>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</si>
  <si>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</si>
  <si>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</si>
  <si>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</si>
  <si>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</si>
  <si>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</si>
  <si>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</si>
  <si>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</si>
  <si>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</si>
  <si>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</si>
  <si>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</si>
  <si>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</si>
  <si>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</si>
  <si>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</si>
  <si>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</si>
  <si>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</si>
  <si>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</si>
  <si>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</si>
  <si>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</si>
  <si>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</si>
  <si>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</si>
  <si>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</si>
  <si>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</si>
  <si>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</si>
  <si>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</si>
  <si>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</si>
  <si>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</si>
  <si>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</si>
  <si>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</si>
  <si>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</si>
  <si>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</si>
  <si>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</si>
  <si>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</si>
  <si>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</si>
  <si>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</si>
  <si>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</si>
  <si>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</si>
  <si>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</si>
  <si>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</si>
  <si>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</si>
  <si>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</si>
  <si>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</si>
  <si>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</si>
  <si>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</si>
  <si>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</si>
  <si>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</si>
  <si>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</si>
  <si>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</si>
  <si>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</si>
  <si>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</si>
  <si>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</si>
  <si>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</si>
  <si>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</si>
  <si>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</si>
  <si>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</si>
  <si>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</si>
  <si>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</si>
  <si>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</si>
  <si>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</si>
  <si>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</si>
  <si>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</si>
  <si>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</si>
  <si>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</si>
  <si>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</si>
  <si>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</si>
  <si>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</si>
  <si>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</si>
  <si>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</si>
  <si>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</si>
  <si>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</si>
  <si>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</si>
  <si>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</si>
  <si>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</si>
  <si>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</si>
  <si>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蔵王町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</si>
  <si>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</si>
  <si>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</si>
  <si>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</si>
  <si>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</si>
  <si>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</si>
  <si>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</si>
  <si>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</si>
  <si>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</si>
  <si>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</si>
  <si>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</si>
  <si>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</si>
  <si>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</si>
  <si>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</si>
  <si>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</si>
  <si>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</si>
  <si>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</si>
  <si>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</si>
  <si>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</si>
  <si>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事業については、短期的経営では、健全な経営ができていますが、中長期的には、今後見込まれる人口減少や節水意識等による使用料収入の減少により、一転して経営状況が悪化する可能性があります。また施設等の老朽化が進んでおり、更新事業費の増額なども経営状況を悪化させる大きな要因となるため、引き続き事業の経営状況と財政状況の適切な把握に努めるとともに、適切に更新事業を実施しながら、経営戦略を基に中長期的な視点で安定的な事業経営を図っていきます。</t>
    <rPh sb="1" eb="2">
      <t>ホン</t>
    </rPh>
    <rPh sb="2" eb="4">
      <t>ジギョウ</t>
    </rPh>
    <rPh sb="10" eb="13">
      <t>タンキテキ</t>
    </rPh>
    <rPh sb="13" eb="15">
      <t>ケイエイ</t>
    </rPh>
    <rPh sb="18" eb="20">
      <t>ケンゼン</t>
    </rPh>
    <rPh sb="21" eb="23">
      <t>ケイエイ</t>
    </rPh>
    <rPh sb="32" eb="33">
      <t>チュウ</t>
    </rPh>
    <rPh sb="33" eb="36">
      <t>チョウキテキ</t>
    </rPh>
    <rPh sb="39" eb="41">
      <t>コンゴ</t>
    </rPh>
    <rPh sb="41" eb="43">
      <t>ミコ</t>
    </rPh>
    <rPh sb="46" eb="48">
      <t>ジンコウ</t>
    </rPh>
    <rPh sb="48" eb="50">
      <t>ゲンショウ</t>
    </rPh>
    <rPh sb="51" eb="53">
      <t>セッスイ</t>
    </rPh>
    <rPh sb="53" eb="55">
      <t>イシキ</t>
    </rPh>
    <rPh sb="55" eb="56">
      <t>トウ</t>
    </rPh>
    <rPh sb="59" eb="61">
      <t>シヨウ</t>
    </rPh>
    <rPh sb="61" eb="62">
      <t>リョウ</t>
    </rPh>
    <rPh sb="62" eb="64">
      <t>シュウニュウ</t>
    </rPh>
    <rPh sb="65" eb="67">
      <t>ゲンショウ</t>
    </rPh>
    <rPh sb="70" eb="72">
      <t>イッテン</t>
    </rPh>
    <rPh sb="74" eb="76">
      <t>ケイエイ</t>
    </rPh>
    <rPh sb="76" eb="78">
      <t>ジョウキョウ</t>
    </rPh>
    <rPh sb="79" eb="81">
      <t>アッカ</t>
    </rPh>
    <rPh sb="83" eb="86">
      <t>カノウセイ</t>
    </rPh>
    <rPh sb="94" eb="96">
      <t>シセツ</t>
    </rPh>
    <rPh sb="96" eb="97">
      <t>トウ</t>
    </rPh>
    <rPh sb="129" eb="130">
      <t>オオ</t>
    </rPh>
    <rPh sb="132" eb="134">
      <t>ヨウイン</t>
    </rPh>
    <rPh sb="140" eb="141">
      <t>ヒ</t>
    </rPh>
    <rPh sb="142" eb="143">
      <t>ツヅ</t>
    </rPh>
    <rPh sb="144" eb="146">
      <t>ジギョウ</t>
    </rPh>
    <rPh sb="147" eb="149">
      <t>ケイエイ</t>
    </rPh>
    <rPh sb="149" eb="151">
      <t>ジョウキョウ</t>
    </rPh>
    <rPh sb="152" eb="156">
      <t>ザイセイジョウキョウ</t>
    </rPh>
    <rPh sb="157" eb="159">
      <t>テキセツ</t>
    </rPh>
    <rPh sb="160" eb="162">
      <t>ハアク</t>
    </rPh>
    <rPh sb="163" eb="164">
      <t>ツト</t>
    </rPh>
    <rPh sb="188" eb="190">
      <t>センリャク</t>
    </rPh>
    <rPh sb="191" eb="192">
      <t>モト</t>
    </rPh>
    <rPh sb="193" eb="197">
      <t>チュウチョウキテキ</t>
    </rPh>
    <rPh sb="198" eb="200">
      <t>シテン</t>
    </rPh>
    <rPh sb="201" eb="203">
      <t>アンテイ</t>
    </rPh>
    <rPh sb="203" eb="204">
      <t>テキ</t>
    </rPh>
    <rPh sb="205" eb="207">
      <t>ジギョウ</t>
    </rPh>
    <rPh sb="207" eb="209">
      <t>ケイエイ</t>
    </rPh>
    <rPh sb="210" eb="211">
      <t>ハカ</t>
    </rPh>
    <phoneticPr fontId="4"/>
  </si>
  <si>
    <t>・①有形固定資産減価償却率及び②管路経年化率については、数値が類似団体より高いことや上昇傾向にあることなどから、本格的に資産や管路の更新時期を迎えているものと判断しています。技術職員の不足等により更新が思うように進まない状況ではありますが、老朽化等の状況を踏まえつつ、財源と投資バランスを考慮しながら、計画的に更新事業を進めていけるよう努めていきます。
・③管路更新率について、技術職員の不足等により類似団体平均を大きく下回っているため、引き続き技術職員の確保を図りながら、老朽管の更新及び耐震化を計画的に行うとともに、日ごろから適切に維持管理等を行っていきます。</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8" eb="30">
      <t>スウチ</t>
    </rPh>
    <rPh sb="31" eb="33">
      <t>ルイジ</t>
    </rPh>
    <rPh sb="33" eb="35">
      <t>ダンタイ</t>
    </rPh>
    <rPh sb="37" eb="38">
      <t>タカ</t>
    </rPh>
    <rPh sb="42" eb="44">
      <t>ジョウショウ</t>
    </rPh>
    <rPh sb="44" eb="46">
      <t>ケイコウ</t>
    </rPh>
    <rPh sb="56" eb="59">
      <t>ホンカクテキ</t>
    </rPh>
    <rPh sb="60" eb="62">
      <t>シサン</t>
    </rPh>
    <rPh sb="63" eb="65">
      <t>カンロ</t>
    </rPh>
    <rPh sb="66" eb="68">
      <t>コウシン</t>
    </rPh>
    <rPh sb="68" eb="70">
      <t>ジキ</t>
    </rPh>
    <rPh sb="71" eb="72">
      <t>ムカ</t>
    </rPh>
    <rPh sb="79" eb="81">
      <t>ハンダン</t>
    </rPh>
    <rPh sb="98" eb="100">
      <t>コウシン</t>
    </rPh>
    <rPh sb="101" eb="102">
      <t>オモ</t>
    </rPh>
    <rPh sb="106" eb="107">
      <t>スス</t>
    </rPh>
    <rPh sb="110" eb="112">
      <t>ジョウキョウ</t>
    </rPh>
    <rPh sb="125" eb="127">
      <t>ジョウキョウ</t>
    </rPh>
    <rPh sb="128" eb="129">
      <t>フ</t>
    </rPh>
    <rPh sb="136" eb="138">
      <t>トウシ</t>
    </rPh>
    <rPh sb="143" eb="145">
      <t>コウリョ</t>
    </rPh>
    <rPh sb="150" eb="152">
      <t>ケイカク</t>
    </rPh>
    <rPh sb="152" eb="153">
      <t>テキ</t>
    </rPh>
    <rPh sb="155" eb="157">
      <t>コウシン</t>
    </rPh>
    <rPh sb="157" eb="159">
      <t>ジギョウ</t>
    </rPh>
    <rPh sb="168" eb="169">
      <t>ツト</t>
    </rPh>
    <rPh sb="178" eb="180">
      <t>カンロ</t>
    </rPh>
    <rPh sb="180" eb="182">
      <t>コウシン</t>
    </rPh>
    <rPh sb="182" eb="183">
      <t>リツ</t>
    </rPh>
    <rPh sb="190" eb="192">
      <t>ショクイン</t>
    </rPh>
    <rPh sb="193" eb="195">
      <t>フソク</t>
    </rPh>
    <rPh sb="195" eb="196">
      <t>トウ</t>
    </rPh>
    <rPh sb="199" eb="203">
      <t>ルイジダンタイ</t>
    </rPh>
    <rPh sb="203" eb="205">
      <t>ヘイキン</t>
    </rPh>
    <rPh sb="206" eb="207">
      <t>オオ</t>
    </rPh>
    <rPh sb="209" eb="210">
      <t>シタ</t>
    </rPh>
    <rPh sb="210" eb="211">
      <t>マワ</t>
    </rPh>
    <rPh sb="218" eb="219">
      <t>ヒ</t>
    </rPh>
    <rPh sb="220" eb="221">
      <t>ツヅ</t>
    </rPh>
    <rPh sb="227" eb="229">
      <t>カクホ</t>
    </rPh>
    <rPh sb="230" eb="231">
      <t>ハカ</t>
    </rPh>
    <rPh sb="259" eb="260">
      <t>ヒ</t>
    </rPh>
    <rPh sb="264" eb="266">
      <t>テキセツ</t>
    </rPh>
    <rPh sb="267" eb="269">
      <t>イジ</t>
    </rPh>
    <rPh sb="269" eb="271">
      <t>カンリ</t>
    </rPh>
    <rPh sb="271" eb="272">
      <t>トウ</t>
    </rPh>
    <rPh sb="273" eb="274">
      <t>オコナ</t>
    </rPh>
    <phoneticPr fontId="4"/>
  </si>
  <si>
    <t>・①経常収支比率は、恒常的に100％を上回っていることから、財源が確保され健全な経営ができています。
・②累積欠損金比率は、経営の健全性が保たれているため、0％となっています。今後も、欠損金が発生しないよう中長期的な経営を図っていきます。
・③流動比率については、100％を大幅に上回っています。前年度に比べ、分母となる流動負債について、建設改良事業費などの年度末にかけての支払が減ったことなどから、未払金が減少したため、比率が上昇しました。これからも安定的な比率を維持できるよう努めていきます。
・④企業債残高対給水収益比率については、これまで新規企業債の発行を抑制してきたことにより、企業債残高が年々減少しているため、類似団体より低いものと想定されます。しかし、今後は施設等の更新に伴う企業債の発行が増加することから、事業費の平準化を図りながら健全な事業経営を行っていきます。
・⑤料金回収率については、経常費用が増加したことに伴い比率が微減となったため、今後も更なる費用削減に努めていきます。
・⑥給水原価は、例年類似団体より高い数値となっており、今年度については経常費用の増加等により微増となったため、引き続き適切に更新事業等を実施し、維持管理費等の削減により、数値の改善を図っていきます。
・⑦施設利用率について、配水能力に対して配水量が少なく、類似団体より低い傾向にあります。施設更新等の際には、アセットマネジメント計画を基にダウンサイジングを検討していきます。
・⑧有収率は、類似団体と比較して高い数値を保っている状況ですが、管路等の老朽化も進んでいるため、計画的に管路更新等を実施していきます。</t>
    <rPh sb="62" eb="64">
      <t>ケイエイ</t>
    </rPh>
    <rPh sb="65" eb="68">
      <t>ケンゼンセイ</t>
    </rPh>
    <rPh sb="148" eb="150">
      <t>ゼンネン</t>
    </rPh>
    <rPh sb="150" eb="151">
      <t>ド</t>
    </rPh>
    <rPh sb="152" eb="153">
      <t>クラ</t>
    </rPh>
    <rPh sb="155" eb="157">
      <t>ブンボ</t>
    </rPh>
    <rPh sb="160" eb="162">
      <t>リュウドウ</t>
    </rPh>
    <rPh sb="162" eb="164">
      <t>フサイ</t>
    </rPh>
    <rPh sb="169" eb="171">
      <t>ケンセツ</t>
    </rPh>
    <rPh sb="171" eb="173">
      <t>カイリョウ</t>
    </rPh>
    <rPh sb="173" eb="175">
      <t>ジギョウ</t>
    </rPh>
    <rPh sb="175" eb="176">
      <t>ヒ</t>
    </rPh>
    <rPh sb="179" eb="181">
      <t>ネンド</t>
    </rPh>
    <rPh sb="181" eb="182">
      <t>マツ</t>
    </rPh>
    <rPh sb="187" eb="189">
      <t>シハライ</t>
    </rPh>
    <rPh sb="190" eb="191">
      <t>ヘ</t>
    </rPh>
    <rPh sb="200" eb="203">
      <t>ミバライキン</t>
    </rPh>
    <rPh sb="204" eb="206">
      <t>ゲンショウ</t>
    </rPh>
    <rPh sb="211" eb="213">
      <t>ヒリツ</t>
    </rPh>
    <rPh sb="214" eb="216">
      <t>ジョウショウ</t>
    </rPh>
    <rPh sb="294" eb="297">
      <t>キギョウサイ</t>
    </rPh>
    <rPh sb="297" eb="299">
      <t>ザンダカ</t>
    </rPh>
    <rPh sb="333" eb="335">
      <t>コンゴ</t>
    </rPh>
    <rPh sb="336" eb="338">
      <t>シセツ</t>
    </rPh>
    <rPh sb="338" eb="339">
      <t>ナド</t>
    </rPh>
    <rPh sb="340" eb="342">
      <t>コウシン</t>
    </rPh>
    <rPh sb="343" eb="344">
      <t>トモナ</t>
    </rPh>
    <rPh sb="345" eb="348">
      <t>キギョウサイ</t>
    </rPh>
    <rPh sb="349" eb="351">
      <t>ハッコウ</t>
    </rPh>
    <rPh sb="361" eb="364">
      <t>ジギョウヒ</t>
    </rPh>
    <rPh sb="365" eb="368">
      <t>ヘイジュンカ</t>
    </rPh>
    <rPh sb="369" eb="370">
      <t>ハカ</t>
    </rPh>
    <rPh sb="374" eb="376">
      <t>ケンゼン</t>
    </rPh>
    <rPh sb="377" eb="379">
      <t>ジギョウ</t>
    </rPh>
    <rPh sb="379" eb="381">
      <t>ケイエイ</t>
    </rPh>
    <rPh sb="382" eb="383">
      <t>オコナ</t>
    </rPh>
    <rPh sb="404" eb="408">
      <t>ケイジョウヒヨウ</t>
    </rPh>
    <rPh sb="409" eb="411">
      <t>ゾウカ</t>
    </rPh>
    <rPh sb="416" eb="417">
      <t>トモナ</t>
    </rPh>
    <rPh sb="418" eb="420">
      <t>ヒリツ</t>
    </rPh>
    <rPh sb="430" eb="432">
      <t>コンゴ</t>
    </rPh>
    <rPh sb="433" eb="434">
      <t>サラ</t>
    </rPh>
    <rPh sb="436" eb="440">
      <t>ヒヨウサクゲン</t>
    </rPh>
    <rPh sb="441" eb="442">
      <t>ツト</t>
    </rPh>
    <rPh sb="477" eb="480">
      <t>コンネンド</t>
    </rPh>
    <rPh sb="490" eb="492">
      <t>ゾウカ</t>
    </rPh>
    <rPh sb="492" eb="493">
      <t>ナド</t>
    </rPh>
    <rPh sb="506" eb="507">
      <t>ナド</t>
    </rPh>
    <rPh sb="508" eb="510">
      <t>ジッシ</t>
    </rPh>
    <rPh sb="524" eb="525">
      <t>トウ</t>
    </rPh>
    <rPh sb="526" eb="528">
      <t>サクゲン</t>
    </rPh>
    <rPh sb="532" eb="534">
      <t>スウチ</t>
    </rPh>
    <rPh sb="535" eb="537">
      <t>カイゼン</t>
    </rPh>
    <rPh sb="538" eb="539">
      <t>ハカ</t>
    </rPh>
    <rPh sb="594" eb="596">
      <t>シセツ</t>
    </rPh>
    <rPh sb="670" eb="673">
      <t>カンロトウ</t>
    </rPh>
    <rPh sb="674" eb="677">
      <t>ロウキュウカ</t>
    </rPh>
    <rPh sb="678" eb="679">
      <t>スス</t>
    </rPh>
    <rPh sb="686" eb="688">
      <t>ケイカク</t>
    </rPh>
    <rPh sb="688" eb="689">
      <t>テキ</t>
    </rPh>
    <rPh sb="690" eb="692">
      <t>カンロ</t>
    </rPh>
    <rPh sb="692" eb="694">
      <t>コウシン</t>
    </rPh>
    <rPh sb="694" eb="695">
      <t>トウ</t>
    </rPh>
    <rPh sb="696" eb="69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</si>
</sst>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0.37</c:v>
                </c:pt>
                <c:pt idx="3" formatCode="#,##0.00;&quot;△&quot;#,##0.00;&quot;-&quot;">
                  <c:v>0.23</c:v>
                </c:pt>
                <c:pt idx="4" formatCode="#,##0.00;&quot;△&quot;#,##0.00;&quot;-&quot;">
                  <c:v>0.27</c:v>
                </c:pt>
              </c:numCache>
            </c:numRef>
          </c:val>
          <c:extLst>
            <c:ext xmlns:c16="http://schemas.microsoft.com/office/drawing/2014/chart" uri="{C3380CC4-5D6E-409C-BE32-E72D297353CC}">
              <c16:uniqueId val="{00000000-20DA-42EA-B577-B6189E09F3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20DA-42EA-B577-B6189E09F3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50.05</c:v>
                </c:pt>
                <c:pt idx="1">
                  <c:v>48.92</c:v>
                </c:pt>
                <c:pt idx="2">
                  <c:v>46.65</c:v>
                </c:pt>
                <c:pt idx="3">
                  <c:v>42.22</c:v>
                </c:pt>
                <c:pt idx="4">
                  <c:v>43.49</c:v>
                </c:pt>
              </c:numCache>
            </c:numRef>
          </c:val>
          <c:extLst>
            <c:ext xmlns:c16="http://schemas.microsoft.com/office/drawing/2014/chart" uri="{C3380CC4-5D6E-409C-BE32-E72D297353CC}">
              <c16:uniqueId val="{00000000-E3E6-49B3-947D-F6889608F7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E3E6-49B3-947D-F6889608F7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85.58</c:v>
                </c:pt>
                <c:pt idx="1">
                  <c:v>85.69</c:v>
                </c:pt>
                <c:pt idx="2">
                  <c:v>85.74</c:v>
                </c:pt>
                <c:pt idx="3">
                  <c:v>85.5</c:v>
                </c:pt>
                <c:pt idx="4">
                  <c:v>83.98</c:v>
                </c:pt>
              </c:numCache>
            </c:numRef>
          </c:val>
          <c:extLst>
            <c:ext xmlns:c16="http://schemas.microsoft.com/office/drawing/2014/chart" uri="{C3380CC4-5D6E-409C-BE32-E72D297353CC}">
              <c16:uniqueId val="{00000000-4671-4137-B6FD-F3D8EA2E7E9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4671-4137-B6FD-F3D8EA2E7E9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111.48</c:v>
                </c:pt>
                <c:pt idx="1">
                  <c:v>105.63</c:v>
                </c:pt>
                <c:pt idx="2">
                  <c:v>119.04</c:v>
                </c:pt>
                <c:pt idx="3">
                  <c:v>120.9</c:v>
                </c:pt>
                <c:pt idx="4">
                  <c:v>113.9</c:v>
                </c:pt>
              </c:numCache>
            </c:numRef>
          </c:val>
          <c:extLst>
            <c:ext xmlns:c16="http://schemas.microsoft.com/office/drawing/2014/chart" uri="{C3380CC4-5D6E-409C-BE32-E72D297353CC}">
              <c16:uniqueId val="{00000000-8BD7-4E29-B964-72BCFAFE33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8BD7-4E29-B964-72BCFAFE33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56.4</c:v>
                </c:pt>
                <c:pt idx="1">
                  <c:v>57.34</c:v>
                </c:pt>
                <c:pt idx="2">
                  <c:v>58.77</c:v>
                </c:pt>
                <c:pt idx="3">
                  <c:v>60.24</c:v>
                </c:pt>
                <c:pt idx="4">
                  <c:v>61.8</c:v>
                </c:pt>
              </c:numCache>
            </c:numRef>
          </c:val>
          <c:extLst>
            <c:ext xmlns:c16="http://schemas.microsoft.com/office/drawing/2014/chart" uri="{C3380CC4-5D6E-409C-BE32-E72D297353CC}">
              <c16:uniqueId val="{00000000-4B80-4C18-97CA-3ACF631F0A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4B80-4C18-97CA-3ACF631F0A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34.65</c:v>
                </c:pt>
                <c:pt idx="1">
                  <c:v>34.65</c:v>
                </c:pt>
                <c:pt idx="2">
                  <c:v>34.65</c:v>
                </c:pt>
                <c:pt idx="3">
                  <c:v>35.15</c:v>
                </c:pt>
                <c:pt idx="4">
                  <c:v>33.75</c:v>
                </c:pt>
              </c:numCache>
            </c:numRef>
          </c:val>
          <c:extLst>
            <c:ext xmlns:c16="http://schemas.microsoft.com/office/drawing/2014/chart" uri="{C3380CC4-5D6E-409C-BE32-E72D297353CC}">
              <c16:uniqueId val="{00000000-3123-40CF-BD4D-A4552E003D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3123-40CF-BD4D-A4552E003D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73-46F9-A25F-75562E230A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0E73-46F9-A25F-75562E230A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351.05</c:v>
                </c:pt>
                <c:pt idx="1">
                  <c:v>326.08</c:v>
                </c:pt>
                <c:pt idx="2">
                  <c:v>347.17</c:v>
                </c:pt>
                <c:pt idx="3">
                  <c:v>326.92</c:v>
                </c:pt>
                <c:pt idx="4">
                  <c:v>382.09</c:v>
                </c:pt>
              </c:numCache>
            </c:numRef>
          </c:val>
          <c:extLst>
            <c:ext xmlns:c16="http://schemas.microsoft.com/office/drawing/2014/chart" uri="{C3380CC4-5D6E-409C-BE32-E72D297353CC}">
              <c16:uniqueId val="{00000000-DC35-42E9-BA00-A8006F8C26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DC35-42E9-BA00-A8006F8C26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267.85000000000002</c:v>
                </c:pt>
                <c:pt idx="1">
                  <c:v>263.95999999999998</c:v>
                </c:pt>
                <c:pt idx="2">
                  <c:v>243.48</c:v>
                </c:pt>
                <c:pt idx="3">
                  <c:v>231.2</c:v>
                </c:pt>
                <c:pt idx="4">
                  <c:v>204.84</c:v>
                </c:pt>
              </c:numCache>
            </c:numRef>
          </c:val>
          <c:extLst>
            <c:ext xmlns:c16="http://schemas.microsoft.com/office/drawing/2014/chart" uri="{C3380CC4-5D6E-409C-BE32-E72D297353CC}">
              <c16:uniqueId val="{00000000-1244-4C5E-B2C6-DEE880C80D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1244-4C5E-B2C6-DEE880C80D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102.84</c:v>
                </c:pt>
                <c:pt idx="1">
                  <c:v>96.77</c:v>
                </c:pt>
                <c:pt idx="2">
                  <c:v>109.47</c:v>
                </c:pt>
                <c:pt idx="3">
                  <c:v>112.12</c:v>
                </c:pt>
                <c:pt idx="4">
                  <c:v>108.18</c:v>
                </c:pt>
              </c:numCache>
            </c:numRef>
          </c:val>
          <c:extLst>
            <c:ext xmlns:c16="http://schemas.microsoft.com/office/drawing/2014/chart" uri="{C3380CC4-5D6E-409C-BE32-E72D297353CC}">
              <c16:uniqueId val="{00000000-7CF0-4BA0-A6B4-B7F6F98D4B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7CF0-4BA0-A6B4-B7F6F98D4B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248.44</c:v>
                </c:pt>
                <c:pt idx="1">
                  <c:v>266.05</c:v>
                </c:pt>
                <c:pt idx="2">
                  <c:v>236.15</c:v>
                </c:pt>
                <c:pt idx="3">
                  <c:v>232.24</c:v>
                </c:pt>
                <c:pt idx="4">
                  <c:v>241.13</c:v>
                </c:pt>
              </c:numCache>
            </c:numRef>
          </c:val>
          <c:extLst>
            <c:ext xmlns:c16="http://schemas.microsoft.com/office/drawing/2014/chart" uri="{C3380CC4-5D6E-409C-BE32-E72D297353CC}">
              <c16:uniqueId val="{00000000-622D-454A-9276-619A55931F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622D-454A-9276-619A55931F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3" zoomScaleNormal="100" workbookViewId="0">
      <selection activeCell="CA31" sqref="CA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蔵王町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11264</v>
      </c>
      <c r="AM8" s="45"/>
      <c r="AN8" s="45"/>
      <c r="AO8" s="45"/>
      <c r="AP8" s="45"/>
      <c r="AQ8" s="45"/>
      <c r="AR8" s="45"/>
      <c r="AS8" s="45"/>
      <c r="AT8" s="46">
        <f>データ!$S$6</f>
        <v>152.83000000000001</v>
      </c>
      <c r="AU8" s="47"/>
      <c r="AV8" s="47"/>
      <c r="AW8" s="47"/>
      <c r="AX8" s="47"/>
      <c r="AY8" s="47"/>
      <c r="AZ8" s="47"/>
      <c r="BA8" s="47"/>
      <c r="BB8" s="48">
        <f>データ!$T$6</f>
        <v>73.7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78.37</v>
      </c>
      <c r="J10" s="47"/>
      <c r="K10" s="47"/>
      <c r="L10" s="47"/>
      <c r="M10" s="47"/>
      <c r="N10" s="47"/>
      <c r="O10" s="81"/>
      <c r="P10" s="48">
        <f>データ!$P$6</f>
        <v>91.96</v>
      </c>
      <c r="Q10" s="48"/>
      <c r="R10" s="48"/>
      <c r="S10" s="48"/>
      <c r="T10" s="48"/>
      <c r="U10" s="48"/>
      <c r="V10" s="48"/>
      <c r="W10" s="45">
        <f>データ!$Q$6</f>
        <v>4290</v>
      </c>
      <c r="X10" s="45"/>
      <c r="Y10" s="45"/>
      <c r="Z10" s="45"/>
      <c r="AA10" s="45"/>
      <c r="AB10" s="45"/>
      <c r="AC10" s="45"/>
      <c r="AD10" s="2"/>
      <c r="AE10" s="2"/>
      <c r="AF10" s="2"/>
      <c r="AG10" s="2"/>
      <c r="AH10" s="2"/>
      <c r="AI10" s="2"/>
      <c r="AJ10" s="2"/>
      <c r="AK10" s="2"/>
      <c r="AL10" s="45">
        <f>データ!$U$6</f>
        <v>10277</v>
      </c>
      <c r="AM10" s="45"/>
      <c r="AN10" s="45"/>
      <c r="AO10" s="45"/>
      <c r="AP10" s="45"/>
      <c r="AQ10" s="45"/>
      <c r="AR10" s="45"/>
      <c r="AS10" s="45"/>
      <c r="AT10" s="46">
        <f>データ!$V$6</f>
        <v>62.99</v>
      </c>
      <c r="AU10" s="47"/>
      <c r="AV10" s="47"/>
      <c r="AW10" s="47"/>
      <c r="AX10" s="47"/>
      <c r="AY10" s="47"/>
      <c r="AZ10" s="47"/>
      <c r="BA10" s="47"/>
      <c r="BB10" s="48">
        <f>データ!$W$6</f>
        <v>163.15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114</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EMNZ4+nimJSlxmr/B9fkW4BGeYScjz3266KNRMmR0mWW2odX3pOVmcCK1T36/oGDxziKvaC/CsxsBvKwxFcZw==" saltValue="Z4C4ARL61+JRRYZqmUvp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43010</v>
      </c>
      <c r="D6" s="20">
        <f t="shared" si="3"/>
        <v>46</v>
      </c>
      <c r="E6" s="20">
        <f t="shared" si="3"/>
        <v>1</v>
      </c>
      <c r="F6" s="20">
        <f t="shared" si="3"/>
        <v>0</v>
      </c>
      <c r="G6" s="20">
        <f t="shared" si="3"/>
        <v>1</v>
      </c>
      <c r="H6" s="20" t="str">
        <f t="shared" si="3"/>
        <v>宮城県　蔵王町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78.37</v>
      </c>
      <c r="P6" s="21">
        <f t="shared" si="3"/>
        <v>91.96</v>
      </c>
      <c r="Q6" s="21">
        <f t="shared" si="3"/>
        <v>4290</v>
      </c>
      <c r="R6" s="21">
        <f t="shared" si="3"/>
        <v>11264</v>
      </c>
      <c r="S6" s="21">
        <f t="shared" si="3"/>
        <v>152.83000000000001</v>
      </c>
      <c r="T6" s="21">
        <f t="shared" si="3"/>
        <v>73.7</v>
      </c>
      <c r="U6" s="21">
        <f t="shared" si="3"/>
        <v>10277</v>
      </c>
      <c r="V6" s="21">
        <f t="shared" si="3"/>
        <v>62.99</v>
      </c>
      <c r="W6" s="21">
        <f t="shared" si="3"/>
        <v>163.15</v>
      </c>
      <c r="X6" s="22">
        <f>IF(X7="",NA(),X7)</f>
        <v>111.48</v>
      </c>
      <c r="Y6" s="22">
        <f t="shared" ref="Y6:AG6" si="4">IF(Y7="",NA(),Y7)</f>
        <v>105.63</v>
      </c>
      <c r="Z6" s="22">
        <f t="shared" si="4"/>
        <v>119.04</v>
      </c>
      <c r="AA6" s="22">
        <f t="shared" si="4"/>
        <v>120.9</v>
      </c>
      <c r="AB6" s="22">
        <f t="shared" si="4"/>
        <v>113.9</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351.05</v>
      </c>
      <c r="AU6" s="22">
        <f t="shared" ref="AU6:BC6" si="6">IF(AU7="",NA(),AU7)</f>
        <v>326.08</v>
      </c>
      <c r="AV6" s="22">
        <f t="shared" si="6"/>
        <v>347.17</v>
      </c>
      <c r="AW6" s="22">
        <f t="shared" si="6"/>
        <v>326.92</v>
      </c>
      <c r="AX6" s="22">
        <f t="shared" si="6"/>
        <v>382.09</v>
      </c>
      <c r="AY6" s="22">
        <f t="shared" si="6"/>
        <v>359.7</v>
      </c>
      <c r="AZ6" s="22">
        <f t="shared" si="6"/>
        <v>362.93</v>
      </c>
      <c r="BA6" s="22">
        <f t="shared" si="6"/>
        <v>371.81</v>
      </c>
      <c r="BB6" s="22">
        <f t="shared" si="6"/>
        <v>384.23</v>
      </c>
      <c r="BC6" s="22">
        <f t="shared" si="6"/>
        <v>364.3</v>
      </c>
      <c r="BD6" s="21" t="str">
        <f>IF(BD7="","",IF(BD7="-","【-】","【"&amp;SUBSTITUTE(TEXT(BD7,"#,##0.00"),"-","△")&amp;"】"))</f>
        <v>【252.29】</v>
      </c>
      <c r="BE6" s="22">
        <f>IF(BE7="",NA(),BE7)</f>
        <v>267.85000000000002</v>
      </c>
      <c r="BF6" s="22">
        <f t="shared" ref="BF6:BN6" si="7">IF(BF7="",NA(),BF7)</f>
        <v>263.95999999999998</v>
      </c>
      <c r="BG6" s="22">
        <f t="shared" si="7"/>
        <v>243.48</v>
      </c>
      <c r="BH6" s="22">
        <f t="shared" si="7"/>
        <v>231.2</v>
      </c>
      <c r="BI6" s="22">
        <f t="shared" si="7"/>
        <v>204.84</v>
      </c>
      <c r="BJ6" s="22">
        <f t="shared" si="7"/>
        <v>447.01</v>
      </c>
      <c r="BK6" s="22">
        <f t="shared" si="7"/>
        <v>439.05</v>
      </c>
      <c r="BL6" s="22">
        <f t="shared" si="7"/>
        <v>465.85</v>
      </c>
      <c r="BM6" s="22">
        <f t="shared" si="7"/>
        <v>439.43</v>
      </c>
      <c r="BN6" s="22">
        <f t="shared" si="7"/>
        <v>438.41</v>
      </c>
      <c r="BO6" s="21" t="str">
        <f>IF(BO7="","",IF(BO7="-","【-】","【"&amp;SUBSTITUTE(TEXT(BO7,"#,##0.00"),"-","△")&amp;"】"))</f>
        <v>【268.07】</v>
      </c>
      <c r="BP6" s="22">
        <f>IF(BP7="",NA(),BP7)</f>
        <v>102.84</v>
      </c>
      <c r="BQ6" s="22">
        <f t="shared" ref="BQ6:BY6" si="8">IF(BQ7="",NA(),BQ7)</f>
        <v>96.77</v>
      </c>
      <c r="BR6" s="22">
        <f t="shared" si="8"/>
        <v>109.47</v>
      </c>
      <c r="BS6" s="22">
        <f t="shared" si="8"/>
        <v>112.12</v>
      </c>
      <c r="BT6" s="22">
        <f t="shared" si="8"/>
        <v>108.18</v>
      </c>
      <c r="BU6" s="22">
        <f t="shared" si="8"/>
        <v>95.81</v>
      </c>
      <c r="BV6" s="22">
        <f t="shared" si="8"/>
        <v>95.26</v>
      </c>
      <c r="BW6" s="22">
        <f t="shared" si="8"/>
        <v>92.39</v>
      </c>
      <c r="BX6" s="22">
        <f t="shared" si="8"/>
        <v>94.41</v>
      </c>
      <c r="BY6" s="22">
        <f t="shared" si="8"/>
        <v>90.96</v>
      </c>
      <c r="BZ6" s="21" t="str">
        <f>IF(BZ7="","",IF(BZ7="-","【-】","【"&amp;SUBSTITUTE(TEXT(BZ7,"#,##0.00"),"-","△")&amp;"】"))</f>
        <v>【97.47】</v>
      </c>
      <c r="CA6" s="22">
        <f>IF(CA7="",NA(),CA7)</f>
        <v>248.44</v>
      </c>
      <c r="CB6" s="22">
        <f t="shared" ref="CB6:CJ6" si="9">IF(CB7="",NA(),CB7)</f>
        <v>266.05</v>
      </c>
      <c r="CC6" s="22">
        <f t="shared" si="9"/>
        <v>236.15</v>
      </c>
      <c r="CD6" s="22">
        <f t="shared" si="9"/>
        <v>232.24</v>
      </c>
      <c r="CE6" s="22">
        <f t="shared" si="9"/>
        <v>241.13</v>
      </c>
      <c r="CF6" s="22">
        <f t="shared" si="9"/>
        <v>189.58</v>
      </c>
      <c r="CG6" s="22">
        <f t="shared" si="9"/>
        <v>192.82</v>
      </c>
      <c r="CH6" s="22">
        <f t="shared" si="9"/>
        <v>192.98</v>
      </c>
      <c r="CI6" s="22">
        <f t="shared" si="9"/>
        <v>192.13</v>
      </c>
      <c r="CJ6" s="22">
        <f t="shared" si="9"/>
        <v>197.04</v>
      </c>
      <c r="CK6" s="21" t="str">
        <f>IF(CK7="","",IF(CK7="-","【-】","【"&amp;SUBSTITUTE(TEXT(CK7,"#,##0.00"),"-","△")&amp;"】"))</f>
        <v>【174.75】</v>
      </c>
      <c r="CL6" s="22">
        <f>IF(CL7="",NA(),CL7)</f>
        <v>50.05</v>
      </c>
      <c r="CM6" s="22">
        <f t="shared" ref="CM6:CU6" si="10">IF(CM7="",NA(),CM7)</f>
        <v>48.92</v>
      </c>
      <c r="CN6" s="22">
        <f t="shared" si="10"/>
        <v>46.65</v>
      </c>
      <c r="CO6" s="22">
        <f t="shared" si="10"/>
        <v>42.22</v>
      </c>
      <c r="CP6" s="22">
        <f t="shared" si="10"/>
        <v>43.49</v>
      </c>
      <c r="CQ6" s="22">
        <f t="shared" si="10"/>
        <v>55.22</v>
      </c>
      <c r="CR6" s="22">
        <f t="shared" si="10"/>
        <v>54.05</v>
      </c>
      <c r="CS6" s="22">
        <f t="shared" si="10"/>
        <v>54.43</v>
      </c>
      <c r="CT6" s="22">
        <f t="shared" si="10"/>
        <v>53.87</v>
      </c>
      <c r="CU6" s="22">
        <f t="shared" si="10"/>
        <v>54.49</v>
      </c>
      <c r="CV6" s="21" t="str">
        <f>IF(CV7="","",IF(CV7="-","【-】","【"&amp;SUBSTITUTE(TEXT(CV7,"#,##0.00"),"-","△")&amp;"】"))</f>
        <v>【59.97】</v>
      </c>
      <c r="CW6" s="22">
        <f>IF(CW7="",NA(),CW7)</f>
        <v>85.58</v>
      </c>
      <c r="CX6" s="22">
        <f t="shared" ref="CX6:DF6" si="11">IF(CX7="",NA(),CX7)</f>
        <v>85.69</v>
      </c>
      <c r="CY6" s="22">
        <f t="shared" si="11"/>
        <v>85.74</v>
      </c>
      <c r="CZ6" s="22">
        <f t="shared" si="11"/>
        <v>85.5</v>
      </c>
      <c r="DA6" s="22">
        <f t="shared" si="11"/>
        <v>83.98</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56.4</v>
      </c>
      <c r="DI6" s="22">
        <f t="shared" ref="DI6:DQ6" si="12">IF(DI7="",NA(),DI7)</f>
        <v>57.34</v>
      </c>
      <c r="DJ6" s="22">
        <f t="shared" si="12"/>
        <v>58.77</v>
      </c>
      <c r="DK6" s="22">
        <f t="shared" si="12"/>
        <v>60.24</v>
      </c>
      <c r="DL6" s="22">
        <f t="shared" si="12"/>
        <v>61.8</v>
      </c>
      <c r="DM6" s="22">
        <f t="shared" si="12"/>
        <v>47.97</v>
      </c>
      <c r="DN6" s="22">
        <f t="shared" si="12"/>
        <v>49.12</v>
      </c>
      <c r="DO6" s="22">
        <f t="shared" si="12"/>
        <v>49.39</v>
      </c>
      <c r="DP6" s="22">
        <f t="shared" si="12"/>
        <v>50.75</v>
      </c>
      <c r="DQ6" s="22">
        <f t="shared" si="12"/>
        <v>51.72</v>
      </c>
      <c r="DR6" s="21" t="str">
        <f>IF(DR7="","",IF(DR7="-","【-】","【"&amp;SUBSTITUTE(TEXT(DR7,"#,##0.00"),"-","△")&amp;"】"))</f>
        <v>【51.51】</v>
      </c>
      <c r="DS6" s="22">
        <f>IF(DS7="",NA(),DS7)</f>
        <v>34.65</v>
      </c>
      <c r="DT6" s="22">
        <f t="shared" ref="DT6:EB6" si="13">IF(DT7="",NA(),DT7)</f>
        <v>34.65</v>
      </c>
      <c r="DU6" s="22">
        <f t="shared" si="13"/>
        <v>34.65</v>
      </c>
      <c r="DV6" s="22">
        <f t="shared" si="13"/>
        <v>35.15</v>
      </c>
      <c r="DW6" s="22">
        <f t="shared" si="13"/>
        <v>33.75</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2">
        <f t="shared" si="14"/>
        <v>0.37</v>
      </c>
      <c r="EG6" s="22">
        <f t="shared" si="14"/>
        <v>0.23</v>
      </c>
      <c r="EH6" s="22">
        <f t="shared" si="14"/>
        <v>0.27</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43010</v>
      </c>
      <c r="D7" s="24">
        <v>46</v>
      </c>
      <c r="E7" s="24">
        <v>1</v>
      </c>
      <c r="F7" s="24">
        <v>0</v>
      </c>
      <c r="G7" s="24">
        <v>1</v>
      </c>
      <c r="H7" s="24" t="s">
        <v>93</v>
      </c>
      <c r="I7" s="24" t="s">
        <v>94</v>
      </c>
      <c r="J7" s="24" t="s">
        <v>95</v>
      </c>
      <c r="K7" s="24" t="s">
        <v>96</v>
      </c>
      <c r="L7" s="24" t="s">
        <v>97</v>
      </c>
      <c r="M7" s="24" t="s">
        <v>98</v>
      </c>
      <c r="N7" s="25" t="s">
        <v>99</v>
      </c>
      <c r="O7" s="25">
        <v>78.37</v>
      </c>
      <c r="P7" s="25">
        <v>91.96</v>
      </c>
      <c r="Q7" s="25">
        <v>4290</v>
      </c>
      <c r="R7" s="25">
        <v>11264</v>
      </c>
      <c r="S7" s="25">
        <v>152.83000000000001</v>
      </c>
      <c r="T7" s="25">
        <v>73.7</v>
      </c>
      <c r="U7" s="25">
        <v>10277</v>
      </c>
      <c r="V7" s="25">
        <v>62.99</v>
      </c>
      <c r="W7" s="25">
        <v>163.15</v>
      </c>
      <c r="X7" s="25">
        <v>111.48</v>
      </c>
      <c r="Y7" s="25">
        <v>105.63</v>
      </c>
      <c r="Z7" s="25">
        <v>119.04</v>
      </c>
      <c r="AA7" s="25">
        <v>120.9</v>
      </c>
      <c r="AB7" s="25">
        <v>113.9</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351.05</v>
      </c>
      <c r="AU7" s="25">
        <v>326.08</v>
      </c>
      <c r="AV7" s="25">
        <v>347.17</v>
      </c>
      <c r="AW7" s="25">
        <v>326.92</v>
      </c>
      <c r="AX7" s="25">
        <v>382.09</v>
      </c>
      <c r="AY7" s="25">
        <v>359.7</v>
      </c>
      <c r="AZ7" s="25">
        <v>362.93</v>
      </c>
      <c r="BA7" s="25">
        <v>371.81</v>
      </c>
      <c r="BB7" s="25">
        <v>384.23</v>
      </c>
      <c r="BC7" s="25">
        <v>364.3</v>
      </c>
      <c r="BD7" s="25">
        <v>252.29</v>
      </c>
      <c r="BE7" s="25">
        <v>267.85000000000002</v>
      </c>
      <c r="BF7" s="25">
        <v>263.95999999999998</v>
      </c>
      <c r="BG7" s="25">
        <v>243.48</v>
      </c>
      <c r="BH7" s="25">
        <v>231.2</v>
      </c>
      <c r="BI7" s="25">
        <v>204.84</v>
      </c>
      <c r="BJ7" s="25">
        <v>447.01</v>
      </c>
      <c r="BK7" s="25">
        <v>439.05</v>
      </c>
      <c r="BL7" s="25">
        <v>465.85</v>
      </c>
      <c r="BM7" s="25">
        <v>439.43</v>
      </c>
      <c r="BN7" s="25">
        <v>438.41</v>
      </c>
      <c r="BO7" s="25">
        <v>268.07</v>
      </c>
      <c r="BP7" s="25">
        <v>102.84</v>
      </c>
      <c r="BQ7" s="25">
        <v>96.77</v>
      </c>
      <c r="BR7" s="25">
        <v>109.47</v>
      </c>
      <c r="BS7" s="25">
        <v>112.12</v>
      </c>
      <c r="BT7" s="25">
        <v>108.18</v>
      </c>
      <c r="BU7" s="25">
        <v>95.81</v>
      </c>
      <c r="BV7" s="25">
        <v>95.26</v>
      </c>
      <c r="BW7" s="25">
        <v>92.39</v>
      </c>
      <c r="BX7" s="25">
        <v>94.41</v>
      </c>
      <c r="BY7" s="25">
        <v>90.96</v>
      </c>
      <c r="BZ7" s="25">
        <v>97.47</v>
      </c>
      <c r="CA7" s="25">
        <v>248.44</v>
      </c>
      <c r="CB7" s="25">
        <v>266.05</v>
      </c>
      <c r="CC7" s="25">
        <v>236.15</v>
      </c>
      <c r="CD7" s="25">
        <v>232.24</v>
      </c>
      <c r="CE7" s="25">
        <v>241.13</v>
      </c>
      <c r="CF7" s="25">
        <v>189.58</v>
      </c>
      <c r="CG7" s="25">
        <v>192.82</v>
      </c>
      <c r="CH7" s="25">
        <v>192.98</v>
      </c>
      <c r="CI7" s="25">
        <v>192.13</v>
      </c>
      <c r="CJ7" s="25">
        <v>197.04</v>
      </c>
      <c r="CK7" s="25">
        <v>174.75</v>
      </c>
      <c r="CL7" s="25">
        <v>50.05</v>
      </c>
      <c r="CM7" s="25">
        <v>48.92</v>
      </c>
      <c r="CN7" s="25">
        <v>46.65</v>
      </c>
      <c r="CO7" s="25">
        <v>42.22</v>
      </c>
      <c r="CP7" s="25">
        <v>43.49</v>
      </c>
      <c r="CQ7" s="25">
        <v>55.22</v>
      </c>
      <c r="CR7" s="25">
        <v>54.05</v>
      </c>
      <c r="CS7" s="25">
        <v>54.43</v>
      </c>
      <c r="CT7" s="25">
        <v>53.87</v>
      </c>
      <c r="CU7" s="25">
        <v>54.49</v>
      </c>
      <c r="CV7" s="25">
        <v>59.97</v>
      </c>
      <c r="CW7" s="25">
        <v>85.58</v>
      </c>
      <c r="CX7" s="25">
        <v>85.69</v>
      </c>
      <c r="CY7" s="25">
        <v>85.74</v>
      </c>
      <c r="CZ7" s="25">
        <v>85.5</v>
      </c>
      <c r="DA7" s="25">
        <v>83.98</v>
      </c>
      <c r="DB7" s="25">
        <v>80.930000000000007</v>
      </c>
      <c r="DC7" s="25">
        <v>80.510000000000005</v>
      </c>
      <c r="DD7" s="25">
        <v>79.44</v>
      </c>
      <c r="DE7" s="25">
        <v>79.489999999999995</v>
      </c>
      <c r="DF7" s="25">
        <v>78.8</v>
      </c>
      <c r="DG7" s="25">
        <v>89.76</v>
      </c>
      <c r="DH7" s="25">
        <v>56.4</v>
      </c>
      <c r="DI7" s="25">
        <v>57.34</v>
      </c>
      <c r="DJ7" s="25">
        <v>58.77</v>
      </c>
      <c r="DK7" s="25">
        <v>60.24</v>
      </c>
      <c r="DL7" s="25">
        <v>61.8</v>
      </c>
      <c r="DM7" s="25">
        <v>47.97</v>
      </c>
      <c r="DN7" s="25">
        <v>49.12</v>
      </c>
      <c r="DO7" s="25">
        <v>49.39</v>
      </c>
      <c r="DP7" s="25">
        <v>50.75</v>
      </c>
      <c r="DQ7" s="25">
        <v>51.72</v>
      </c>
      <c r="DR7" s="25">
        <v>51.51</v>
      </c>
      <c r="DS7" s="25">
        <v>34.65</v>
      </c>
      <c r="DT7" s="25">
        <v>34.65</v>
      </c>
      <c r="DU7" s="25">
        <v>34.65</v>
      </c>
      <c r="DV7" s="25">
        <v>35.15</v>
      </c>
      <c r="DW7" s="25">
        <v>33.75</v>
      </c>
      <c r="DX7" s="25">
        <v>15.33</v>
      </c>
      <c r="DY7" s="25">
        <v>16.760000000000002</v>
      </c>
      <c r="DZ7" s="25">
        <v>18.57</v>
      </c>
      <c r="EA7" s="25">
        <v>21.14</v>
      </c>
      <c r="EB7" s="25">
        <v>22.12</v>
      </c>
      <c r="EC7" s="25">
        <v>23.75</v>
      </c>
      <c r="ED7" s="25">
        <v>0</v>
      </c>
      <c r="EE7" s="25">
        <v>0</v>
      </c>
      <c r="EF7" s="25">
        <v>0.37</v>
      </c>
      <c r="EG7" s="25">
        <v>0.23</v>
      </c>
      <c r="EH7" s="25">
        <v>0.27</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2024-01-24T00:11:33Z</cp:lastPrinted>
  <dcterms:created xsi:type="dcterms:W3CDTF">2023-12-05T00:48:33Z</dcterms:created>
  <dcterms:modified xsi:type="dcterms:W3CDTF">2024-01-24T00:16:28Z</dcterms:modified>
  <cp:category/>
</cp:coreProperties>
</file>