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2_東松島市★☆\02_修正\"/>
    </mc:Choice>
  </mc:AlternateContent>
  <workbookProtection workbookAlgorithmName="SHA-512" workbookHashValue="I7XDxU/t3uu4WSeJfMfjqDAh7DqgFcrpqbrYyetmNBnlKcxn38SmHJcvBpkik3aJaOYWMb5xe5BCyZiwMSR03g==" workbookSaltValue="QYRfvow2x2ceg0qhI1/NP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<sst xmlns="http://schemas.openxmlformats.org/spreadsheetml/2006/main" count="275" uniqueCount="118">
  <si>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</si>
  <si>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</si>
  <si>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</si>
  <si>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</si>
  <si>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</si>
  <si>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</si>
  <si>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</si>
  <si>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</si>
  <si>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</si>
  <si>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</si>
  <si>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</si>
  <si>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</si>
  <si>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</si>
  <si>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</si>
  <si>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</si>
  <si>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</si>
  <si>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</si>
  <si>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</si>
  <si>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</si>
  <si>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</si>
  <si>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</si>
  <si>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</si>
  <si>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</si>
  <si>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</si>
  <si>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</si>
  <si>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</si>
  <si>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</si>
  <si>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</si>
  <si>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</si>
  <si>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</si>
  <si>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</si>
  <si>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</si>
  <si>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</si>
  <si>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</si>
  <si>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</si>
  <si>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</si>
  <si>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</si>
  <si>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</si>
  <si>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</si>
  <si>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</si>
  <si>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</si>
  <si>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</si>
  <si>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</si>
  <si>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</si>
  <si>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</si>
  <si>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</si>
  <si>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</si>
  <si>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</si>
  <si>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</si>
  <si>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</si>
  <si>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</si>
  <si>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</si>
  <si>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</si>
  <si>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</si>
  <si>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</si>
  <si>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</si>
  <si>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</si>
  <si>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</si>
  <si>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</si>
  <si>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</si>
  <si>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</si>
  <si>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</si>
  <si>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</si>
  <si>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</si>
  <si>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</si>
  <si>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</si>
  <si>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</si>
  <si>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</si>
  <si>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</si>
  <si>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</si>
  <si>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</si>
  <si>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</si>
  <si>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</si>
  <si>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</si>
  <si>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</si>
  <si>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</si>
  <si>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</si>
  <si>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</si>
  <si>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</si>
  <si>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</si>
  <si>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</si>
  <si>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</si>
  <si>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</si>
  <si>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</si>
  <si>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</si>
  <si>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</si>
  <si>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</si>
  <si>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</si>
  <si>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</si>
  <si>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</si>
  <si>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</si>
  <si>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</si>
  <si>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</si>
  <si>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</si>
  <si>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</si>
  <si>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</si>
  <si>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</si>
  <si>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</si>
  <si>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</si>
  <si>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</si>
  <si>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</si>
  <si>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</si>
  <si>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</si>
  <si>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</si>
  <si>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</si>
  <si>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</si>
  <si>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</si>
  <si>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</si>
  <si>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</si>
  <si>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</si>
  <si>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</si>
  <si>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</si>
  <si>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</si>
  <si>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</si>
  <si>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</si>
  <si>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供給地域が小規模なため、使用料収入でランニングコストを賄えない構造的な問題を抱えている。一方で、本市は養殖漁業が盛んな自治体であり、河川、海域の水質保全は重要な問題となっている。このことから、本事業については、定期的な使用料の改定、経費削減の検討を行いながら、施設の適正管理により事業を継続していくこととし、経営の負担となる新たな設備投資は行わないことが重要である。
　また、昨今の物価高騰や近年の社会情勢を考慮しつつ健全な経営を行う必要がある。
</t>
    <rPh sb="178" eb="180">
      <t>ジュウヨウ</t>
    </rPh>
    <rPh sb="197" eb="199">
      <t>キンネン</t>
    </rPh>
    <phoneticPr fontId="4"/>
  </si>
  <si>
    <t xml:space="preserve">　漁業集落排水事業については、東日本大震災により既存施設が全壊したことから、既存施設を全て除去している。防災集団移転地域において、平成26年度に新設を行った施設であることから、有形固定資産減価償却率について、類似団体及び全国平均に比べ著しく低い数値となっている。
　引き続き適正管理を実施の上、計画的な更新を行うよう努める。
</t>
    <phoneticPr fontId="4"/>
  </si>
  <si>
    <t xml:space="preserve">　経常収支比率について、過去2年と比較してほぼ横ばいで微増している。これは前年度同様、昨今の社会情勢による物価高騰の影響を受け、施設の維持管理費の増加に対する一般会計補助金が増加したためである。
　経費回収率についても、同様の影響を受けており、前年度と比較して若干減少している。
　累積欠損金比率は、今年度において0%に転じている。これは、若干ではあるものの前年度と比較して使用料が増加したことや一般会計からの補助金の増加等により黒字に転じたことで当年度未処理欠損金が発生しなかったためである。
　しかし、昨今の物価高騰等により今後も厳しい経営を強いられる状況に変わりはないものの、大幅な使用料の増額を見込むことは非現実的である。他事業と同様に、現実的な使用料収入の改定検討を進める必要がある。
</t>
    <rPh sb="12" eb="14">
      <t>カコ</t>
    </rPh>
    <rPh sb="15" eb="16">
      <t>ネン</t>
    </rPh>
    <rPh sb="37" eb="40">
      <t>ゼンネンド</t>
    </rPh>
    <rPh sb="40" eb="42">
      <t>ドウヨウ</t>
    </rPh>
    <rPh sb="43" eb="45">
      <t>サッコン</t>
    </rPh>
    <rPh sb="46" eb="50">
      <t>シャカイジョウセイ</t>
    </rPh>
    <rPh sb="53" eb="57">
      <t>ブッカコウトウ</t>
    </rPh>
    <rPh sb="58" eb="60">
      <t>エイキョウ</t>
    </rPh>
    <rPh sb="61" eb="62">
      <t>ウ</t>
    </rPh>
    <rPh sb="64" eb="66">
      <t>シセツ</t>
    </rPh>
    <rPh sb="67" eb="72">
      <t>イジカンリヒ</t>
    </rPh>
    <rPh sb="73" eb="75">
      <t>ゾウカ</t>
    </rPh>
    <rPh sb="99" eb="104">
      <t>ケイヒカイシュウリツ</t>
    </rPh>
    <rPh sb="110" eb="112">
      <t>ドウヨウ</t>
    </rPh>
    <rPh sb="113" eb="115">
      <t>エイキョウ</t>
    </rPh>
    <rPh sb="116" eb="117">
      <t>ウ</t>
    </rPh>
    <rPh sb="122" eb="125">
      <t>ゼンネンド</t>
    </rPh>
    <rPh sb="126" eb="128">
      <t>ヒカク</t>
    </rPh>
    <rPh sb="130" eb="132">
      <t>ジャッカン</t>
    </rPh>
    <rPh sb="132" eb="134">
      <t>ゲンショウ</t>
    </rPh>
    <rPh sb="150" eb="153">
      <t>コンネンド</t>
    </rPh>
    <rPh sb="160" eb="161">
      <t>テン</t>
    </rPh>
    <rPh sb="170" eb="172">
      <t>ジャッカン</t>
    </rPh>
    <rPh sb="179" eb="182">
      <t>ゼンネンド</t>
    </rPh>
    <rPh sb="183" eb="185">
      <t>ヒカク</t>
    </rPh>
    <rPh sb="187" eb="190">
      <t>シヨウリョウ</t>
    </rPh>
    <rPh sb="191" eb="193">
      <t>ゾウカ</t>
    </rPh>
    <rPh sb="198" eb="202">
      <t>イッパンカイケイ</t>
    </rPh>
    <rPh sb="205" eb="208">
      <t>ホジョキン</t>
    </rPh>
    <rPh sb="209" eb="211">
      <t>ゾウカ</t>
    </rPh>
    <rPh sb="211" eb="212">
      <t>ナド</t>
    </rPh>
    <rPh sb="215" eb="217">
      <t>クロジ</t>
    </rPh>
    <rPh sb="218" eb="219">
      <t>テン</t>
    </rPh>
    <rPh sb="224" eb="227">
      <t>トウネンド</t>
    </rPh>
    <rPh sb="227" eb="230">
      <t>ミショリ</t>
    </rPh>
    <rPh sb="230" eb="233">
      <t>ケッソンキン</t>
    </rPh>
    <rPh sb="234" eb="236">
      <t>ハッセイ</t>
    </rPh>
    <rPh sb="253" eb="255">
      <t>サッコン</t>
    </rPh>
    <rPh sb="256" eb="260">
      <t>ブッカコウトウ</t>
    </rPh>
    <rPh sb="260" eb="261">
      <t>トウ</t>
    </rPh>
    <rPh sb="264" eb="266">
      <t>コンゴ</t>
    </rPh>
    <rPh sb="267" eb="268">
      <t>キビ</t>
    </rPh>
    <rPh sb="270" eb="272">
      <t>ケイエイ</t>
    </rPh>
    <rPh sb="273" eb="274">
      <t>シ</t>
    </rPh>
    <rPh sb="278" eb="280">
      <t>ジョウキョウ</t>
    </rPh>
    <rPh sb="281" eb="282">
      <t>カ</t>
    </rPh>
    <rPh sb="307" eb="311">
      <t>ヒゲンジツテキ</t>
    </rPh>
    <rPh sb="315" eb="316">
      <t>タ</t>
    </rPh>
    <rPh sb="316" eb="318">
      <t>ジギョウ</t>
    </rPh>
    <rPh sb="319" eb="321">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</si>
</sst>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06-4216-B7EB-E4BA2DEB40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formatCode="#,##0.00;&quot;△&quot;#,##0.00">
                  <c:v>0</c:v>
                </c:pt>
                <c:pt idx="4">
                  <c:v>0.02</c:v>
                </c:pt>
              </c:numCache>
            </c:numRef>
          </c:val>
          <c:smooth val="0"/>
          <c:extLst>
            <c:ext xmlns:c16="http://schemas.microsoft.com/office/drawing/2014/chart" uri="{C3380CC4-5D6E-409C-BE32-E72D297353CC}">
              <c16:uniqueId val="{00000001-AA06-4216-B7EB-E4BA2DEB40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575-460F-8459-768F816749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40.29</c:v>
                </c:pt>
                <c:pt idx="3">
                  <c:v>40.11</c:v>
                </c:pt>
                <c:pt idx="4">
                  <c:v>37.67</c:v>
                </c:pt>
              </c:numCache>
            </c:numRef>
          </c:val>
          <c:smooth val="0"/>
          <c:extLst>
            <c:ext xmlns:c16="http://schemas.microsoft.com/office/drawing/2014/chart" uri="{C3380CC4-5D6E-409C-BE32-E72D297353CC}">
              <c16:uniqueId val="{00000001-D575-460F-8459-768F816749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48D-4D94-B3C9-A7C4CF0E03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87.49</c:v>
                </c:pt>
                <c:pt idx="3">
                  <c:v>87.61</c:v>
                </c:pt>
                <c:pt idx="4">
                  <c:v>87.94</c:v>
                </c:pt>
              </c:numCache>
            </c:numRef>
          </c:val>
          <c:smooth val="0"/>
          <c:extLst>
            <c:ext xmlns:c16="http://schemas.microsoft.com/office/drawing/2014/chart" uri="{C3380CC4-5D6E-409C-BE32-E72D297353CC}">
              <c16:uniqueId val="{00000001-A48D-4D94-B3C9-A7C4CF0E03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95.75</c:v>
                </c:pt>
                <c:pt idx="3">
                  <c:v>104.31</c:v>
                </c:pt>
                <c:pt idx="4">
                  <c:v>105.24</c:v>
                </c:pt>
              </c:numCache>
            </c:numRef>
          </c:val>
          <c:extLst>
            <c:ext xmlns:c16="http://schemas.microsoft.com/office/drawing/2014/chart" uri="{C3380CC4-5D6E-409C-BE32-E72D297353CC}">
              <c16:uniqueId val="{00000000-D7EF-4997-96FF-AFED82C052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95.71</c:v>
                </c:pt>
                <c:pt idx="3">
                  <c:v>96.59</c:v>
                </c:pt>
                <c:pt idx="4">
                  <c:v>96.86</c:v>
                </c:pt>
              </c:numCache>
            </c:numRef>
          </c:val>
          <c:smooth val="0"/>
          <c:extLst>
            <c:ext xmlns:c16="http://schemas.microsoft.com/office/drawing/2014/chart" uri="{C3380CC4-5D6E-409C-BE32-E72D297353CC}">
              <c16:uniqueId val="{00000001-D7EF-4997-96FF-AFED82C052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4.2300000000000004</c:v>
                </c:pt>
                <c:pt idx="3">
                  <c:v>8.4499999999999993</c:v>
                </c:pt>
                <c:pt idx="4">
                  <c:v>12.68</c:v>
                </c:pt>
              </c:numCache>
            </c:numRef>
          </c:val>
          <c:extLst>
            <c:ext xmlns:c16="http://schemas.microsoft.com/office/drawing/2014/chart" uri="{C3380CC4-5D6E-409C-BE32-E72D297353CC}">
              <c16:uniqueId val="{00000000-9F78-4839-803A-DC4DCA1801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29.9</c:v>
                </c:pt>
                <c:pt idx="3">
                  <c:v>32.58</c:v>
                </c:pt>
                <c:pt idx="4">
                  <c:v>37.479999999999997</c:v>
                </c:pt>
              </c:numCache>
            </c:numRef>
          </c:val>
          <c:smooth val="0"/>
          <c:extLst>
            <c:ext xmlns:c16="http://schemas.microsoft.com/office/drawing/2014/chart" uri="{C3380CC4-5D6E-409C-BE32-E72D297353CC}">
              <c16:uniqueId val="{00000001-9F78-4839-803A-DC4DCA1801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88-45C7-85B4-6F5A516F67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188-45C7-85B4-6F5A516F67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87.04</c:v>
                </c:pt>
                <c:pt idx="3">
                  <c:v>61.2</c:v>
                </c:pt>
                <c:pt idx="4" formatCode="#,##0.00;&quot;△&quot;#,##0.00">
                  <c:v>0</c:v>
                </c:pt>
              </c:numCache>
            </c:numRef>
          </c:val>
          <c:extLst>
            <c:ext xmlns:c16="http://schemas.microsoft.com/office/drawing/2014/chart" uri="{C3380CC4-5D6E-409C-BE32-E72D297353CC}">
              <c16:uniqueId val="{00000000-0146-428E-B472-0E94871ED2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11.66</c:v>
                </c:pt>
                <c:pt idx="3">
                  <c:v>18.57</c:v>
                </c:pt>
                <c:pt idx="4">
                  <c:v>17.78</c:v>
                </c:pt>
              </c:numCache>
            </c:numRef>
          </c:val>
          <c:smooth val="0"/>
          <c:extLst>
            <c:ext xmlns:c16="http://schemas.microsoft.com/office/drawing/2014/chart" uri="{C3380CC4-5D6E-409C-BE32-E72D297353CC}">
              <c16:uniqueId val="{00000001-0146-428E-B472-0E94871ED2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107.35</c:v>
                </c:pt>
                <c:pt idx="3">
                  <c:v>110.45</c:v>
                </c:pt>
                <c:pt idx="4">
                  <c:v>128.51</c:v>
                </c:pt>
              </c:numCache>
            </c:numRef>
          </c:val>
          <c:extLst>
            <c:ext xmlns:c16="http://schemas.microsoft.com/office/drawing/2014/chart" uri="{C3380CC4-5D6E-409C-BE32-E72D297353CC}">
              <c16:uniqueId val="{00000000-F2B8-420B-A1BB-45D63DD00F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53.11</c:v>
                </c:pt>
                <c:pt idx="3">
                  <c:v>54.48</c:v>
                </c:pt>
                <c:pt idx="4">
                  <c:v>51.12</c:v>
                </c:pt>
              </c:numCache>
            </c:numRef>
          </c:val>
          <c:smooth val="0"/>
          <c:extLst>
            <c:ext xmlns:c16="http://schemas.microsoft.com/office/drawing/2014/chart" uri="{C3380CC4-5D6E-409C-BE32-E72D297353CC}">
              <c16:uniqueId val="{00000001-F2B8-420B-A1BB-45D63DD00F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40-4B4C-B37F-28FD772770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807.81</c:v>
                </c:pt>
                <c:pt idx="3">
                  <c:v>733.23</c:v>
                </c:pt>
                <c:pt idx="4">
                  <c:v>607.88</c:v>
                </c:pt>
              </c:numCache>
            </c:numRef>
          </c:val>
          <c:smooth val="0"/>
          <c:extLst>
            <c:ext xmlns:c16="http://schemas.microsoft.com/office/drawing/2014/chart" uri="{C3380CC4-5D6E-409C-BE32-E72D297353CC}">
              <c16:uniqueId val="{00000001-D740-4B4C-B37F-28FD772770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15.33</c:v>
                </c:pt>
                <c:pt idx="3">
                  <c:v>38.64</c:v>
                </c:pt>
                <c:pt idx="4">
                  <c:v>35.56</c:v>
                </c:pt>
              </c:numCache>
            </c:numRef>
          </c:val>
          <c:extLst>
            <c:ext xmlns:c16="http://schemas.microsoft.com/office/drawing/2014/chart" uri="{C3380CC4-5D6E-409C-BE32-E72D297353CC}">
              <c16:uniqueId val="{00000000-4AE7-4350-9F37-4F6C21BE79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49.44</c:v>
                </c:pt>
                <c:pt idx="3">
                  <c:v>54.39</c:v>
                </c:pt>
                <c:pt idx="4">
                  <c:v>48.98</c:v>
                </c:pt>
              </c:numCache>
            </c:numRef>
          </c:val>
          <c:smooth val="0"/>
          <c:extLst>
            <c:ext xmlns:c16="http://schemas.microsoft.com/office/drawing/2014/chart" uri="{C3380CC4-5D6E-409C-BE32-E72D297353CC}">
              <c16:uniqueId val="{00000001-4AE7-4350-9F37-4F6C21BE79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1168.53</c:v>
                </c:pt>
                <c:pt idx="3">
                  <c:v>462.64</c:v>
                </c:pt>
                <c:pt idx="4">
                  <c:v>504.63</c:v>
                </c:pt>
              </c:numCache>
            </c:numRef>
          </c:val>
          <c:extLst>
            <c:ext xmlns:c16="http://schemas.microsoft.com/office/drawing/2014/chart" uri="{C3380CC4-5D6E-409C-BE32-E72D297353CC}">
              <c16:uniqueId val="{00000000-B726-42D5-8AAF-FB80C317C1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343.49</c:v>
                </c:pt>
                <c:pt idx="3">
                  <c:v>318.06</c:v>
                </c:pt>
                <c:pt idx="4">
                  <c:v>362.51</c:v>
                </c:pt>
              </c:numCache>
            </c:numRef>
          </c:val>
          <c:smooth val="0"/>
          <c:extLst>
            <c:ext xmlns:c16="http://schemas.microsoft.com/office/drawing/2014/chart" uri="{C3380CC4-5D6E-409C-BE32-E72D297353CC}">
              <c16:uniqueId val="{00000001-B726-42D5-8AAF-FB80C317C1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東松島市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38919</v>
      </c>
      <c r="AM8" s="42"/>
      <c r="AN8" s="42"/>
      <c r="AO8" s="42"/>
      <c r="AP8" s="42"/>
      <c r="AQ8" s="42"/>
      <c r="AR8" s="42"/>
      <c r="AS8" s="42"/>
      <c r="AT8" s="35">
        <f>データ!T6</f>
        <v>101.3</v>
      </c>
      <c r="AU8" s="35"/>
      <c r="AV8" s="35"/>
      <c r="AW8" s="35"/>
      <c r="AX8" s="35"/>
      <c r="AY8" s="35"/>
      <c r="AZ8" s="35"/>
      <c r="BA8" s="35"/>
      <c r="BB8" s="35">
        <f>データ!U6</f>
        <v>384.2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93.91</v>
      </c>
      <c r="J10" s="35"/>
      <c r="K10" s="35"/>
      <c r="L10" s="35"/>
      <c r="M10" s="35"/>
      <c r="N10" s="35"/>
      <c r="O10" s="35"/>
      <c r="P10" s="35">
        <f>データ!P6</f>
        <v>0.42</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164</v>
      </c>
      <c r="AM10" s="42"/>
      <c r="AN10" s="42"/>
      <c r="AO10" s="42"/>
      <c r="AP10" s="42"/>
      <c r="AQ10" s="42"/>
      <c r="AR10" s="42"/>
      <c r="AS10" s="42"/>
      <c r="AT10" s="35">
        <f>データ!W6</f>
        <v>0.09</v>
      </c>
      <c r="AU10" s="35"/>
      <c r="AV10" s="35"/>
      <c r="AW10" s="35"/>
      <c r="AX10" s="35"/>
      <c r="AY10" s="35"/>
      <c r="AZ10" s="35"/>
      <c r="BA10" s="35"/>
      <c r="BB10" s="35">
        <f>データ!X6</f>
        <v>1822.22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RxFEJiSuqmLqfROe7pF0w4PteVxou2fNkQTdhqcvnMlxqQBesX6+OQDRr6R03RnKB9UqXdXYSHcjQGktWPZsrw==" saltValue="zJ1mXlNDdavnSmNfXdTx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42145</v>
      </c>
      <c r="D6" s="19">
        <f t="shared" si="3"/>
        <v>46</v>
      </c>
      <c r="E6" s="19">
        <f t="shared" si="3"/>
        <v>17</v>
      </c>
      <c r="F6" s="19">
        <f t="shared" si="3"/>
        <v>6</v>
      </c>
      <c r="G6" s="19">
        <f t="shared" si="3"/>
        <v>0</v>
      </c>
      <c r="H6" s="19" t="str">
        <f t="shared" si="3"/>
        <v>宮城県　東松島市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93.91</v>
      </c>
      <c r="P6" s="20">
        <f t="shared" si="3"/>
        <v>0.42</v>
      </c>
      <c r="Q6" s="20">
        <f t="shared" si="3"/>
        <v>100</v>
      </c>
      <c r="R6" s="20">
        <f t="shared" si="3"/>
        <v>3575</v>
      </c>
      <c r="S6" s="20">
        <f t="shared" si="3"/>
        <v>38919</v>
      </c>
      <c r="T6" s="20">
        <f t="shared" si="3"/>
        <v>101.3</v>
      </c>
      <c r="U6" s="20">
        <f t="shared" si="3"/>
        <v>384.2</v>
      </c>
      <c r="V6" s="20">
        <f t="shared" si="3"/>
        <v>164</v>
      </c>
      <c r="W6" s="20">
        <f t="shared" si="3"/>
        <v>0.09</v>
      </c>
      <c r="X6" s="20">
        <f t="shared" si="3"/>
        <v>1822.22</v>
      </c>
      <c r="Y6" s="21" t="str">
        <f>IF(Y7="",NA(),Y7)</f>
        <v>-</v>
      </c>
      <c r="Z6" s="21" t="str">
        <f t="shared" ref="Z6:AH6" si="4">IF(Z7="",NA(),Z7)</f>
        <v>-</v>
      </c>
      <c r="AA6" s="21">
        <f t="shared" si="4"/>
        <v>95.75</v>
      </c>
      <c r="AB6" s="21">
        <f t="shared" si="4"/>
        <v>104.31</v>
      </c>
      <c r="AC6" s="21">
        <f t="shared" si="4"/>
        <v>105.24</v>
      </c>
      <c r="AD6" s="21" t="str">
        <f t="shared" si="4"/>
        <v>-</v>
      </c>
      <c r="AE6" s="21" t="str">
        <f t="shared" si="4"/>
        <v>-</v>
      </c>
      <c r="AF6" s="21">
        <f t="shared" si="4"/>
        <v>95.71</v>
      </c>
      <c r="AG6" s="21">
        <f t="shared" si="4"/>
        <v>96.59</v>
      </c>
      <c r="AH6" s="21">
        <f t="shared" si="4"/>
        <v>96.86</v>
      </c>
      <c r="AI6" s="20" t="str">
        <f>IF(AI7="","",IF(AI7="-","【-】","【"&amp;SUBSTITUTE(TEXT(AI7,"#,##0.00"),"-","△")&amp;"】"))</f>
        <v>【101.46】</v>
      </c>
      <c r="AJ6" s="21" t="str">
        <f>IF(AJ7="",NA(),AJ7)</f>
        <v>-</v>
      </c>
      <c r="AK6" s="21" t="str">
        <f t="shared" ref="AK6:AS6" si="5">IF(AK7="",NA(),AK7)</f>
        <v>-</v>
      </c>
      <c r="AL6" s="21">
        <f t="shared" si="5"/>
        <v>87.04</v>
      </c>
      <c r="AM6" s="21">
        <f t="shared" si="5"/>
        <v>61.2</v>
      </c>
      <c r="AN6" s="20">
        <f t="shared" si="5"/>
        <v>0</v>
      </c>
      <c r="AO6" s="21" t="str">
        <f t="shared" si="5"/>
        <v>-</v>
      </c>
      <c r="AP6" s="21" t="str">
        <f t="shared" si="5"/>
        <v>-</v>
      </c>
      <c r="AQ6" s="21">
        <f t="shared" si="5"/>
        <v>11.66</v>
      </c>
      <c r="AR6" s="21">
        <f t="shared" si="5"/>
        <v>18.57</v>
      </c>
      <c r="AS6" s="21">
        <f t="shared" si="5"/>
        <v>17.78</v>
      </c>
      <c r="AT6" s="20" t="str">
        <f>IF(AT7="","",IF(AT7="-","【-】","【"&amp;SUBSTITUTE(TEXT(AT7,"#,##0.00"),"-","△")&amp;"】"))</f>
        <v>【104.91】</v>
      </c>
      <c r="AU6" s="21" t="str">
        <f>IF(AU7="",NA(),AU7)</f>
        <v>-</v>
      </c>
      <c r="AV6" s="21" t="str">
        <f t="shared" ref="AV6:BD6" si="6">IF(AV7="",NA(),AV7)</f>
        <v>-</v>
      </c>
      <c r="AW6" s="21">
        <f t="shared" si="6"/>
        <v>107.35</v>
      </c>
      <c r="AX6" s="21">
        <f t="shared" si="6"/>
        <v>110.45</v>
      </c>
      <c r="AY6" s="21">
        <f t="shared" si="6"/>
        <v>128.51</v>
      </c>
      <c r="AZ6" s="21" t="str">
        <f t="shared" si="6"/>
        <v>-</v>
      </c>
      <c r="BA6" s="21" t="str">
        <f t="shared" si="6"/>
        <v>-</v>
      </c>
      <c r="BB6" s="21">
        <f t="shared" si="6"/>
        <v>53.11</v>
      </c>
      <c r="BC6" s="21">
        <f t="shared" si="6"/>
        <v>54.48</v>
      </c>
      <c r="BD6" s="21">
        <f t="shared" si="6"/>
        <v>51.12</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807.81</v>
      </c>
      <c r="BN6" s="21">
        <f t="shared" si="7"/>
        <v>733.23</v>
      </c>
      <c r="BO6" s="21">
        <f t="shared" si="7"/>
        <v>607.88</v>
      </c>
      <c r="BP6" s="20" t="str">
        <f>IF(BP7="","",IF(BP7="-","【-】","【"&amp;SUBSTITUTE(TEXT(BP7,"#,##0.00"),"-","△")&amp;"】"))</f>
        <v>【1,078.44】</v>
      </c>
      <c r="BQ6" s="21" t="str">
        <f>IF(BQ7="",NA(),BQ7)</f>
        <v>-</v>
      </c>
      <c r="BR6" s="21" t="str">
        <f t="shared" ref="BR6:BZ6" si="8">IF(BR7="",NA(),BR7)</f>
        <v>-</v>
      </c>
      <c r="BS6" s="21">
        <f t="shared" si="8"/>
        <v>15.33</v>
      </c>
      <c r="BT6" s="21">
        <f t="shared" si="8"/>
        <v>38.64</v>
      </c>
      <c r="BU6" s="21">
        <f t="shared" si="8"/>
        <v>35.56</v>
      </c>
      <c r="BV6" s="21" t="str">
        <f t="shared" si="8"/>
        <v>-</v>
      </c>
      <c r="BW6" s="21" t="str">
        <f t="shared" si="8"/>
        <v>-</v>
      </c>
      <c r="BX6" s="21">
        <f t="shared" si="8"/>
        <v>49.44</v>
      </c>
      <c r="BY6" s="21">
        <f t="shared" si="8"/>
        <v>54.39</v>
      </c>
      <c r="BZ6" s="21">
        <f t="shared" si="8"/>
        <v>48.98</v>
      </c>
      <c r="CA6" s="20" t="str">
        <f>IF(CA7="","",IF(CA7="-","【-】","【"&amp;SUBSTITUTE(TEXT(CA7,"#,##0.00"),"-","△")&amp;"】"))</f>
        <v>【41.91】</v>
      </c>
      <c r="CB6" s="21" t="str">
        <f>IF(CB7="",NA(),CB7)</f>
        <v>-</v>
      </c>
      <c r="CC6" s="21" t="str">
        <f t="shared" ref="CC6:CK6" si="9">IF(CC7="",NA(),CC7)</f>
        <v>-</v>
      </c>
      <c r="CD6" s="21">
        <f t="shared" si="9"/>
        <v>1168.53</v>
      </c>
      <c r="CE6" s="21">
        <f t="shared" si="9"/>
        <v>462.64</v>
      </c>
      <c r="CF6" s="21">
        <f t="shared" si="9"/>
        <v>504.63</v>
      </c>
      <c r="CG6" s="21" t="str">
        <f t="shared" si="9"/>
        <v>-</v>
      </c>
      <c r="CH6" s="21" t="str">
        <f t="shared" si="9"/>
        <v>-</v>
      </c>
      <c r="CI6" s="21">
        <f t="shared" si="9"/>
        <v>343.49</v>
      </c>
      <c r="CJ6" s="21">
        <f t="shared" si="9"/>
        <v>318.06</v>
      </c>
      <c r="CK6" s="21">
        <f t="shared" si="9"/>
        <v>362.51</v>
      </c>
      <c r="CL6" s="20" t="str">
        <f>IF(CL7="","",IF(CL7="-","【-】","【"&amp;SUBSTITUTE(TEXT(CL7,"#,##0.00"),"-","△")&amp;"】"))</f>
        <v>【420.17】</v>
      </c>
      <c r="CM6" s="21" t="str">
        <f>IF(CM7="",NA(),CM7)</f>
        <v>-</v>
      </c>
      <c r="CN6" s="21" t="str">
        <f t="shared" ref="CN6:CV6" si="10">IF(CN7="",NA(),CN7)</f>
        <v>-</v>
      </c>
      <c r="CO6" s="21">
        <f t="shared" si="10"/>
        <v>100</v>
      </c>
      <c r="CP6" s="21">
        <f t="shared" si="10"/>
        <v>100</v>
      </c>
      <c r="CQ6" s="21">
        <f t="shared" si="10"/>
        <v>100</v>
      </c>
      <c r="CR6" s="21" t="str">
        <f t="shared" si="10"/>
        <v>-</v>
      </c>
      <c r="CS6" s="21" t="str">
        <f t="shared" si="10"/>
        <v>-</v>
      </c>
      <c r="CT6" s="21">
        <f t="shared" si="10"/>
        <v>40.29</v>
      </c>
      <c r="CU6" s="21">
        <f t="shared" si="10"/>
        <v>40.11</v>
      </c>
      <c r="CV6" s="21">
        <f t="shared" si="10"/>
        <v>37.67</v>
      </c>
      <c r="CW6" s="20" t="str">
        <f>IF(CW7="","",IF(CW7="-","【-】","【"&amp;SUBSTITUTE(TEXT(CW7,"#,##0.00"),"-","△")&amp;"】"))</f>
        <v>【29.92】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87.49</v>
      </c>
      <c r="DF6" s="21">
        <f t="shared" si="11"/>
        <v>87.61</v>
      </c>
      <c r="DG6" s="21">
        <f t="shared" si="11"/>
        <v>87.94</v>
      </c>
      <c r="DH6" s="20" t="str">
        <f>IF(DH7="","",IF(DH7="-","【-】","【"&amp;SUBSTITUTE(TEXT(DH7,"#,##0.00"),"-","△")&amp;"】"))</f>
        <v>【80.39】</v>
      </c>
      <c r="DI6" s="21" t="str">
        <f>IF(DI7="",NA(),DI7)</f>
        <v>-</v>
      </c>
      <c r="DJ6" s="21" t="str">
        <f t="shared" ref="DJ6:DR6" si="12">IF(DJ7="",NA(),DJ7)</f>
        <v>-</v>
      </c>
      <c r="DK6" s="21">
        <f t="shared" si="12"/>
        <v>4.2300000000000004</v>
      </c>
      <c r="DL6" s="21">
        <f t="shared" si="12"/>
        <v>8.4499999999999993</v>
      </c>
      <c r="DM6" s="21">
        <f t="shared" si="12"/>
        <v>12.68</v>
      </c>
      <c r="DN6" s="21" t="str">
        <f t="shared" si="12"/>
        <v>-</v>
      </c>
      <c r="DO6" s="21" t="str">
        <f t="shared" si="12"/>
        <v>-</v>
      </c>
      <c r="DP6" s="21">
        <f t="shared" si="12"/>
        <v>29.9</v>
      </c>
      <c r="DQ6" s="21">
        <f t="shared" si="12"/>
        <v>32.58</v>
      </c>
      <c r="DR6" s="21">
        <f t="shared" si="12"/>
        <v>37.479999999999997</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0.01</v>
      </c>
      <c r="EM6" s="20">
        <f t="shared" si="14"/>
        <v>0</v>
      </c>
      <c r="EN6" s="21">
        <f t="shared" si="14"/>
        <v>0.02</v>
      </c>
      <c r="EO6" s="20" t="str">
        <f>IF(EO7="","",IF(EO7="-","【-】","【"&amp;SUBSTITUTE(TEXT(EO7,"#,##0.00"),"-","△")&amp;"】"))</f>
        <v>【0.01】</v>
      </c>
    </row>
    <row r="7" spans="1:148" s="22" customFormat="1" x14ac:dyDescent="0.15">
      <c r="A7" s="14"/>
      <c r="B7" s="23">
        <v>2022</v>
      </c>
      <c r="C7" s="23">
        <v>42145</v>
      </c>
      <c r="D7" s="23">
        <v>46</v>
      </c>
      <c r="E7" s="23">
        <v>17</v>
      </c>
      <c r="F7" s="23">
        <v>6</v>
      </c>
      <c r="G7" s="23">
        <v>0</v>
      </c>
      <c r="H7" s="23" t="s">
        <v>96</v>
      </c>
      <c r="I7" s="23" t="s">
        <v>97</v>
      </c>
      <c r="J7" s="23" t="s">
        <v>98</v>
      </c>
      <c r="K7" s="23" t="s">
        <v>99</v>
      </c>
      <c r="L7" s="23" t="s">
        <v>100</v>
      </c>
      <c r="M7" s="23" t="s">
        <v>101</v>
      </c>
      <c r="N7" s="24" t="s">
        <v>102</v>
      </c>
      <c r="O7" s="24">
        <v>93.91</v>
      </c>
      <c r="P7" s="24">
        <v>0.42</v>
      </c>
      <c r="Q7" s="24">
        <v>100</v>
      </c>
      <c r="R7" s="24">
        <v>3575</v>
      </c>
      <c r="S7" s="24">
        <v>38919</v>
      </c>
      <c r="T7" s="24">
        <v>101.3</v>
      </c>
      <c r="U7" s="24">
        <v>384.2</v>
      </c>
      <c r="V7" s="24">
        <v>164</v>
      </c>
      <c r="W7" s="24">
        <v>0.09</v>
      </c>
      <c r="X7" s="24">
        <v>1822.22</v>
      </c>
      <c r="Y7" s="24" t="s">
        <v>102</v>
      </c>
      <c r="Z7" s="24" t="s">
        <v>102</v>
      </c>
      <c r="AA7" s="24">
        <v>95.75</v>
      </c>
      <c r="AB7" s="24">
        <v>104.31</v>
      </c>
      <c r="AC7" s="24">
        <v>105.24</v>
      </c>
      <c r="AD7" s="24" t="s">
        <v>102</v>
      </c>
      <c r="AE7" s="24" t="s">
        <v>102</v>
      </c>
      <c r="AF7" s="24">
        <v>95.71</v>
      </c>
      <c r="AG7" s="24">
        <v>96.59</v>
      </c>
      <c r="AH7" s="24">
        <v>96.86</v>
      </c>
      <c r="AI7" s="24">
        <v>101.46</v>
      </c>
      <c r="AJ7" s="24" t="s">
        <v>102</v>
      </c>
      <c r="AK7" s="24" t="s">
        <v>102</v>
      </c>
      <c r="AL7" s="24">
        <v>87.04</v>
      </c>
      <c r="AM7" s="24">
        <v>61.2</v>
      </c>
      <c r="AN7" s="24">
        <v>0</v>
      </c>
      <c r="AO7" s="24" t="s">
        <v>102</v>
      </c>
      <c r="AP7" s="24" t="s">
        <v>102</v>
      </c>
      <c r="AQ7" s="24">
        <v>11.66</v>
      </c>
      <c r="AR7" s="24">
        <v>18.57</v>
      </c>
      <c r="AS7" s="24">
        <v>17.78</v>
      </c>
      <c r="AT7" s="24">
        <v>104.91</v>
      </c>
      <c r="AU7" s="24" t="s">
        <v>102</v>
      </c>
      <c r="AV7" s="24" t="s">
        <v>102</v>
      </c>
      <c r="AW7" s="24">
        <v>107.35</v>
      </c>
      <c r="AX7" s="24">
        <v>110.45</v>
      </c>
      <c r="AY7" s="24">
        <v>128.51</v>
      </c>
      <c r="AZ7" s="24" t="s">
        <v>102</v>
      </c>
      <c r="BA7" s="24" t="s">
        <v>102</v>
      </c>
      <c r="BB7" s="24">
        <v>53.11</v>
      </c>
      <c r="BC7" s="24">
        <v>54.48</v>
      </c>
      <c r="BD7" s="24">
        <v>51.12</v>
      </c>
      <c r="BE7" s="24">
        <v>61.34</v>
      </c>
      <c r="BF7" s="24" t="s">
        <v>102</v>
      </c>
      <c r="BG7" s="24" t="s">
        <v>102</v>
      </c>
      <c r="BH7" s="24">
        <v>0</v>
      </c>
      <c r="BI7" s="24">
        <v>0</v>
      </c>
      <c r="BJ7" s="24">
        <v>0</v>
      </c>
      <c r="BK7" s="24" t="s">
        <v>102</v>
      </c>
      <c r="BL7" s="24" t="s">
        <v>102</v>
      </c>
      <c r="BM7" s="24">
        <v>807.81</v>
      </c>
      <c r="BN7" s="24">
        <v>733.23</v>
      </c>
      <c r="BO7" s="24">
        <v>607.88</v>
      </c>
      <c r="BP7" s="24">
        <v>1078.44</v>
      </c>
      <c r="BQ7" s="24" t="s">
        <v>102</v>
      </c>
      <c r="BR7" s="24" t="s">
        <v>102</v>
      </c>
      <c r="BS7" s="24">
        <v>15.33</v>
      </c>
      <c r="BT7" s="24">
        <v>38.64</v>
      </c>
      <c r="BU7" s="24">
        <v>35.56</v>
      </c>
      <c r="BV7" s="24" t="s">
        <v>102</v>
      </c>
      <c r="BW7" s="24" t="s">
        <v>102</v>
      </c>
      <c r="BX7" s="24">
        <v>49.44</v>
      </c>
      <c r="BY7" s="24">
        <v>54.39</v>
      </c>
      <c r="BZ7" s="24">
        <v>48.98</v>
      </c>
      <c r="CA7" s="24">
        <v>41.91</v>
      </c>
      <c r="CB7" s="24" t="s">
        <v>102</v>
      </c>
      <c r="CC7" s="24" t="s">
        <v>102</v>
      </c>
      <c r="CD7" s="24">
        <v>1168.53</v>
      </c>
      <c r="CE7" s="24">
        <v>462.64</v>
      </c>
      <c r="CF7" s="24">
        <v>504.63</v>
      </c>
      <c r="CG7" s="24" t="s">
        <v>102</v>
      </c>
      <c r="CH7" s="24" t="s">
        <v>102</v>
      </c>
      <c r="CI7" s="24">
        <v>343.49</v>
      </c>
      <c r="CJ7" s="24">
        <v>318.06</v>
      </c>
      <c r="CK7" s="24">
        <v>362.51</v>
      </c>
      <c r="CL7" s="24">
        <v>420.17</v>
      </c>
      <c r="CM7" s="24" t="s">
        <v>102</v>
      </c>
      <c r="CN7" s="24" t="s">
        <v>102</v>
      </c>
      <c r="CO7" s="24">
        <v>100</v>
      </c>
      <c r="CP7" s="24">
        <v>100</v>
      </c>
      <c r="CQ7" s="24">
        <v>100</v>
      </c>
      <c r="CR7" s="24" t="s">
        <v>102</v>
      </c>
      <c r="CS7" s="24" t="s">
        <v>102</v>
      </c>
      <c r="CT7" s="24">
        <v>40.29</v>
      </c>
      <c r="CU7" s="24">
        <v>40.11</v>
      </c>
      <c r="CV7" s="24">
        <v>37.67</v>
      </c>
      <c r="CW7" s="24">
        <v>29.92</v>
      </c>
      <c r="CX7" s="24" t="s">
        <v>102</v>
      </c>
      <c r="CY7" s="24" t="s">
        <v>102</v>
      </c>
      <c r="CZ7" s="24">
        <v>100</v>
      </c>
      <c r="DA7" s="24">
        <v>100</v>
      </c>
      <c r="DB7" s="24">
        <v>100</v>
      </c>
      <c r="DC7" s="24" t="s">
        <v>102</v>
      </c>
      <c r="DD7" s="24" t="s">
        <v>102</v>
      </c>
      <c r="DE7" s="24">
        <v>87.49</v>
      </c>
      <c r="DF7" s="24">
        <v>87.61</v>
      </c>
      <c r="DG7" s="24">
        <v>87.94</v>
      </c>
      <c r="DH7" s="24">
        <v>80.39</v>
      </c>
      <c r="DI7" s="24" t="s">
        <v>102</v>
      </c>
      <c r="DJ7" s="24" t="s">
        <v>102</v>
      </c>
      <c r="DK7" s="24">
        <v>4.2300000000000004</v>
      </c>
      <c r="DL7" s="24">
        <v>8.4499999999999993</v>
      </c>
      <c r="DM7" s="24">
        <v>12.68</v>
      </c>
      <c r="DN7" s="24" t="s">
        <v>102</v>
      </c>
      <c r="DO7" s="24" t="s">
        <v>102</v>
      </c>
      <c r="DP7" s="24">
        <v>29.9</v>
      </c>
      <c r="DQ7" s="24">
        <v>32.58</v>
      </c>
      <c r="DR7" s="24">
        <v>37.479999999999997</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2024-02-06T04:08:12Z</cp:lastPrinted>
  <dcterms:created xsi:type="dcterms:W3CDTF">2023-12-12T01:05:14Z</dcterms:created>
  <dcterms:modified xsi:type="dcterms:W3CDTF">2024-02-06T04:21:35Z</dcterms:modified>
  <cp:category/>
</cp:coreProperties>
</file>