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3 市町村回答\11_栗原市★☆\01_当初\02_下水道\"/>
    </mc:Choice>
  </mc:AlternateContent>
  <workbookProtection workbookAlgorithmName="SHA-512" workbookHashValue="xFRbgNzfkh5yuH9nVvYL9pT2jSJHOTHaelTDU1Q8Z31r89/70R7GpaEokhanQrSlJjqPBC/zvGQpY800nyeB+g==" workbookSaltValue="aCKVP+XJ4kGHwF2ZSi0jng==" workbookSpinCount="100000" lockStructure="1"/>
  <bookViews>
    <workbookView xWindow="14400" yWindow="0" windowWidth="14400" windowHeight="162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W10" i="4" s="1"/>
  <c r="P6" i="5"/>
  <c r="O6" i="5"/>
  <c r="I10" i="4" s="1"/>
  <c r="N6" i="5"/>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F85" i="4"/>
  <c r="E85" i="4"/>
  <c r="BB10" i="4"/>
  <c r="AT10" i="4"/>
  <c r="P10" i="4"/>
  <c r="B10" i="4"/>
  <c r="BB8" i="4"/>
  <c r="AT8" i="4"/>
  <c r="AL8" i="4"/>
  <c r="AD8" i="4"/>
  <c r="W8" i="4"/>
  <c r="B6" i="4"/>
</calcChain>
</file>

<file path=xl/sharedStrings.xml><?xml version="1.0" encoding="utf-8"?>
<sst xmlns="http://schemas.openxmlformats.org/spreadsheetml/2006/main" count="278" uniqueCount="117">
  <si>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</si>
  <si>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</si>
  <si>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</si>
  <si>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</si>
  <si>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</si>
  <si>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</si>
  <si>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</si>
  <si>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</si>
  <si>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</si>
  <si>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</si>
  <si>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</si>
  <si>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</si>
  <si>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</si>
  <si>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</si>
  <si>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</si>
  <si>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</si>
  <si>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</si>
  <si>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</si>
  <si>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</si>
  <si>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</si>
  <si>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</si>
  <si>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</si>
  <si>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</si>
  <si>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</si>
  <si>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</si>
  <si>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</si>
  <si>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</si>
  <si>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</si>
  <si>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</si>
  <si>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</si>
  <si>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</si>
  <si>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</si>
  <si>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</si>
  <si>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</si>
  <si>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</si>
  <si>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</si>
  <si>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</si>
  <si>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</si>
  <si>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</si>
  <si>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</si>
  <si>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</si>
  <si>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</si>
  <si>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</si>
  <si>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</si>
  <si>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</si>
  <si>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</si>
  <si>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</si>
  <si>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</si>
  <si>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</si>
  <si>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</si>
  <si>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</si>
  <si>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</si>
  <si>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</si>
  <si>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</si>
  <si>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</si>
  <si>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</si>
  <si>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</si>
  <si>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</si>
  <si>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</si>
  <si>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</si>
  <si>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</si>
  <si>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</si>
  <si>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</si>
  <si>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</si>
  <si>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</si>
  <si>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</si>
  <si>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</si>
  <si>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</si>
  <si>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</si>
  <si>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</si>
  <si>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</si>
  <si>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</si>
  <si>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</si>
  <si>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</si>
  <si>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</si>
  <si>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</si>
  <si>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</si>
  <si>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</si>
  <si>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</si>
  <si>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</si>
  <si>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</si>
  <si>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</si>
  <si>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</si>
  <si>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</si>
  <si>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</si>
  <si>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</si>
  <si>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</si>
  <si>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</si>
  <si>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</si>
  <si>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</si>
  <si>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</si>
  <si>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</si>
  <si>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</si>
  <si>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</si>
  <si>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</si>
  <si>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</si>
  <si>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栗原市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</si>
  <si>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</si>
  <si>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</si>
  <si>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</si>
  <si>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</si>
  <si>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</si>
  <si>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</si>
  <si>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</si>
  <si>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</si>
  <si>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</si>
  <si>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</si>
  <si>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</si>
  <si>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</si>
  <si>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</si>
  <si>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</si>
  <si>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</si>
  <si>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</si>
  <si>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</si>
  <si>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①有形固定資産減価償却率8.32％
  償却対象資産の減価償却の指標であり、老朽化の程度は類似団体平均を下回っている。
　公共下水道事業は、平成12年7月から供用開始し、22年が経過している。老朽化の各指標は参考にしつつも、他団体との比較や数値に捉われることなく、ストックマネジメント計画に基づき老朽化の実態を把握したうえで、効果的な対応を図る必要がある。</t>
    <rPh sb="20" eb="22">
      <t>ショウキャク</t>
    </rPh>
    <rPh sb="22" eb="26">
      <t>タイショウシサン</t>
    </rPh>
    <rPh sb="27" eb="31">
      <t>ゲンカショウキャク</t>
    </rPh>
    <rPh sb="32" eb="34">
      <t>シヒョウ</t>
    </rPh>
    <rPh sb="142" eb="144">
      <t>ケイカク</t>
    </rPh>
    <rPh sb="145" eb="146">
      <t>モト</t>
    </rPh>
    <rPh sb="170" eb="171">
      <t>ハカ</t>
    </rPh>
    <rPh sb="172" eb="174">
      <t>ヒツヨウ</t>
    </rPh>
    <phoneticPr fontId="4"/>
  </si>
  <si>
    <t>　人口減少等による料金収入の減少や、保有する施設の老朽化に伴う更新投資の増加など、経営環境は厳しさを増していくことから、将来にわたって安定的な事業をしていくためには、自らの経営について的確な現状把握を行うことが必要不可欠である。
　今後、健全かつ持続可能な下水道事業を進めるため、令和4年度に改定した「経営戦略」に基づき、投資と財政の均衡、使用料等の収益の確保並びに効率的な整備や適切な維持管理を行うとともに、ストックマネジメントを実施し、施設のコスト低減化や計画的な修繕を図るなど、経営の健全化に努めていく必要がある。</t>
    <rPh sb="116" eb="118">
      <t>コンゴ</t>
    </rPh>
    <rPh sb="216" eb="218">
      <t>ジッシ</t>
    </rPh>
    <phoneticPr fontId="4"/>
  </si>
  <si>
    <t>①経常収支比率98.67％
  経常的収支比率は100%を下回っており、単年度収支では赤字である。今後、維持管理経費は増加傾向にあることから、使用料収入のみでは経費を回収できない状況であるため、維持管理費の縮小に向けた経営努力が必要である。
③流動比率24.99％
  短期的な債務に対する支払能力を示す指標であり、類似団体の平均値を下回っている。これは企業債の償還金が多いためであり、より支払い能力を高めるため経営改善を図っていく必要がある。
④企業債残高対事業規模比率1,213.93％
  企業債残高に対する一般会計繰入金負担割合の見直しにより、今年度数値は大幅に増加し、類似団体平均を上回ったが、順次企業債の償還が進んでいくことから今後は改善していく見込みとしている。
⑤経費回収率79.13％
  回収すべき汚水処理費を使用料で賄えておらず、より一層の収入の確保と汚水処理に係る費用の節減に努めることが必要である。
⑥汚水処理原価269.76円
  公費負担分の減少に伴い汚水処理原価は増加し、類似団体と比較して高くなっているため、より効率的な汚水処理運営と水洗化率向上への取り組みが必要である。
⑧水洗化率71.29％
  類似団体と比較し平均値を下回っており、更なる水洗化の促進が必要である。</t>
    <rPh sb="29" eb="31">
      <t>シタマワ</t>
    </rPh>
    <rPh sb="43" eb="44">
      <t>アカ</t>
    </rPh>
    <rPh sb="97" eb="102">
      <t>イジカンリヒ</t>
    </rPh>
    <rPh sb="103" eb="105">
      <t>シュクショウ</t>
    </rPh>
    <rPh sb="106" eb="107">
      <t>ム</t>
    </rPh>
    <rPh sb="109" eb="113">
      <t>ケイエイドリョク</t>
    </rPh>
    <rPh sb="114" eb="116">
      <t>ヒツヨウ</t>
    </rPh>
    <rPh sb="152" eb="154">
      <t>シヒョウ</t>
    </rPh>
    <rPh sb="248" eb="253">
      <t>キギョウサイザンダカ</t>
    </rPh>
    <rPh sb="254" eb="255">
      <t>タイ</t>
    </rPh>
    <rPh sb="257" eb="261">
      <t>イッパンカイケイ</t>
    </rPh>
    <rPh sb="261" eb="264">
      <t>クリイレキン</t>
    </rPh>
    <rPh sb="266" eb="268">
      <t>ワリアイ</t>
    </rPh>
    <rPh sb="269" eb="271">
      <t>ミナオ</t>
    </rPh>
    <rPh sb="276" eb="281">
      <t>コンネンドスウチ</t>
    </rPh>
    <rPh sb="282" eb="284">
      <t>オオハバ</t>
    </rPh>
    <rPh sb="285" eb="287">
      <t>ゾウカ</t>
    </rPh>
    <rPh sb="436" eb="438">
      <t>ゲンショウ</t>
    </rPh>
    <rPh sb="448" eb="450">
      <t>ゾウカ</t>
    </rPh>
    <rPh sb="481" eb="483">
      <t>ウンエイ</t>
    </rPh>
    <rPh sb="484" eb="488">
      <t>スイセンカリツ</t>
    </rPh>
    <rPh sb="488" eb="490">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</si>
</sst>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EFD-4B3F-8FF4-B09B58A1E8A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1.65</c:v>
                </c:pt>
                <c:pt idx="3">
                  <c:v>0.14000000000000001</c:v>
                </c:pt>
                <c:pt idx="4">
                  <c:v>0.09</c:v>
                </c:pt>
              </c:numCache>
            </c:numRef>
          </c:val>
          <c:smooth val="0"/>
          <c:extLst>
            <c:ext xmlns:c16="http://schemas.microsoft.com/office/drawing/2014/chart" uri="{C3380CC4-5D6E-409C-BE32-E72D297353CC}">
              <c16:uniqueId val="{00000001-BEFD-4B3F-8FF4-B09B58A1E8A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3A-4559-AB8F-209F3A71051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50.53</c:v>
                </c:pt>
                <c:pt idx="3">
                  <c:v>51.42</c:v>
                </c:pt>
                <c:pt idx="4">
                  <c:v>47.32</c:v>
                </c:pt>
              </c:numCache>
            </c:numRef>
          </c:val>
          <c:smooth val="0"/>
          <c:extLst>
            <c:ext xmlns:c16="http://schemas.microsoft.com/office/drawing/2014/chart" uri="{C3380CC4-5D6E-409C-BE32-E72D297353CC}">
              <c16:uniqueId val="{00000001-4B3A-4559-AB8F-209F3A71051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71.05</c:v>
                </c:pt>
                <c:pt idx="3">
                  <c:v>71.099999999999994</c:v>
                </c:pt>
                <c:pt idx="4">
                  <c:v>71.290000000000006</c:v>
                </c:pt>
              </c:numCache>
            </c:numRef>
          </c:val>
          <c:extLst>
            <c:ext xmlns:c16="http://schemas.microsoft.com/office/drawing/2014/chart" uri="{C3380CC4-5D6E-409C-BE32-E72D297353CC}">
              <c16:uniqueId val="{00000000-75C5-465A-A707-46CDF710A4E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82.08</c:v>
                </c:pt>
                <c:pt idx="3">
                  <c:v>81.34</c:v>
                </c:pt>
                <c:pt idx="4">
                  <c:v>81.33</c:v>
                </c:pt>
              </c:numCache>
            </c:numRef>
          </c:val>
          <c:smooth val="0"/>
          <c:extLst>
            <c:ext xmlns:c16="http://schemas.microsoft.com/office/drawing/2014/chart" uri="{C3380CC4-5D6E-409C-BE32-E72D297353CC}">
              <c16:uniqueId val="{00000001-75C5-465A-A707-46CDF710A4E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103.32</c:v>
                </c:pt>
                <c:pt idx="3">
                  <c:v>100.92</c:v>
                </c:pt>
                <c:pt idx="4">
                  <c:v>98.67</c:v>
                </c:pt>
              </c:numCache>
            </c:numRef>
          </c:val>
          <c:extLst>
            <c:ext xmlns:c16="http://schemas.microsoft.com/office/drawing/2014/chart" uri="{C3380CC4-5D6E-409C-BE32-E72D297353CC}">
              <c16:uniqueId val="{00000000-2035-4365-BC84-E042B81111D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107.21</c:v>
                </c:pt>
                <c:pt idx="3">
                  <c:v>107.08</c:v>
                </c:pt>
                <c:pt idx="4">
                  <c:v>107.19</c:v>
                </c:pt>
              </c:numCache>
            </c:numRef>
          </c:val>
          <c:smooth val="0"/>
          <c:extLst>
            <c:ext xmlns:c16="http://schemas.microsoft.com/office/drawing/2014/chart" uri="{C3380CC4-5D6E-409C-BE32-E72D297353CC}">
              <c16:uniqueId val="{00000001-2035-4365-BC84-E042B81111D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2.86</c:v>
                </c:pt>
                <c:pt idx="3">
                  <c:v>5.58</c:v>
                </c:pt>
                <c:pt idx="4">
                  <c:v>8.32</c:v>
                </c:pt>
              </c:numCache>
            </c:numRef>
          </c:val>
          <c:extLst>
            <c:ext xmlns:c16="http://schemas.microsoft.com/office/drawing/2014/chart" uri="{C3380CC4-5D6E-409C-BE32-E72D297353CC}">
              <c16:uniqueId val="{00000000-3A13-438C-BAE0-B6E4E915567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12.7</c:v>
                </c:pt>
                <c:pt idx="3">
                  <c:v>14.65</c:v>
                </c:pt>
                <c:pt idx="4">
                  <c:v>22.89</c:v>
                </c:pt>
              </c:numCache>
            </c:numRef>
          </c:val>
          <c:smooth val="0"/>
          <c:extLst>
            <c:ext xmlns:c16="http://schemas.microsoft.com/office/drawing/2014/chart" uri="{C3380CC4-5D6E-409C-BE32-E72D297353CC}">
              <c16:uniqueId val="{00000001-3A13-438C-BAE0-B6E4E915567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DDE-436D-8BA7-27B891454A0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0.1</c:v>
                </c:pt>
                <c:pt idx="4" formatCode="#,##0.00;&quot;△&quot;#,##0.00">
                  <c:v>0</c:v>
                </c:pt>
              </c:numCache>
            </c:numRef>
          </c:val>
          <c:smooth val="0"/>
          <c:extLst>
            <c:ext xmlns:c16="http://schemas.microsoft.com/office/drawing/2014/chart" uri="{C3380CC4-5D6E-409C-BE32-E72D297353CC}">
              <c16:uniqueId val="{00000001-5DDE-436D-8BA7-27B891454A0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7DB-4905-99B1-D66B20A00A5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43.71</c:v>
                </c:pt>
                <c:pt idx="3">
                  <c:v>45.94</c:v>
                </c:pt>
                <c:pt idx="4">
                  <c:v>31.07</c:v>
                </c:pt>
              </c:numCache>
            </c:numRef>
          </c:val>
          <c:smooth val="0"/>
          <c:extLst>
            <c:ext xmlns:c16="http://schemas.microsoft.com/office/drawing/2014/chart" uri="{C3380CC4-5D6E-409C-BE32-E72D297353CC}">
              <c16:uniqueId val="{00000001-17DB-4905-99B1-D66B20A00A5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23.66</c:v>
                </c:pt>
                <c:pt idx="3">
                  <c:v>24.88</c:v>
                </c:pt>
                <c:pt idx="4">
                  <c:v>24.99</c:v>
                </c:pt>
              </c:numCache>
            </c:numRef>
          </c:val>
          <c:extLst>
            <c:ext xmlns:c16="http://schemas.microsoft.com/office/drawing/2014/chart" uri="{C3380CC4-5D6E-409C-BE32-E72D297353CC}">
              <c16:uniqueId val="{00000000-EE28-46C1-A2F0-FAB69AA10D7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40.67</c:v>
                </c:pt>
                <c:pt idx="3">
                  <c:v>47.7</c:v>
                </c:pt>
                <c:pt idx="4">
                  <c:v>51.09</c:v>
                </c:pt>
              </c:numCache>
            </c:numRef>
          </c:val>
          <c:smooth val="0"/>
          <c:extLst>
            <c:ext xmlns:c16="http://schemas.microsoft.com/office/drawing/2014/chart" uri="{C3380CC4-5D6E-409C-BE32-E72D297353CC}">
              <c16:uniqueId val="{00000001-EE28-46C1-A2F0-FAB69AA10D7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486.52</c:v>
                </c:pt>
                <c:pt idx="3">
                  <c:v>589.27</c:v>
                </c:pt>
                <c:pt idx="4">
                  <c:v>1213.93</c:v>
                </c:pt>
              </c:numCache>
            </c:numRef>
          </c:val>
          <c:extLst>
            <c:ext xmlns:c16="http://schemas.microsoft.com/office/drawing/2014/chart" uri="{C3380CC4-5D6E-409C-BE32-E72D297353CC}">
              <c16:uniqueId val="{00000000-A9FE-427B-BD45-E7F31C56F29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1050.51</c:v>
                </c:pt>
                <c:pt idx="3">
                  <c:v>1102.01</c:v>
                </c:pt>
                <c:pt idx="4">
                  <c:v>1194.56</c:v>
                </c:pt>
              </c:numCache>
            </c:numRef>
          </c:val>
          <c:smooth val="0"/>
          <c:extLst>
            <c:ext xmlns:c16="http://schemas.microsoft.com/office/drawing/2014/chart" uri="{C3380CC4-5D6E-409C-BE32-E72D297353CC}">
              <c16:uniqueId val="{00000001-A9FE-427B-BD45-E7F31C56F29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69.290000000000006</c:v>
                </c:pt>
                <c:pt idx="3">
                  <c:v>80.63</c:v>
                </c:pt>
                <c:pt idx="4">
                  <c:v>79.13</c:v>
                </c:pt>
              </c:numCache>
            </c:numRef>
          </c:val>
          <c:extLst>
            <c:ext xmlns:c16="http://schemas.microsoft.com/office/drawing/2014/chart" uri="{C3380CC4-5D6E-409C-BE32-E72D297353CC}">
              <c16:uniqueId val="{00000000-2A31-43E9-AE30-2B6222A838B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82.65</c:v>
                </c:pt>
                <c:pt idx="3">
                  <c:v>82.55</c:v>
                </c:pt>
                <c:pt idx="4">
                  <c:v>76.78</c:v>
                </c:pt>
              </c:numCache>
            </c:numRef>
          </c:val>
          <c:smooth val="0"/>
          <c:extLst>
            <c:ext xmlns:c16="http://schemas.microsoft.com/office/drawing/2014/chart" uri="{C3380CC4-5D6E-409C-BE32-E72D297353CC}">
              <c16:uniqueId val="{00000001-2A31-43E9-AE30-2B6222A838B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308.06</c:v>
                </c:pt>
                <c:pt idx="3">
                  <c:v>265.33</c:v>
                </c:pt>
                <c:pt idx="4">
                  <c:v>269.76</c:v>
                </c:pt>
              </c:numCache>
            </c:numRef>
          </c:val>
          <c:extLst>
            <c:ext xmlns:c16="http://schemas.microsoft.com/office/drawing/2014/chart" uri="{C3380CC4-5D6E-409C-BE32-E72D297353CC}">
              <c16:uniqueId val="{00000000-7B62-440C-9195-B1122749996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186.3</c:v>
                </c:pt>
                <c:pt idx="3">
                  <c:v>188.38</c:v>
                </c:pt>
                <c:pt idx="4">
                  <c:v>224.31</c:v>
                </c:pt>
              </c:numCache>
            </c:numRef>
          </c:val>
          <c:smooth val="0"/>
          <c:extLst>
            <c:ext xmlns:c16="http://schemas.microsoft.com/office/drawing/2014/chart" uri="{C3380CC4-5D6E-409C-BE32-E72D297353CC}">
              <c16:uniqueId val="{00000001-7B62-440C-9195-B1122749996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T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栗原市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Cd2</v>
      </c>
      <c r="X8" s="40"/>
      <c r="Y8" s="40"/>
      <c r="Z8" s="40"/>
      <c r="AA8" s="40"/>
      <c r="AB8" s="40"/>
      <c r="AC8" s="40"/>
      <c r="AD8" s="41" t="str">
        <f>データ!$M$6</f>
        <v>非設置</v>
      </c>
      <c r="AE8" s="41"/>
      <c r="AF8" s="41"/>
      <c r="AG8" s="41"/>
      <c r="AH8" s="41"/>
      <c r="AI8" s="41"/>
      <c r="AJ8" s="41"/>
      <c r="AK8" s="3"/>
      <c r="AL8" s="42">
        <f>データ!S6</f>
        <v>63299</v>
      </c>
      <c r="AM8" s="42"/>
      <c r="AN8" s="42"/>
      <c r="AO8" s="42"/>
      <c r="AP8" s="42"/>
      <c r="AQ8" s="42"/>
      <c r="AR8" s="42"/>
      <c r="AS8" s="42"/>
      <c r="AT8" s="35">
        <f>データ!T6</f>
        <v>805</v>
      </c>
      <c r="AU8" s="35"/>
      <c r="AV8" s="35"/>
      <c r="AW8" s="35"/>
      <c r="AX8" s="35"/>
      <c r="AY8" s="35"/>
      <c r="AZ8" s="35"/>
      <c r="BA8" s="35"/>
      <c r="BB8" s="35">
        <f>データ!U6</f>
        <v>78.63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43.71</v>
      </c>
      <c r="J10" s="35"/>
      <c r="K10" s="35"/>
      <c r="L10" s="35"/>
      <c r="M10" s="35"/>
      <c r="N10" s="35"/>
      <c r="O10" s="35"/>
      <c r="P10" s="35">
        <f>データ!P6</f>
        <v>18.739999999999998</v>
      </c>
      <c r="Q10" s="35"/>
      <c r="R10" s="35"/>
      <c r="S10" s="35"/>
      <c r="T10" s="35"/>
      <c r="U10" s="35"/>
      <c r="V10" s="35"/>
      <c r="W10" s="35">
        <f>データ!Q6</f>
        <v>90.64</v>
      </c>
      <c r="X10" s="35"/>
      <c r="Y10" s="35"/>
      <c r="Z10" s="35"/>
      <c r="AA10" s="35"/>
      <c r="AB10" s="35"/>
      <c r="AC10" s="35"/>
      <c r="AD10" s="42">
        <f>データ!R6</f>
        <v>4070</v>
      </c>
      <c r="AE10" s="42"/>
      <c r="AF10" s="42"/>
      <c r="AG10" s="42"/>
      <c r="AH10" s="42"/>
      <c r="AI10" s="42"/>
      <c r="AJ10" s="42"/>
      <c r="AK10" s="2"/>
      <c r="AL10" s="42">
        <f>データ!V6</f>
        <v>11745</v>
      </c>
      <c r="AM10" s="42"/>
      <c r="AN10" s="42"/>
      <c r="AO10" s="42"/>
      <c r="AP10" s="42"/>
      <c r="AQ10" s="42"/>
      <c r="AR10" s="42"/>
      <c r="AS10" s="42"/>
      <c r="AT10" s="35">
        <f>データ!W6</f>
        <v>4.7</v>
      </c>
      <c r="AU10" s="35"/>
      <c r="AV10" s="35"/>
      <c r="AW10" s="35"/>
      <c r="AX10" s="35"/>
      <c r="AY10" s="35"/>
      <c r="AZ10" s="35"/>
      <c r="BA10" s="35"/>
      <c r="BB10" s="35">
        <f>データ!X6</f>
        <v>2498.94</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114</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115</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6tJIfuiLbrUWbEJCB/CJ5w/RIOl04Y62rCVs85v/ct82Y+HLXq/R+STq6E2wNBuEfTdb3+4CgScxrNpaA+pxmQ==" saltValue="XSbqpavYLmkf8LgSLorTK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42137</v>
      </c>
      <c r="D6" s="19">
        <f t="shared" si="3"/>
        <v>46</v>
      </c>
      <c r="E6" s="19">
        <f t="shared" si="3"/>
        <v>17</v>
      </c>
      <c r="F6" s="19">
        <f t="shared" si="3"/>
        <v>1</v>
      </c>
      <c r="G6" s="19">
        <f t="shared" si="3"/>
        <v>0</v>
      </c>
      <c r="H6" s="19" t="str">
        <f t="shared" si="3"/>
        <v>宮城県　栗原市</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43.71</v>
      </c>
      <c r="P6" s="20">
        <f t="shared" si="3"/>
        <v>18.739999999999998</v>
      </c>
      <c r="Q6" s="20">
        <f t="shared" si="3"/>
        <v>90.64</v>
      </c>
      <c r="R6" s="20">
        <f t="shared" si="3"/>
        <v>4070</v>
      </c>
      <c r="S6" s="20">
        <f t="shared" si="3"/>
        <v>63299</v>
      </c>
      <c r="T6" s="20">
        <f t="shared" si="3"/>
        <v>805</v>
      </c>
      <c r="U6" s="20">
        <f t="shared" si="3"/>
        <v>78.63</v>
      </c>
      <c r="V6" s="20">
        <f t="shared" si="3"/>
        <v>11745</v>
      </c>
      <c r="W6" s="20">
        <f t="shared" si="3"/>
        <v>4.7</v>
      </c>
      <c r="X6" s="20">
        <f t="shared" si="3"/>
        <v>2498.94</v>
      </c>
      <c r="Y6" s="21" t="str">
        <f>IF(Y7="",NA(),Y7)</f>
        <v>-</v>
      </c>
      <c r="Z6" s="21" t="str">
        <f t="shared" ref="Z6:AH6" si="4">IF(Z7="",NA(),Z7)</f>
        <v>-</v>
      </c>
      <c r="AA6" s="21">
        <f t="shared" si="4"/>
        <v>103.32</v>
      </c>
      <c r="AB6" s="21">
        <f t="shared" si="4"/>
        <v>100.92</v>
      </c>
      <c r="AC6" s="21">
        <f t="shared" si="4"/>
        <v>98.67</v>
      </c>
      <c r="AD6" s="21" t="str">
        <f t="shared" si="4"/>
        <v>-</v>
      </c>
      <c r="AE6" s="21" t="str">
        <f t="shared" si="4"/>
        <v>-</v>
      </c>
      <c r="AF6" s="21">
        <f t="shared" si="4"/>
        <v>107.21</v>
      </c>
      <c r="AG6" s="21">
        <f t="shared" si="4"/>
        <v>107.08</v>
      </c>
      <c r="AH6" s="21">
        <f t="shared" si="4"/>
        <v>107.19</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43.71</v>
      </c>
      <c r="AR6" s="21">
        <f t="shared" si="5"/>
        <v>45.94</v>
      </c>
      <c r="AS6" s="21">
        <f t="shared" si="5"/>
        <v>31.07</v>
      </c>
      <c r="AT6" s="20" t="str">
        <f>IF(AT7="","",IF(AT7="-","【-】","【"&amp;SUBSTITUTE(TEXT(AT7,"#,##0.00"),"-","△")&amp;"】"))</f>
        <v>【3.15】</v>
      </c>
      <c r="AU6" s="21" t="str">
        <f>IF(AU7="",NA(),AU7)</f>
        <v>-</v>
      </c>
      <c r="AV6" s="21" t="str">
        <f t="shared" ref="AV6:BD6" si="6">IF(AV7="",NA(),AV7)</f>
        <v>-</v>
      </c>
      <c r="AW6" s="21">
        <f t="shared" si="6"/>
        <v>23.66</v>
      </c>
      <c r="AX6" s="21">
        <f t="shared" si="6"/>
        <v>24.88</v>
      </c>
      <c r="AY6" s="21">
        <f t="shared" si="6"/>
        <v>24.99</v>
      </c>
      <c r="AZ6" s="21" t="str">
        <f t="shared" si="6"/>
        <v>-</v>
      </c>
      <c r="BA6" s="21" t="str">
        <f t="shared" si="6"/>
        <v>-</v>
      </c>
      <c r="BB6" s="21">
        <f t="shared" si="6"/>
        <v>40.67</v>
      </c>
      <c r="BC6" s="21">
        <f t="shared" si="6"/>
        <v>47.7</v>
      </c>
      <c r="BD6" s="21">
        <f t="shared" si="6"/>
        <v>51.09</v>
      </c>
      <c r="BE6" s="20" t="str">
        <f>IF(BE7="","",IF(BE7="-","【-】","【"&amp;SUBSTITUTE(TEXT(BE7,"#,##0.00"),"-","△")&amp;"】"))</f>
        <v>【73.44】</v>
      </c>
      <c r="BF6" s="21" t="str">
        <f>IF(BF7="",NA(),BF7)</f>
        <v>-</v>
      </c>
      <c r="BG6" s="21" t="str">
        <f t="shared" ref="BG6:BO6" si="7">IF(BG7="",NA(),BG7)</f>
        <v>-</v>
      </c>
      <c r="BH6" s="21">
        <f t="shared" si="7"/>
        <v>486.52</v>
      </c>
      <c r="BI6" s="21">
        <f t="shared" si="7"/>
        <v>589.27</v>
      </c>
      <c r="BJ6" s="21">
        <f t="shared" si="7"/>
        <v>1213.93</v>
      </c>
      <c r="BK6" s="21" t="str">
        <f t="shared" si="7"/>
        <v>-</v>
      </c>
      <c r="BL6" s="21" t="str">
        <f t="shared" si="7"/>
        <v>-</v>
      </c>
      <c r="BM6" s="21">
        <f t="shared" si="7"/>
        <v>1050.51</v>
      </c>
      <c r="BN6" s="21">
        <f t="shared" si="7"/>
        <v>1102.01</v>
      </c>
      <c r="BO6" s="21">
        <f t="shared" si="7"/>
        <v>1194.56</v>
      </c>
      <c r="BP6" s="20" t="str">
        <f>IF(BP7="","",IF(BP7="-","【-】","【"&amp;SUBSTITUTE(TEXT(BP7,"#,##0.00"),"-","△")&amp;"】"))</f>
        <v>【652.82】</v>
      </c>
      <c r="BQ6" s="21" t="str">
        <f>IF(BQ7="",NA(),BQ7)</f>
        <v>-</v>
      </c>
      <c r="BR6" s="21" t="str">
        <f t="shared" ref="BR6:BZ6" si="8">IF(BR7="",NA(),BR7)</f>
        <v>-</v>
      </c>
      <c r="BS6" s="21">
        <f t="shared" si="8"/>
        <v>69.290000000000006</v>
      </c>
      <c r="BT6" s="21">
        <f t="shared" si="8"/>
        <v>80.63</v>
      </c>
      <c r="BU6" s="21">
        <f t="shared" si="8"/>
        <v>79.13</v>
      </c>
      <c r="BV6" s="21" t="str">
        <f t="shared" si="8"/>
        <v>-</v>
      </c>
      <c r="BW6" s="21" t="str">
        <f t="shared" si="8"/>
        <v>-</v>
      </c>
      <c r="BX6" s="21">
        <f t="shared" si="8"/>
        <v>82.65</v>
      </c>
      <c r="BY6" s="21">
        <f t="shared" si="8"/>
        <v>82.55</v>
      </c>
      <c r="BZ6" s="21">
        <f t="shared" si="8"/>
        <v>76.78</v>
      </c>
      <c r="CA6" s="20" t="str">
        <f>IF(CA7="","",IF(CA7="-","【-】","【"&amp;SUBSTITUTE(TEXT(CA7,"#,##0.00"),"-","△")&amp;"】"))</f>
        <v>【97.61】</v>
      </c>
      <c r="CB6" s="21" t="str">
        <f>IF(CB7="",NA(),CB7)</f>
        <v>-</v>
      </c>
      <c r="CC6" s="21" t="str">
        <f t="shared" ref="CC6:CK6" si="9">IF(CC7="",NA(),CC7)</f>
        <v>-</v>
      </c>
      <c r="CD6" s="21">
        <f t="shared" si="9"/>
        <v>308.06</v>
      </c>
      <c r="CE6" s="21">
        <f t="shared" si="9"/>
        <v>265.33</v>
      </c>
      <c r="CF6" s="21">
        <f t="shared" si="9"/>
        <v>269.76</v>
      </c>
      <c r="CG6" s="21" t="str">
        <f t="shared" si="9"/>
        <v>-</v>
      </c>
      <c r="CH6" s="21" t="str">
        <f t="shared" si="9"/>
        <v>-</v>
      </c>
      <c r="CI6" s="21">
        <f t="shared" si="9"/>
        <v>186.3</v>
      </c>
      <c r="CJ6" s="21">
        <f t="shared" si="9"/>
        <v>188.38</v>
      </c>
      <c r="CK6" s="21">
        <f t="shared" si="9"/>
        <v>224.31</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50.53</v>
      </c>
      <c r="CU6" s="21">
        <f t="shared" si="10"/>
        <v>51.42</v>
      </c>
      <c r="CV6" s="21">
        <f t="shared" si="10"/>
        <v>47.32</v>
      </c>
      <c r="CW6" s="20" t="str">
        <f>IF(CW7="","",IF(CW7="-","【-】","【"&amp;SUBSTITUTE(TEXT(CW7,"#,##0.00"),"-","△")&amp;"】"))</f>
        <v>【59.10】</v>
      </c>
      <c r="CX6" s="21" t="str">
        <f>IF(CX7="",NA(),CX7)</f>
        <v>-</v>
      </c>
      <c r="CY6" s="21" t="str">
        <f t="shared" ref="CY6:DG6" si="11">IF(CY7="",NA(),CY7)</f>
        <v>-</v>
      </c>
      <c r="CZ6" s="21">
        <f t="shared" si="11"/>
        <v>71.05</v>
      </c>
      <c r="DA6" s="21">
        <f t="shared" si="11"/>
        <v>71.099999999999994</v>
      </c>
      <c r="DB6" s="21">
        <f t="shared" si="11"/>
        <v>71.290000000000006</v>
      </c>
      <c r="DC6" s="21" t="str">
        <f t="shared" si="11"/>
        <v>-</v>
      </c>
      <c r="DD6" s="21" t="str">
        <f t="shared" si="11"/>
        <v>-</v>
      </c>
      <c r="DE6" s="21">
        <f t="shared" si="11"/>
        <v>82.08</v>
      </c>
      <c r="DF6" s="21">
        <f t="shared" si="11"/>
        <v>81.34</v>
      </c>
      <c r="DG6" s="21">
        <f t="shared" si="11"/>
        <v>81.33</v>
      </c>
      <c r="DH6" s="20" t="str">
        <f>IF(DH7="","",IF(DH7="-","【-】","【"&amp;SUBSTITUTE(TEXT(DH7,"#,##0.00"),"-","△")&amp;"】"))</f>
        <v>【95.82】</v>
      </c>
      <c r="DI6" s="21" t="str">
        <f>IF(DI7="",NA(),DI7)</f>
        <v>-</v>
      </c>
      <c r="DJ6" s="21" t="str">
        <f t="shared" ref="DJ6:DR6" si="12">IF(DJ7="",NA(),DJ7)</f>
        <v>-</v>
      </c>
      <c r="DK6" s="21">
        <f t="shared" si="12"/>
        <v>2.86</v>
      </c>
      <c r="DL6" s="21">
        <f t="shared" si="12"/>
        <v>5.58</v>
      </c>
      <c r="DM6" s="21">
        <f t="shared" si="12"/>
        <v>8.32</v>
      </c>
      <c r="DN6" s="21" t="str">
        <f t="shared" si="12"/>
        <v>-</v>
      </c>
      <c r="DO6" s="21" t="str">
        <f t="shared" si="12"/>
        <v>-</v>
      </c>
      <c r="DP6" s="21">
        <f t="shared" si="12"/>
        <v>12.7</v>
      </c>
      <c r="DQ6" s="21">
        <f t="shared" si="12"/>
        <v>14.65</v>
      </c>
      <c r="DR6" s="21">
        <f t="shared" si="12"/>
        <v>22.89</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1">
        <f t="shared" si="13"/>
        <v>0.1</v>
      </c>
      <c r="EC6" s="20">
        <f t="shared" si="13"/>
        <v>0</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1.65</v>
      </c>
      <c r="EM6" s="21">
        <f t="shared" si="14"/>
        <v>0.14000000000000001</v>
      </c>
      <c r="EN6" s="21">
        <f t="shared" si="14"/>
        <v>0.09</v>
      </c>
      <c r="EO6" s="20" t="str">
        <f>IF(EO7="","",IF(EO7="-","【-】","【"&amp;SUBSTITUTE(TEXT(EO7,"#,##0.00"),"-","△")&amp;"】"))</f>
        <v>【0.23】</v>
      </c>
    </row>
    <row r="7" spans="1:148" s="22" customFormat="1" x14ac:dyDescent="0.15">
      <c r="A7" s="14"/>
      <c r="B7" s="23">
        <v>2022</v>
      </c>
      <c r="C7" s="23">
        <v>42137</v>
      </c>
      <c r="D7" s="23">
        <v>46</v>
      </c>
      <c r="E7" s="23">
        <v>17</v>
      </c>
      <c r="F7" s="23">
        <v>1</v>
      </c>
      <c r="G7" s="23">
        <v>0</v>
      </c>
      <c r="H7" s="23" t="s">
        <v>96</v>
      </c>
      <c r="I7" s="23" t="s">
        <v>97</v>
      </c>
      <c r="J7" s="23" t="s">
        <v>98</v>
      </c>
      <c r="K7" s="23" t="s">
        <v>99</v>
      </c>
      <c r="L7" s="23" t="s">
        <v>100</v>
      </c>
      <c r="M7" s="23" t="s">
        <v>101</v>
      </c>
      <c r="N7" s="24" t="s">
        <v>102</v>
      </c>
      <c r="O7" s="24">
        <v>43.71</v>
      </c>
      <c r="P7" s="24">
        <v>18.739999999999998</v>
      </c>
      <c r="Q7" s="24">
        <v>90.64</v>
      </c>
      <c r="R7" s="24">
        <v>4070</v>
      </c>
      <c r="S7" s="24">
        <v>63299</v>
      </c>
      <c r="T7" s="24">
        <v>805</v>
      </c>
      <c r="U7" s="24">
        <v>78.63</v>
      </c>
      <c r="V7" s="24">
        <v>11745</v>
      </c>
      <c r="W7" s="24">
        <v>4.7</v>
      </c>
      <c r="X7" s="24">
        <v>2498.94</v>
      </c>
      <c r="Y7" s="24" t="s">
        <v>102</v>
      </c>
      <c r="Z7" s="24" t="s">
        <v>102</v>
      </c>
      <c r="AA7" s="24">
        <v>103.32</v>
      </c>
      <c r="AB7" s="24">
        <v>100.92</v>
      </c>
      <c r="AC7" s="24">
        <v>98.67</v>
      </c>
      <c r="AD7" s="24" t="s">
        <v>102</v>
      </c>
      <c r="AE7" s="24" t="s">
        <v>102</v>
      </c>
      <c r="AF7" s="24">
        <v>107.21</v>
      </c>
      <c r="AG7" s="24">
        <v>107.08</v>
      </c>
      <c r="AH7" s="24">
        <v>107.19</v>
      </c>
      <c r="AI7" s="24">
        <v>106.11</v>
      </c>
      <c r="AJ7" s="24" t="s">
        <v>102</v>
      </c>
      <c r="AK7" s="24" t="s">
        <v>102</v>
      </c>
      <c r="AL7" s="24">
        <v>0</v>
      </c>
      <c r="AM7" s="24">
        <v>0</v>
      </c>
      <c r="AN7" s="24">
        <v>0</v>
      </c>
      <c r="AO7" s="24" t="s">
        <v>102</v>
      </c>
      <c r="AP7" s="24" t="s">
        <v>102</v>
      </c>
      <c r="AQ7" s="24">
        <v>43.71</v>
      </c>
      <c r="AR7" s="24">
        <v>45.94</v>
      </c>
      <c r="AS7" s="24">
        <v>31.07</v>
      </c>
      <c r="AT7" s="24">
        <v>3.15</v>
      </c>
      <c r="AU7" s="24" t="s">
        <v>102</v>
      </c>
      <c r="AV7" s="24" t="s">
        <v>102</v>
      </c>
      <c r="AW7" s="24">
        <v>23.66</v>
      </c>
      <c r="AX7" s="24">
        <v>24.88</v>
      </c>
      <c r="AY7" s="24">
        <v>24.99</v>
      </c>
      <c r="AZ7" s="24" t="s">
        <v>102</v>
      </c>
      <c r="BA7" s="24" t="s">
        <v>102</v>
      </c>
      <c r="BB7" s="24">
        <v>40.67</v>
      </c>
      <c r="BC7" s="24">
        <v>47.7</v>
      </c>
      <c r="BD7" s="24">
        <v>51.09</v>
      </c>
      <c r="BE7" s="24">
        <v>73.44</v>
      </c>
      <c r="BF7" s="24" t="s">
        <v>102</v>
      </c>
      <c r="BG7" s="24" t="s">
        <v>102</v>
      </c>
      <c r="BH7" s="24">
        <v>486.52</v>
      </c>
      <c r="BI7" s="24">
        <v>589.27</v>
      </c>
      <c r="BJ7" s="24">
        <v>1213.93</v>
      </c>
      <c r="BK7" s="24" t="s">
        <v>102</v>
      </c>
      <c r="BL7" s="24" t="s">
        <v>102</v>
      </c>
      <c r="BM7" s="24">
        <v>1050.51</v>
      </c>
      <c r="BN7" s="24">
        <v>1102.01</v>
      </c>
      <c r="BO7" s="24">
        <v>1194.56</v>
      </c>
      <c r="BP7" s="24">
        <v>652.82000000000005</v>
      </c>
      <c r="BQ7" s="24" t="s">
        <v>102</v>
      </c>
      <c r="BR7" s="24" t="s">
        <v>102</v>
      </c>
      <c r="BS7" s="24">
        <v>69.290000000000006</v>
      </c>
      <c r="BT7" s="24">
        <v>80.63</v>
      </c>
      <c r="BU7" s="24">
        <v>79.13</v>
      </c>
      <c r="BV7" s="24" t="s">
        <v>102</v>
      </c>
      <c r="BW7" s="24" t="s">
        <v>102</v>
      </c>
      <c r="BX7" s="24">
        <v>82.65</v>
      </c>
      <c r="BY7" s="24">
        <v>82.55</v>
      </c>
      <c r="BZ7" s="24">
        <v>76.78</v>
      </c>
      <c r="CA7" s="24">
        <v>97.61</v>
      </c>
      <c r="CB7" s="24" t="s">
        <v>102</v>
      </c>
      <c r="CC7" s="24" t="s">
        <v>102</v>
      </c>
      <c r="CD7" s="24">
        <v>308.06</v>
      </c>
      <c r="CE7" s="24">
        <v>265.33</v>
      </c>
      <c r="CF7" s="24">
        <v>269.76</v>
      </c>
      <c r="CG7" s="24" t="s">
        <v>102</v>
      </c>
      <c r="CH7" s="24" t="s">
        <v>102</v>
      </c>
      <c r="CI7" s="24">
        <v>186.3</v>
      </c>
      <c r="CJ7" s="24">
        <v>188.38</v>
      </c>
      <c r="CK7" s="24">
        <v>224.31</v>
      </c>
      <c r="CL7" s="24">
        <v>138.29</v>
      </c>
      <c r="CM7" s="24" t="s">
        <v>102</v>
      </c>
      <c r="CN7" s="24" t="s">
        <v>102</v>
      </c>
      <c r="CO7" s="24" t="s">
        <v>102</v>
      </c>
      <c r="CP7" s="24" t="s">
        <v>102</v>
      </c>
      <c r="CQ7" s="24" t="s">
        <v>102</v>
      </c>
      <c r="CR7" s="24" t="s">
        <v>102</v>
      </c>
      <c r="CS7" s="24" t="s">
        <v>102</v>
      </c>
      <c r="CT7" s="24">
        <v>50.53</v>
      </c>
      <c r="CU7" s="24">
        <v>51.42</v>
      </c>
      <c r="CV7" s="24">
        <v>47.32</v>
      </c>
      <c r="CW7" s="24">
        <v>59.1</v>
      </c>
      <c r="CX7" s="24" t="s">
        <v>102</v>
      </c>
      <c r="CY7" s="24" t="s">
        <v>102</v>
      </c>
      <c r="CZ7" s="24">
        <v>71.05</v>
      </c>
      <c r="DA7" s="24">
        <v>71.099999999999994</v>
      </c>
      <c r="DB7" s="24">
        <v>71.290000000000006</v>
      </c>
      <c r="DC7" s="24" t="s">
        <v>102</v>
      </c>
      <c r="DD7" s="24" t="s">
        <v>102</v>
      </c>
      <c r="DE7" s="24">
        <v>82.08</v>
      </c>
      <c r="DF7" s="24">
        <v>81.34</v>
      </c>
      <c r="DG7" s="24">
        <v>81.33</v>
      </c>
      <c r="DH7" s="24">
        <v>95.82</v>
      </c>
      <c r="DI7" s="24" t="s">
        <v>102</v>
      </c>
      <c r="DJ7" s="24" t="s">
        <v>102</v>
      </c>
      <c r="DK7" s="24">
        <v>2.86</v>
      </c>
      <c r="DL7" s="24">
        <v>5.58</v>
      </c>
      <c r="DM7" s="24">
        <v>8.32</v>
      </c>
      <c r="DN7" s="24" t="s">
        <v>102</v>
      </c>
      <c r="DO7" s="24" t="s">
        <v>102</v>
      </c>
      <c r="DP7" s="24">
        <v>12.7</v>
      </c>
      <c r="DQ7" s="24">
        <v>14.65</v>
      </c>
      <c r="DR7" s="24">
        <v>22.89</v>
      </c>
      <c r="DS7" s="24">
        <v>39.74</v>
      </c>
      <c r="DT7" s="24" t="s">
        <v>102</v>
      </c>
      <c r="DU7" s="24" t="s">
        <v>102</v>
      </c>
      <c r="DV7" s="24">
        <v>0</v>
      </c>
      <c r="DW7" s="24">
        <v>0</v>
      </c>
      <c r="DX7" s="24">
        <v>0</v>
      </c>
      <c r="DY7" s="24" t="s">
        <v>102</v>
      </c>
      <c r="DZ7" s="24" t="s">
        <v>102</v>
      </c>
      <c r="EA7" s="24">
        <v>0</v>
      </c>
      <c r="EB7" s="24">
        <v>0.1</v>
      </c>
      <c r="EC7" s="24">
        <v>0</v>
      </c>
      <c r="ED7" s="24">
        <v>7.62</v>
      </c>
      <c r="EE7" s="24" t="s">
        <v>102</v>
      </c>
      <c r="EF7" s="24" t="s">
        <v>102</v>
      </c>
      <c r="EG7" s="24">
        <v>0</v>
      </c>
      <c r="EH7" s="24">
        <v>0</v>
      </c>
      <c r="EI7" s="24">
        <v>0</v>
      </c>
      <c r="EJ7" s="24" t="s">
        <v>102</v>
      </c>
      <c r="EK7" s="24" t="s">
        <v>102</v>
      </c>
      <c r="EL7" s="24">
        <v>1.65</v>
      </c>
      <c r="EM7" s="24">
        <v>0.14000000000000001</v>
      </c>
      <c r="EN7" s="24">
        <v>0.09</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2024-02-05T06:48:52Z</cp:lastPrinted>
  <dcterms:created xsi:type="dcterms:W3CDTF">2023-12-12T00:42:45Z</dcterms:created>
  <dcterms:modified xsi:type="dcterms:W3CDTF">2024-02-05T06:48:52Z</dcterms:modified>
  <cp:category/>
</cp:coreProperties>
</file>