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0_登米市★\01_当初\"/>
    </mc:Choice>
  </mc:AlternateContent>
  <workbookProtection workbookAlgorithmName="SHA-512" workbookHashValue="P/1+L/BQiudjTxCRNa2/8cx9Av0P1jvySEGPVFlUINP+qpAhP2FrTIxrbxn3LNlFZXsuCxGQ+1ykakiE6Ol6Vw==" workbookSaltValue="x2L29Hr4+kWz/FVHxTCdAQ==" workbookSpinCount="100000" lockStructure="1"/>
  <bookViews>
    <workbookView xWindow="0" yWindow="0" windowWidth="28800" windowHeight="110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<sst xmlns="http://schemas.openxmlformats.org/spreadsheetml/2006/main" count="228" uniqueCount="113">
  <si>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</si>
  <si>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</si>
  <si>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</si>
  <si>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</si>
  <si>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</si>
  <si>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</si>
  <si>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</si>
  <si>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</si>
  <si>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</si>
  <si>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</si>
  <si>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</si>
  <si>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</si>
  <si>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</si>
  <si>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</si>
  <si>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</si>
  <si>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</si>
  <si>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</si>
  <si>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</si>
  <si>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</si>
  <si>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</si>
  <si>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</si>
  <si>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</si>
  <si>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</si>
  <si>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</si>
  <si>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</si>
  <si>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</si>
  <si>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</si>
  <si>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</si>
  <si>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</si>
  <si>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</si>
  <si>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</si>
  <si>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</si>
  <si>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</si>
  <si>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</si>
  <si>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</si>
  <si>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</si>
  <si>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</si>
  <si>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</si>
  <si>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</si>
  <si>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</si>
  <si>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</si>
  <si>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</si>
  <si>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</si>
  <si>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</si>
  <si>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</si>
  <si>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</si>
  <si>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</si>
  <si>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</si>
  <si>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</si>
  <si>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</si>
  <si>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</si>
  <si>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</si>
  <si>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</si>
  <si>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</si>
  <si>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</si>
  <si>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</si>
  <si>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</si>
  <si>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</si>
  <si>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</si>
  <si>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</si>
  <si>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</si>
  <si>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</si>
  <si>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</si>
  <si>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</si>
  <si>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</si>
  <si>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</si>
  <si>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</si>
  <si>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</si>
  <si>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</si>
  <si>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</si>
  <si>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</si>
  <si>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</si>
  <si>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</si>
  <si>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</si>
  <si>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</si>
  <si>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</si>
  <si>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</si>
  <si>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</si>
  <si>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</si>
  <si>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</si>
  <si>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</si>
  <si>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</si>
  <si>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</si>
  <si>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</si>
  <si>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</si>
  <si>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</si>
  <si>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</si>
  <si>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</si>
  <si>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</si>
  <si>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</si>
  <si>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</si>
  <si>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</si>
  <si>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</si>
  <si>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</si>
  <si>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</si>
  <si>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</si>
  <si>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</si>
  <si>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</si>
  <si>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</si>
  <si>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</si>
  <si>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</si>
  <si>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</si>
  <si>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</si>
  <si>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</si>
  <si>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</si>
  <si>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</si>
  <si>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</si>
  <si>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</si>
  <si>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</si>
  <si>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</si>
  <si>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　類似団体平均値よりも低い値が続いているが増加傾向にある。今後も施設更新計画に基づき、老朽化施設の更新等に取り組んでいく。
②【管路経年化率】　類似団体より法定耐用年数を経過した管路を保有している。今後も40年を超える管路が増加するが、国の交付金事業等の財源を活用しながら30％以下に抑えるよう管路の更新に取り組んでいく。
③【管路更新率】　基幹管路の耐震化事業に重点を置いており、管路延長が伸び悩んだことから、令和４年度は全国平均や類似団体の数値を下回った。今後も経営戦略及び施設更新計画に基づき、積極的に老朽管の更新を行っていく。
</t>
    <rPh sb="140" eb="141">
      <t>トウ</t>
    </rPh>
    <rPh sb="142" eb="144">
      <t>ザイゲン</t>
    </rPh>
    <rPh sb="187" eb="191">
      <t>キカンカンロ</t>
    </rPh>
    <rPh sb="192" eb="195">
      <t>タイシンカ</t>
    </rPh>
    <rPh sb="195" eb="197">
      <t>ジギョウ</t>
    </rPh>
    <rPh sb="198" eb="200">
      <t>ジュウテン</t>
    </rPh>
    <rPh sb="201" eb="202">
      <t>オ</t>
    </rPh>
    <rPh sb="207" eb="211">
      <t>カンロエンチョウ</t>
    </rPh>
    <rPh sb="212" eb="213">
      <t>ノ</t>
    </rPh>
    <rPh sb="214" eb="215">
      <t>ナヤ</t>
    </rPh>
    <rPh sb="222" eb="224">
      <t>レイワ</t>
    </rPh>
    <rPh sb="225" eb="227">
      <t>ネンド</t>
    </rPh>
    <rPh sb="241" eb="242">
      <t>シタ</t>
    </rPh>
    <phoneticPr fontId="4"/>
  </si>
  <si>
    <t>①【経常収支比率】　前年度まで毎年100％以上の水準を維持してきたが、当年度は電気料金等の高騰の影響を大きく受け、費用が増加したことから100％を下回った。健全な経営状況を維持するため、事業運営コストに見合った適切な料金収入の確保と、水需要に見合った施設の統廃合やダウンサイジングによる費用の削減等により経営の改善に取り組んでいく。
②【累積欠損金】　累積欠損金は発生していない。
③【流動比率】　100％を上回っているものの、現金預金等の流動資産が減少したことで、前年度より17.11ポイント減少した。適切な料金収入の確保等による改善に取り組んでいく。
④【企業債残高対給水収益比率】　建設改良事業の財源の多くを企業債で賄っていることから、類似団体平均を大きく上回っている状況である。減少傾向にあるが今後は施設の更新需要が高まるため、建設改良事業の財源として補助金等を最大限活用し、改善に取り組んでいく。
⑤【料金回収率】　類似団体の平均値を下回っている。５年連続で100％を割り込み、料金収入以外の収入で経費が賄われているため、今後適切な料金収入の確保が必要とされる。また、水需要の減少による給水原価の上昇も予想されることから、適切な料金収入確保が可能な料金水準への見直しを行う。
⑥【給水原価】　費用の増加と有収水量の減少により前年度より9.26円/㎥の増となった。引き続き、安定した経営基盤の構築を図るため、水需要に見合った施設の統廃合やダウンサイジング、維持管理の効率化に取り組んでいく。
⑦【施設利用率】　有収水量が年々減少しているため、施設利用率も減少傾向になるべきであるが、管路の老朽化、頻発する災害の影響による漏水量の増加に伴い、配水量は増加傾向にある。老朽管等の計画的な更新を行い、漏水量の削減に取り組んでいく。
⑧【有収率】　類似団体の平均値を下回っている。昨年度は令和４年３月の地震、同年７月の大雨といった災害による漏水で配水量が増加し、有収水量が減少したため前年度より1.23ポイント下がった。老朽管の更新、耐震管への布設替え、漏水調査などを積極的に実施し、有収率の向上に取り組んでいく。</t>
    <rPh sb="10" eb="13">
      <t>ゼンネンド</t>
    </rPh>
    <rPh sb="15" eb="17">
      <t>マイネン</t>
    </rPh>
    <rPh sb="21" eb="23">
      <t>イジョウ</t>
    </rPh>
    <rPh sb="24" eb="26">
      <t>スイジュン</t>
    </rPh>
    <rPh sb="27" eb="29">
      <t>イジ</t>
    </rPh>
    <rPh sb="35" eb="38">
      <t>トウネンド</t>
    </rPh>
    <rPh sb="39" eb="43">
      <t>デンキリョウキン</t>
    </rPh>
    <rPh sb="43" eb="44">
      <t>トウ</t>
    </rPh>
    <rPh sb="45" eb="47">
      <t>コウトウ</t>
    </rPh>
    <rPh sb="48" eb="50">
      <t>エイキョウ</t>
    </rPh>
    <rPh sb="51" eb="52">
      <t>オオ</t>
    </rPh>
    <rPh sb="54" eb="55">
      <t>ウ</t>
    </rPh>
    <rPh sb="57" eb="59">
      <t>ヒヨウ</t>
    </rPh>
    <rPh sb="60" eb="62">
      <t>ゾウカ</t>
    </rPh>
    <rPh sb="73" eb="75">
      <t>シタマワ</t>
    </rPh>
    <rPh sb="78" eb="80">
      <t>ケンゼン</t>
    </rPh>
    <rPh sb="81" eb="85">
      <t>ケイエイジョウキョウ</t>
    </rPh>
    <rPh sb="86" eb="88">
      <t>イジ</t>
    </rPh>
    <rPh sb="93" eb="95">
      <t>ジギョウ</t>
    </rPh>
    <rPh sb="95" eb="97">
      <t>ウンエイ</t>
    </rPh>
    <rPh sb="101" eb="103">
      <t>ミア</t>
    </rPh>
    <rPh sb="105" eb="107">
      <t>テキセツ</t>
    </rPh>
    <rPh sb="108" eb="112">
      <t>リョウキンシュウニュウ</t>
    </rPh>
    <rPh sb="113" eb="115">
      <t>カクホ</t>
    </rPh>
    <rPh sb="143" eb="145">
      <t>ヒヨウ</t>
    </rPh>
    <rPh sb="146" eb="148">
      <t>サクゲン</t>
    </rPh>
    <rPh sb="148" eb="149">
      <t>トウ</t>
    </rPh>
    <rPh sb="152" eb="154">
      <t>ケイエイ</t>
    </rPh>
    <rPh sb="155" eb="157">
      <t>カイゼン</t>
    </rPh>
    <rPh sb="204" eb="206">
      <t>ウワマワ</t>
    </rPh>
    <rPh sb="233" eb="236">
      <t>ゼンネンド</t>
    </rPh>
    <rPh sb="247" eb="249">
      <t>ゲンショウ</t>
    </rPh>
    <rPh sb="262" eb="263">
      <t>トウ</t>
    </rPh>
    <rPh sb="294" eb="300">
      <t>ケンセツカイリョウジギョウ</t>
    </rPh>
    <rPh sb="301" eb="303">
      <t>ザイゲン</t>
    </rPh>
    <rPh sb="304" eb="305">
      <t>オオ</t>
    </rPh>
    <rPh sb="307" eb="310">
      <t>キギョウサイ</t>
    </rPh>
    <rPh sb="311" eb="312">
      <t>マカナ</t>
    </rPh>
    <rPh sb="321" eb="327">
      <t>ルイジダンタイヘイキン</t>
    </rPh>
    <rPh sb="328" eb="329">
      <t>オオ</t>
    </rPh>
    <rPh sb="331" eb="333">
      <t>ウワマワ</t>
    </rPh>
    <rPh sb="337" eb="339">
      <t>ジョウキョウ</t>
    </rPh>
    <rPh sb="343" eb="347">
      <t>ゲンショウケイコウ</t>
    </rPh>
    <rPh sb="351" eb="353">
      <t>コンゴ</t>
    </rPh>
    <rPh sb="354" eb="356">
      <t>シセツ</t>
    </rPh>
    <rPh sb="357" eb="361">
      <t>コウシンジュヨウ</t>
    </rPh>
    <rPh sb="362" eb="363">
      <t>タカ</t>
    </rPh>
    <rPh sb="368" eb="374">
      <t>ケンセツカイリョウジギョウ</t>
    </rPh>
    <rPh sb="380" eb="383">
      <t>ホジョキン</t>
    </rPh>
    <rPh sb="383" eb="384">
      <t>トウ</t>
    </rPh>
    <rPh sb="385" eb="388">
      <t>サイダイゲン</t>
    </rPh>
    <rPh sb="388" eb="390">
      <t>カツヨウ</t>
    </rPh>
    <rPh sb="392" eb="394">
      <t>カイゼン</t>
    </rPh>
    <rPh sb="395" eb="396">
      <t>ト</t>
    </rPh>
    <rPh sb="397" eb="398">
      <t>ク</t>
    </rPh>
    <rPh sb="454" eb="456">
      <t>ケイヒ</t>
    </rPh>
    <rPh sb="468" eb="470">
      <t>テキセツ</t>
    </rPh>
    <rPh sb="516" eb="518">
      <t>テキセツ</t>
    </rPh>
    <rPh sb="519" eb="523">
      <t>リョウキンシュウニュウ</t>
    </rPh>
    <rPh sb="523" eb="525">
      <t>カクホ</t>
    </rPh>
    <rPh sb="526" eb="528">
      <t>カノウ</t>
    </rPh>
    <rPh sb="529" eb="531">
      <t>リョウキン</t>
    </rPh>
    <rPh sb="531" eb="533">
      <t>スイジュン</t>
    </rPh>
    <rPh sb="535" eb="537">
      <t>ミナオ</t>
    </rPh>
    <rPh sb="539" eb="540">
      <t>オコナ</t>
    </rPh>
    <rPh sb="551" eb="553">
      <t>ヒヨウ</t>
    </rPh>
    <rPh sb="554" eb="556">
      <t>ゾウカ</t>
    </rPh>
    <rPh sb="557" eb="561">
      <t>ユウシュウスイリョウ</t>
    </rPh>
    <rPh sb="562" eb="564">
      <t>ゲンショウ</t>
    </rPh>
    <rPh sb="619" eb="622">
      <t>トウハイゴウ</t>
    </rPh>
    <rPh sb="659" eb="663">
      <t>ユウシュウスイリョウ</t>
    </rPh>
    <rPh sb="664" eb="666">
      <t>ネンネン</t>
    </rPh>
    <rPh sb="666" eb="668">
      <t>ゲンショウ</t>
    </rPh>
    <rPh sb="675" eb="680">
      <t>シセツリヨウリツ</t>
    </rPh>
    <rPh sb="681" eb="685">
      <t>ゲンショウケイコウ</t>
    </rPh>
    <rPh sb="695" eb="697">
      <t>カンロ</t>
    </rPh>
    <rPh sb="698" eb="701">
      <t>ロウキュウカ</t>
    </rPh>
    <rPh sb="702" eb="704">
      <t>ヒンパツ</t>
    </rPh>
    <rPh sb="706" eb="708">
      <t>サイガイ</t>
    </rPh>
    <rPh sb="709" eb="711">
      <t>エイキョウ</t>
    </rPh>
    <rPh sb="714" eb="717">
      <t>ロウスイリョウ</t>
    </rPh>
    <rPh sb="718" eb="720">
      <t>ゾウカ</t>
    </rPh>
    <rPh sb="721" eb="722">
      <t>トモナ</t>
    </rPh>
    <rPh sb="724" eb="727">
      <t>ハイスイリョウ</t>
    </rPh>
    <rPh sb="728" eb="730">
      <t>ゾウカ</t>
    </rPh>
    <rPh sb="730" eb="732">
      <t>ケイコウ</t>
    </rPh>
    <rPh sb="736" eb="739">
      <t>ロウキュウカン</t>
    </rPh>
    <rPh sb="739" eb="740">
      <t>トウ</t>
    </rPh>
    <rPh sb="741" eb="744">
      <t>ケイカクテキ</t>
    </rPh>
    <rPh sb="745" eb="747">
      <t>コウシン</t>
    </rPh>
    <rPh sb="748" eb="749">
      <t>オコナ</t>
    </rPh>
    <rPh sb="751" eb="754">
      <t>ロウスイリョウ</t>
    </rPh>
    <rPh sb="755" eb="757">
      <t>サクゲン</t>
    </rPh>
    <rPh sb="758" eb="759">
      <t>ト</t>
    </rPh>
    <rPh sb="760" eb="761">
      <t>ク</t>
    </rPh>
    <rPh sb="790" eb="793">
      <t>サクネンド</t>
    </rPh>
    <rPh sb="804" eb="806">
      <t>ドウネン</t>
    </rPh>
    <rPh sb="807" eb="808">
      <t>ガツ</t>
    </rPh>
    <rPh sb="809" eb="811">
      <t>オオアメ</t>
    </rPh>
    <rPh sb="815" eb="817">
      <t>サイガイ</t>
    </rPh>
    <rPh sb="867" eb="870">
      <t>タイシンカン</t>
    </rPh>
    <rPh sb="872" eb="875">
      <t>フセツガ</t>
    </rPh>
    <phoneticPr fontId="4"/>
  </si>
  <si>
    <t>　令和４年度決算においては、人口減少等の影響により給水収益が減少する中、電気料金の高騰や、頻発する災害等の影響により費用が大きく増加したことから、純損失を計上した。基幹浄水場である保呂羽浄水場の更新、老朽化した管路の布設替え、基幹管路や重要管路の耐震管への布設替え等の事業が控えている中、経営環境はより一層厳しくなることが懸念される。
　健全な経営基盤を構築し、将来にわたり安全な水道水を安定して供給する体制を継続するため、令和５年９月に平均改定率15％の料金改定を行うこととしており、今後は水需要に見合った施設の統廃合やダウンサイジング等による経営効率の向上及び費用の削減に取り組んでいく。</t>
    <rPh sb="1" eb="3">
      <t>レイワ</t>
    </rPh>
    <rPh sb="4" eb="6">
      <t>ネンド</t>
    </rPh>
    <rPh sb="6" eb="8">
      <t>ケッサン</t>
    </rPh>
    <rPh sb="14" eb="18">
      <t>ジンコウゲンショウ</t>
    </rPh>
    <rPh sb="18" eb="19">
      <t>トウ</t>
    </rPh>
    <rPh sb="20" eb="22">
      <t>エイキョウ</t>
    </rPh>
    <rPh sb="25" eb="29">
      <t>キュウスイシュウエキ</t>
    </rPh>
    <rPh sb="30" eb="32">
      <t>ゲンショウ</t>
    </rPh>
    <rPh sb="34" eb="35">
      <t>ナカ</t>
    </rPh>
    <rPh sb="36" eb="40">
      <t>デンキリョウキン</t>
    </rPh>
    <rPh sb="41" eb="43">
      <t>コウトウ</t>
    </rPh>
    <rPh sb="45" eb="47">
      <t>ヒンパツ</t>
    </rPh>
    <rPh sb="49" eb="51">
      <t>サイガイ</t>
    </rPh>
    <rPh sb="51" eb="52">
      <t>トウ</t>
    </rPh>
    <rPh sb="53" eb="55">
      <t>エイキョウ</t>
    </rPh>
    <rPh sb="58" eb="60">
      <t>ヒヨウ</t>
    </rPh>
    <rPh sb="61" eb="62">
      <t>オオ</t>
    </rPh>
    <rPh sb="64" eb="66">
      <t>ゾウカ</t>
    </rPh>
    <rPh sb="73" eb="76">
      <t>ジュンソンシツ</t>
    </rPh>
    <rPh sb="77" eb="79">
      <t>ケイジョウ</t>
    </rPh>
    <rPh sb="82" eb="87">
      <t>キカンジョウスイジョウ</t>
    </rPh>
    <rPh sb="90" eb="96">
      <t>ホロワジョウスイジョウ</t>
    </rPh>
    <rPh sb="97" eb="99">
      <t>コウシン</t>
    </rPh>
    <rPh sb="100" eb="103">
      <t>ロウキュウカ</t>
    </rPh>
    <rPh sb="105" eb="107">
      <t>カンロ</t>
    </rPh>
    <rPh sb="108" eb="111">
      <t>フセツガ</t>
    </rPh>
    <rPh sb="113" eb="115">
      <t>キカン</t>
    </rPh>
    <rPh sb="115" eb="117">
      <t>カンロ</t>
    </rPh>
    <rPh sb="118" eb="122">
      <t>ジュウヨウカンロ</t>
    </rPh>
    <rPh sb="151" eb="153">
      <t>イッソウ</t>
    </rPh>
    <rPh sb="212" eb="214">
      <t>レイワ</t>
    </rPh>
    <rPh sb="215" eb="216">
      <t>ネン</t>
    </rPh>
    <rPh sb="217" eb="218">
      <t>ガツ</t>
    </rPh>
    <rPh sb="219" eb="224">
      <t>ヘイキンカイテイリツ</t>
    </rPh>
    <rPh sb="230" eb="232">
      <t>カイテイ</t>
    </rPh>
    <rPh sb="233" eb="234">
      <t>オコナ</t>
    </rPh>
    <rPh sb="243" eb="245">
      <t>コンゴ</t>
    </rPh>
    <rPh sb="269" eb="270">
      <t>トウ</t>
    </rPh>
    <rPh sb="273" eb="277">
      <t>ケイエイコウリツ</t>
    </rPh>
    <rPh sb="278" eb="280">
      <t>コウジョウ</t>
    </rPh>
    <rPh sb="280" eb="281">
      <t>オヨ</t>
    </rPh>
    <rPh sb="282" eb="284">
      <t>ヒヨウ</t>
    </rPh>
    <rPh sb="285" eb="287">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</si>
</sst>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0.72</c:v>
                </c:pt>
                <c:pt idx="1">
                  <c:v>0.53</c:v>
                </c:pt>
                <c:pt idx="2">
                  <c:v>0.69</c:v>
                </c:pt>
                <c:pt idx="3">
                  <c:v>0.69</c:v>
                </c:pt>
                <c:pt idx="4">
                  <c:v>0.51</c:v>
                </c:pt>
              </c:numCache>
            </c:numRef>
          </c:val>
          <c:extLst>
            <c:ext xmlns:c16="http://schemas.microsoft.com/office/drawing/2014/chart" uri="{C3380CC4-5D6E-409C-BE32-E72D297353CC}">
              <c16:uniqueId val="{00000000-5B75-4D8E-9902-C0947FF8859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5B75-4D8E-9902-C0947FF8859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72.48</c:v>
                </c:pt>
                <c:pt idx="1">
                  <c:v>72.900000000000006</c:v>
                </c:pt>
                <c:pt idx="2">
                  <c:v>74.12</c:v>
                </c:pt>
                <c:pt idx="3">
                  <c:v>74.55</c:v>
                </c:pt>
                <c:pt idx="4">
                  <c:v>82.58</c:v>
                </c:pt>
              </c:numCache>
            </c:numRef>
          </c:val>
          <c:extLst>
            <c:ext xmlns:c16="http://schemas.microsoft.com/office/drawing/2014/chart" uri="{C3380CC4-5D6E-409C-BE32-E72D297353CC}">
              <c16:uniqueId val="{00000000-9414-435C-9D85-8416B5F6711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9414-435C-9D85-8416B5F6711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86.4</c:v>
                </c:pt>
                <c:pt idx="1">
                  <c:v>84.78</c:v>
                </c:pt>
                <c:pt idx="2">
                  <c:v>84.94</c:v>
                </c:pt>
                <c:pt idx="3">
                  <c:v>83.08</c:v>
                </c:pt>
                <c:pt idx="4">
                  <c:v>81.849999999999994</c:v>
                </c:pt>
              </c:numCache>
            </c:numRef>
          </c:val>
          <c:extLst>
            <c:ext xmlns:c16="http://schemas.microsoft.com/office/drawing/2014/chart" uri="{C3380CC4-5D6E-409C-BE32-E72D297353CC}">
              <c16:uniqueId val="{00000000-E16C-47C1-AEA5-E1A680B78B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E16C-47C1-AEA5-E1A680B78B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102.67</c:v>
                </c:pt>
                <c:pt idx="1">
                  <c:v>101.34</c:v>
                </c:pt>
                <c:pt idx="2">
                  <c:v>101.27</c:v>
                </c:pt>
                <c:pt idx="3">
                  <c:v>101.42</c:v>
                </c:pt>
                <c:pt idx="4">
                  <c:v>98.44</c:v>
                </c:pt>
              </c:numCache>
            </c:numRef>
          </c:val>
          <c:extLst>
            <c:ext xmlns:c16="http://schemas.microsoft.com/office/drawing/2014/chart" uri="{C3380CC4-5D6E-409C-BE32-E72D297353CC}">
              <c16:uniqueId val="{00000000-94AC-470A-A55F-BBC90147BA5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94AC-470A-A55F-BBC90147BA5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43.05</c:v>
                </c:pt>
                <c:pt idx="1">
                  <c:v>44.08</c:v>
                </c:pt>
                <c:pt idx="2">
                  <c:v>45.52</c:v>
                </c:pt>
                <c:pt idx="3">
                  <c:v>47.17</c:v>
                </c:pt>
                <c:pt idx="4">
                  <c:v>48.54</c:v>
                </c:pt>
              </c:numCache>
            </c:numRef>
          </c:val>
          <c:extLst>
            <c:ext xmlns:c16="http://schemas.microsoft.com/office/drawing/2014/chart" uri="{C3380CC4-5D6E-409C-BE32-E72D297353CC}">
              <c16:uniqueId val="{00000000-C880-4430-9E18-9FCF76BBF2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C880-4430-9E18-9FCF76BBF2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33.090000000000003</c:v>
                </c:pt>
                <c:pt idx="1">
                  <c:v>31.3</c:v>
                </c:pt>
                <c:pt idx="2">
                  <c:v>30.75</c:v>
                </c:pt>
                <c:pt idx="3">
                  <c:v>30.75</c:v>
                </c:pt>
                <c:pt idx="4">
                  <c:v>31.02</c:v>
                </c:pt>
              </c:numCache>
            </c:numRef>
          </c:val>
          <c:extLst>
            <c:ext xmlns:c16="http://schemas.microsoft.com/office/drawing/2014/chart" uri="{C3380CC4-5D6E-409C-BE32-E72D297353CC}">
              <c16:uniqueId val="{00000000-A2FE-4AC1-8CB8-078281248A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A2FE-4AC1-8CB8-078281248A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4C-4A30-8286-44F19FEE75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284C-4A30-8286-44F19FEE75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336.3</c:v>
                </c:pt>
                <c:pt idx="1">
                  <c:v>301.93</c:v>
                </c:pt>
                <c:pt idx="2">
                  <c:v>290.48</c:v>
                </c:pt>
                <c:pt idx="3">
                  <c:v>262.58999999999997</c:v>
                </c:pt>
                <c:pt idx="4">
                  <c:v>245.48</c:v>
                </c:pt>
              </c:numCache>
            </c:numRef>
          </c:val>
          <c:extLst>
            <c:ext xmlns:c16="http://schemas.microsoft.com/office/drawing/2014/chart" uri="{C3380CC4-5D6E-409C-BE32-E72D297353CC}">
              <c16:uniqueId val="{00000000-098E-47F5-ADF6-EA043B6A824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098E-47F5-ADF6-EA043B6A824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587.01</c:v>
                </c:pt>
                <c:pt idx="1">
                  <c:v>578.92999999999995</c:v>
                </c:pt>
                <c:pt idx="2">
                  <c:v>553.6</c:v>
                </c:pt>
                <c:pt idx="3">
                  <c:v>533.13</c:v>
                </c:pt>
                <c:pt idx="4">
                  <c:v>522.27</c:v>
                </c:pt>
              </c:numCache>
            </c:numRef>
          </c:val>
          <c:extLst>
            <c:ext xmlns:c16="http://schemas.microsoft.com/office/drawing/2014/chart" uri="{C3380CC4-5D6E-409C-BE32-E72D297353CC}">
              <c16:uniqueId val="{00000000-9BD0-47FE-A03D-E7AD00BD81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9BD0-47FE-A03D-E7AD00BD81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97.41</c:v>
                </c:pt>
                <c:pt idx="1">
                  <c:v>95.56</c:v>
                </c:pt>
                <c:pt idx="2">
                  <c:v>96.74</c:v>
                </c:pt>
                <c:pt idx="3">
                  <c:v>95.97</c:v>
                </c:pt>
                <c:pt idx="4">
                  <c:v>93.18</c:v>
                </c:pt>
              </c:numCache>
            </c:numRef>
          </c:val>
          <c:extLst>
            <c:ext xmlns:c16="http://schemas.microsoft.com/office/drawing/2014/chart" uri="{C3380CC4-5D6E-409C-BE32-E72D297353CC}">
              <c16:uniqueId val="{00000000-6123-4798-880C-174613A8BDA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6123-4798-880C-174613A8BDA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272.89</c:v>
                </c:pt>
                <c:pt idx="1">
                  <c:v>278.89</c:v>
                </c:pt>
                <c:pt idx="2">
                  <c:v>275.01</c:v>
                </c:pt>
                <c:pt idx="3">
                  <c:v>277.79000000000002</c:v>
                </c:pt>
                <c:pt idx="4">
                  <c:v>287.05</c:v>
                </c:pt>
              </c:numCache>
            </c:numRef>
          </c:val>
          <c:extLst>
            <c:ext xmlns:c16="http://schemas.microsoft.com/office/drawing/2014/chart" uri="{C3380CC4-5D6E-409C-BE32-E72D297353CC}">
              <c16:uniqueId val="{00000000-5F63-4C0B-9684-31C7DA7EB1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5F63-4C0B-9684-31C7DA7EB1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宮城県　登米市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74795</v>
      </c>
      <c r="AM8" s="69"/>
      <c r="AN8" s="69"/>
      <c r="AO8" s="69"/>
      <c r="AP8" s="69"/>
      <c r="AQ8" s="69"/>
      <c r="AR8" s="69"/>
      <c r="AS8" s="69"/>
      <c r="AT8" s="37">
        <f>データ!$S$6</f>
        <v>536.09</v>
      </c>
      <c r="AU8" s="38"/>
      <c r="AV8" s="38"/>
      <c r="AW8" s="38"/>
      <c r="AX8" s="38"/>
      <c r="AY8" s="38"/>
      <c r="AZ8" s="38"/>
      <c r="BA8" s="38"/>
      <c r="BB8" s="58">
        <f>データ!$T$6</f>
        <v>139.52000000000001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60.61</v>
      </c>
      <c r="J10" s="38"/>
      <c r="K10" s="38"/>
      <c r="L10" s="38"/>
      <c r="M10" s="38"/>
      <c r="N10" s="38"/>
      <c r="O10" s="68"/>
      <c r="P10" s="58">
        <f>データ!$P$6</f>
        <v>99.66</v>
      </c>
      <c r="Q10" s="58"/>
      <c r="R10" s="58"/>
      <c r="S10" s="58"/>
      <c r="T10" s="58"/>
      <c r="U10" s="58"/>
      <c r="V10" s="58"/>
      <c r="W10" s="69">
        <f>データ!$Q$6</f>
        <v>5360</v>
      </c>
      <c r="X10" s="69"/>
      <c r="Y10" s="69"/>
      <c r="Z10" s="69"/>
      <c r="AA10" s="69"/>
      <c r="AB10" s="69"/>
      <c r="AC10" s="69"/>
      <c r="AD10" s="2"/>
      <c r="AE10" s="2"/>
      <c r="AF10" s="2"/>
      <c r="AG10" s="2"/>
      <c r="AH10" s="2"/>
      <c r="AI10" s="2"/>
      <c r="AJ10" s="2"/>
      <c r="AK10" s="2"/>
      <c r="AL10" s="69">
        <f>データ!$U$6</f>
        <v>73992</v>
      </c>
      <c r="AM10" s="69"/>
      <c r="AN10" s="69"/>
      <c r="AO10" s="69"/>
      <c r="AP10" s="69"/>
      <c r="AQ10" s="69"/>
      <c r="AR10" s="69"/>
      <c r="AS10" s="69"/>
      <c r="AT10" s="37">
        <f>データ!$V$6</f>
        <v>541.09</v>
      </c>
      <c r="AU10" s="38"/>
      <c r="AV10" s="38"/>
      <c r="AW10" s="38"/>
      <c r="AX10" s="38"/>
      <c r="AY10" s="38"/>
      <c r="AZ10" s="38"/>
      <c r="BA10" s="38"/>
      <c r="BB10" s="58">
        <f>データ!$W$6</f>
        <v>136.75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3" t="s">
        <v>111</v>
      </c>
      <c r="BM16" s="94"/>
      <c r="BN16" s="94"/>
      <c r="BO16" s="94"/>
      <c r="BP16" s="94"/>
      <c r="BQ16" s="94"/>
      <c r="BR16" s="94"/>
      <c r="BS16" s="94"/>
      <c r="BT16" s="94"/>
      <c r="BU16" s="94"/>
      <c r="BV16" s="94"/>
      <c r="BW16" s="94"/>
      <c r="BX16" s="94"/>
      <c r="BY16" s="94"/>
      <c r="BZ16" s="9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3"/>
      <c r="BM17" s="94"/>
      <c r="BN17" s="94"/>
      <c r="BO17" s="94"/>
      <c r="BP17" s="94"/>
      <c r="BQ17" s="94"/>
      <c r="BR17" s="94"/>
      <c r="BS17" s="94"/>
      <c r="BT17" s="94"/>
      <c r="BU17" s="94"/>
      <c r="BV17" s="94"/>
      <c r="BW17" s="94"/>
      <c r="BX17" s="94"/>
      <c r="BY17" s="94"/>
      <c r="BZ17" s="9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3"/>
      <c r="BM18" s="94"/>
      <c r="BN18" s="94"/>
      <c r="BO18" s="94"/>
      <c r="BP18" s="94"/>
      <c r="BQ18" s="94"/>
      <c r="BR18" s="94"/>
      <c r="BS18" s="94"/>
      <c r="BT18" s="94"/>
      <c r="BU18" s="94"/>
      <c r="BV18" s="94"/>
      <c r="BW18" s="94"/>
      <c r="BX18" s="94"/>
      <c r="BY18" s="94"/>
      <c r="BZ18" s="9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3"/>
      <c r="BM19" s="94"/>
      <c r="BN19" s="94"/>
      <c r="BO19" s="94"/>
      <c r="BP19" s="94"/>
      <c r="BQ19" s="94"/>
      <c r="BR19" s="94"/>
      <c r="BS19" s="94"/>
      <c r="BT19" s="94"/>
      <c r="BU19" s="94"/>
      <c r="BV19" s="94"/>
      <c r="BW19" s="94"/>
      <c r="BX19" s="94"/>
      <c r="BY19" s="94"/>
      <c r="BZ19" s="9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3"/>
      <c r="BM20" s="94"/>
      <c r="BN20" s="94"/>
      <c r="BO20" s="94"/>
      <c r="BP20" s="94"/>
      <c r="BQ20" s="94"/>
      <c r="BR20" s="94"/>
      <c r="BS20" s="94"/>
      <c r="BT20" s="94"/>
      <c r="BU20" s="94"/>
      <c r="BV20" s="94"/>
      <c r="BW20" s="94"/>
      <c r="BX20" s="94"/>
      <c r="BY20" s="94"/>
      <c r="BZ20" s="9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3"/>
      <c r="BM21" s="94"/>
      <c r="BN21" s="94"/>
      <c r="BO21" s="94"/>
      <c r="BP21" s="94"/>
      <c r="BQ21" s="94"/>
      <c r="BR21" s="94"/>
      <c r="BS21" s="94"/>
      <c r="BT21" s="94"/>
      <c r="BU21" s="94"/>
      <c r="BV21" s="94"/>
      <c r="BW21" s="94"/>
      <c r="BX21" s="94"/>
      <c r="BY21" s="94"/>
      <c r="BZ21" s="9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3"/>
      <c r="BM22" s="94"/>
      <c r="BN22" s="94"/>
      <c r="BO22" s="94"/>
      <c r="BP22" s="94"/>
      <c r="BQ22" s="94"/>
      <c r="BR22" s="94"/>
      <c r="BS22" s="94"/>
      <c r="BT22" s="94"/>
      <c r="BU22" s="94"/>
      <c r="BV22" s="94"/>
      <c r="BW22" s="94"/>
      <c r="BX22" s="94"/>
      <c r="BY22" s="94"/>
      <c r="BZ22" s="9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3"/>
      <c r="BM23" s="94"/>
      <c r="BN23" s="94"/>
      <c r="BO23" s="94"/>
      <c r="BP23" s="94"/>
      <c r="BQ23" s="94"/>
      <c r="BR23" s="94"/>
      <c r="BS23" s="94"/>
      <c r="BT23" s="94"/>
      <c r="BU23" s="94"/>
      <c r="BV23" s="94"/>
      <c r="BW23" s="94"/>
      <c r="BX23" s="94"/>
      <c r="BY23" s="94"/>
      <c r="BZ23" s="9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3"/>
      <c r="BM24" s="94"/>
      <c r="BN24" s="94"/>
      <c r="BO24" s="94"/>
      <c r="BP24" s="94"/>
      <c r="BQ24" s="94"/>
      <c r="BR24" s="94"/>
      <c r="BS24" s="94"/>
      <c r="BT24" s="94"/>
      <c r="BU24" s="94"/>
      <c r="BV24" s="94"/>
      <c r="BW24" s="94"/>
      <c r="BX24" s="94"/>
      <c r="BY24" s="94"/>
      <c r="BZ24" s="9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3"/>
      <c r="BM25" s="94"/>
      <c r="BN25" s="94"/>
      <c r="BO25" s="94"/>
      <c r="BP25" s="94"/>
      <c r="BQ25" s="94"/>
      <c r="BR25" s="94"/>
      <c r="BS25" s="94"/>
      <c r="BT25" s="94"/>
      <c r="BU25" s="94"/>
      <c r="BV25" s="94"/>
      <c r="BW25" s="94"/>
      <c r="BX25" s="94"/>
      <c r="BY25" s="94"/>
      <c r="BZ25" s="9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3"/>
      <c r="BM26" s="94"/>
      <c r="BN26" s="94"/>
      <c r="BO26" s="94"/>
      <c r="BP26" s="94"/>
      <c r="BQ26" s="94"/>
      <c r="BR26" s="94"/>
      <c r="BS26" s="94"/>
      <c r="BT26" s="94"/>
      <c r="BU26" s="94"/>
      <c r="BV26" s="94"/>
      <c r="BW26" s="94"/>
      <c r="BX26" s="94"/>
      <c r="BY26" s="94"/>
      <c r="BZ26" s="9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3"/>
      <c r="BM27" s="94"/>
      <c r="BN27" s="94"/>
      <c r="BO27" s="94"/>
      <c r="BP27" s="94"/>
      <c r="BQ27" s="94"/>
      <c r="BR27" s="94"/>
      <c r="BS27" s="94"/>
      <c r="BT27" s="94"/>
      <c r="BU27" s="94"/>
      <c r="BV27" s="94"/>
      <c r="BW27" s="94"/>
      <c r="BX27" s="94"/>
      <c r="BY27" s="94"/>
      <c r="BZ27" s="9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3"/>
      <c r="BM28" s="94"/>
      <c r="BN28" s="94"/>
      <c r="BO28" s="94"/>
      <c r="BP28" s="94"/>
      <c r="BQ28" s="94"/>
      <c r="BR28" s="94"/>
      <c r="BS28" s="94"/>
      <c r="BT28" s="94"/>
      <c r="BU28" s="94"/>
      <c r="BV28" s="94"/>
      <c r="BW28" s="94"/>
      <c r="BX28" s="94"/>
      <c r="BY28" s="94"/>
      <c r="BZ28" s="9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3"/>
      <c r="BM29" s="94"/>
      <c r="BN29" s="94"/>
      <c r="BO29" s="94"/>
      <c r="BP29" s="94"/>
      <c r="BQ29" s="94"/>
      <c r="BR29" s="94"/>
      <c r="BS29" s="94"/>
      <c r="BT29" s="94"/>
      <c r="BU29" s="94"/>
      <c r="BV29" s="94"/>
      <c r="BW29" s="94"/>
      <c r="BX29" s="94"/>
      <c r="BY29" s="94"/>
      <c r="BZ29" s="9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3"/>
      <c r="BM30" s="94"/>
      <c r="BN30" s="94"/>
      <c r="BO30" s="94"/>
      <c r="BP30" s="94"/>
      <c r="BQ30" s="94"/>
      <c r="BR30" s="94"/>
      <c r="BS30" s="94"/>
      <c r="BT30" s="94"/>
      <c r="BU30" s="94"/>
      <c r="BV30" s="94"/>
      <c r="BW30" s="94"/>
      <c r="BX30" s="94"/>
      <c r="BY30" s="94"/>
      <c r="BZ30" s="9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3"/>
      <c r="BM31" s="94"/>
      <c r="BN31" s="94"/>
      <c r="BO31" s="94"/>
      <c r="BP31" s="94"/>
      <c r="BQ31" s="94"/>
      <c r="BR31" s="94"/>
      <c r="BS31" s="94"/>
      <c r="BT31" s="94"/>
      <c r="BU31" s="94"/>
      <c r="BV31" s="94"/>
      <c r="BW31" s="94"/>
      <c r="BX31" s="94"/>
      <c r="BY31" s="94"/>
      <c r="BZ31" s="9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3"/>
      <c r="BM32" s="94"/>
      <c r="BN32" s="94"/>
      <c r="BO32" s="94"/>
      <c r="BP32" s="94"/>
      <c r="BQ32" s="94"/>
      <c r="BR32" s="94"/>
      <c r="BS32" s="94"/>
      <c r="BT32" s="94"/>
      <c r="BU32" s="94"/>
      <c r="BV32" s="94"/>
      <c r="BW32" s="94"/>
      <c r="BX32" s="94"/>
      <c r="BY32" s="94"/>
      <c r="BZ32" s="9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3"/>
      <c r="BM33" s="94"/>
      <c r="BN33" s="94"/>
      <c r="BO33" s="94"/>
      <c r="BP33" s="94"/>
      <c r="BQ33" s="94"/>
      <c r="BR33" s="94"/>
      <c r="BS33" s="94"/>
      <c r="BT33" s="94"/>
      <c r="BU33" s="94"/>
      <c r="BV33" s="94"/>
      <c r="BW33" s="94"/>
      <c r="BX33" s="94"/>
      <c r="BY33" s="94"/>
      <c r="BZ33" s="9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3"/>
      <c r="BM34" s="94"/>
      <c r="BN34" s="94"/>
      <c r="BO34" s="94"/>
      <c r="BP34" s="94"/>
      <c r="BQ34" s="94"/>
      <c r="BR34" s="94"/>
      <c r="BS34" s="94"/>
      <c r="BT34" s="94"/>
      <c r="BU34" s="94"/>
      <c r="BV34" s="94"/>
      <c r="BW34" s="94"/>
      <c r="BX34" s="94"/>
      <c r="BY34" s="94"/>
      <c r="BZ34" s="9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3"/>
      <c r="BM35" s="94"/>
      <c r="BN35" s="94"/>
      <c r="BO35" s="94"/>
      <c r="BP35" s="94"/>
      <c r="BQ35" s="94"/>
      <c r="BR35" s="94"/>
      <c r="BS35" s="94"/>
      <c r="BT35" s="94"/>
      <c r="BU35" s="94"/>
      <c r="BV35" s="94"/>
      <c r="BW35" s="94"/>
      <c r="BX35" s="94"/>
      <c r="BY35" s="94"/>
      <c r="BZ35" s="9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3"/>
      <c r="BM36" s="94"/>
      <c r="BN36" s="94"/>
      <c r="BO36" s="94"/>
      <c r="BP36" s="94"/>
      <c r="BQ36" s="94"/>
      <c r="BR36" s="94"/>
      <c r="BS36" s="94"/>
      <c r="BT36" s="94"/>
      <c r="BU36" s="94"/>
      <c r="BV36" s="94"/>
      <c r="BW36" s="94"/>
      <c r="BX36" s="94"/>
      <c r="BY36" s="94"/>
      <c r="BZ36" s="9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3"/>
      <c r="BM37" s="94"/>
      <c r="BN37" s="94"/>
      <c r="BO37" s="94"/>
      <c r="BP37" s="94"/>
      <c r="BQ37" s="94"/>
      <c r="BR37" s="94"/>
      <c r="BS37" s="94"/>
      <c r="BT37" s="94"/>
      <c r="BU37" s="94"/>
      <c r="BV37" s="94"/>
      <c r="BW37" s="94"/>
      <c r="BX37" s="94"/>
      <c r="BY37" s="94"/>
      <c r="BZ37" s="9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3"/>
      <c r="BM38" s="94"/>
      <c r="BN38" s="94"/>
      <c r="BO38" s="94"/>
      <c r="BP38" s="94"/>
      <c r="BQ38" s="94"/>
      <c r="BR38" s="94"/>
      <c r="BS38" s="94"/>
      <c r="BT38" s="94"/>
      <c r="BU38" s="94"/>
      <c r="BV38" s="94"/>
      <c r="BW38" s="94"/>
      <c r="BX38" s="94"/>
      <c r="BY38" s="94"/>
      <c r="BZ38" s="9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3"/>
      <c r="BM39" s="94"/>
      <c r="BN39" s="94"/>
      <c r="BO39" s="94"/>
      <c r="BP39" s="94"/>
      <c r="BQ39" s="94"/>
      <c r="BR39" s="94"/>
      <c r="BS39" s="94"/>
      <c r="BT39" s="94"/>
      <c r="BU39" s="94"/>
      <c r="BV39" s="94"/>
      <c r="BW39" s="94"/>
      <c r="BX39" s="94"/>
      <c r="BY39" s="94"/>
      <c r="BZ39" s="9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3"/>
      <c r="BM40" s="94"/>
      <c r="BN40" s="94"/>
      <c r="BO40" s="94"/>
      <c r="BP40" s="94"/>
      <c r="BQ40" s="94"/>
      <c r="BR40" s="94"/>
      <c r="BS40" s="94"/>
      <c r="BT40" s="94"/>
      <c r="BU40" s="94"/>
      <c r="BV40" s="94"/>
      <c r="BW40" s="94"/>
      <c r="BX40" s="94"/>
      <c r="BY40" s="94"/>
      <c r="BZ40" s="9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3"/>
      <c r="BM41" s="94"/>
      <c r="BN41" s="94"/>
      <c r="BO41" s="94"/>
      <c r="BP41" s="94"/>
      <c r="BQ41" s="94"/>
      <c r="BR41" s="94"/>
      <c r="BS41" s="94"/>
      <c r="BT41" s="94"/>
      <c r="BU41" s="94"/>
      <c r="BV41" s="94"/>
      <c r="BW41" s="94"/>
      <c r="BX41" s="94"/>
      <c r="BY41" s="94"/>
      <c r="BZ41" s="9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3"/>
      <c r="BM42" s="94"/>
      <c r="BN42" s="94"/>
      <c r="BO42" s="94"/>
      <c r="BP42" s="94"/>
      <c r="BQ42" s="94"/>
      <c r="BR42" s="94"/>
      <c r="BS42" s="94"/>
      <c r="BT42" s="94"/>
      <c r="BU42" s="94"/>
      <c r="BV42" s="94"/>
      <c r="BW42" s="94"/>
      <c r="BX42" s="94"/>
      <c r="BY42" s="94"/>
      <c r="BZ42" s="9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3"/>
      <c r="BM43" s="94"/>
      <c r="BN43" s="94"/>
      <c r="BO43" s="94"/>
      <c r="BP43" s="94"/>
      <c r="BQ43" s="94"/>
      <c r="BR43" s="94"/>
      <c r="BS43" s="94"/>
      <c r="BT43" s="94"/>
      <c r="BU43" s="94"/>
      <c r="BV43" s="94"/>
      <c r="BW43" s="94"/>
      <c r="BX43" s="94"/>
      <c r="BY43" s="94"/>
      <c r="BZ43" s="9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3"/>
      <c r="BM44" s="94"/>
      <c r="BN44" s="94"/>
      <c r="BO44" s="94"/>
      <c r="BP44" s="94"/>
      <c r="BQ44" s="94"/>
      <c r="BR44" s="94"/>
      <c r="BS44" s="94"/>
      <c r="BT44" s="94"/>
      <c r="BU44" s="94"/>
      <c r="BV44" s="94"/>
      <c r="BW44" s="94"/>
      <c r="BX44" s="94"/>
      <c r="BY44" s="94"/>
      <c r="BZ44" s="9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112</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abh9tVPxpa1zp2NKkvYesszuIg/xaUik+6vgVvRebRZ1zIVg+MehWcAXTzdvD98ndEgneCQToZxtfgKdEs1hA==" saltValue="MXqKbfRZLwf2EJZBH2Mmr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42129</v>
      </c>
      <c r="D6" s="20">
        <f t="shared" si="3"/>
        <v>46</v>
      </c>
      <c r="E6" s="20">
        <f t="shared" si="3"/>
        <v>1</v>
      </c>
      <c r="F6" s="20">
        <f t="shared" si="3"/>
        <v>0</v>
      </c>
      <c r="G6" s="20">
        <f t="shared" si="3"/>
        <v>1</v>
      </c>
      <c r="H6" s="20" t="str">
        <f t="shared" si="3"/>
        <v>宮城県　登米市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60.61</v>
      </c>
      <c r="P6" s="21">
        <f t="shared" si="3"/>
        <v>99.66</v>
      </c>
      <c r="Q6" s="21">
        <f t="shared" si="3"/>
        <v>5360</v>
      </c>
      <c r="R6" s="21">
        <f t="shared" si="3"/>
        <v>74795</v>
      </c>
      <c r="S6" s="21">
        <f t="shared" si="3"/>
        <v>536.09</v>
      </c>
      <c r="T6" s="21">
        <f t="shared" si="3"/>
        <v>139.52000000000001</v>
      </c>
      <c r="U6" s="21">
        <f t="shared" si="3"/>
        <v>73992</v>
      </c>
      <c r="V6" s="21">
        <f t="shared" si="3"/>
        <v>541.09</v>
      </c>
      <c r="W6" s="21">
        <f t="shared" si="3"/>
        <v>136.75</v>
      </c>
      <c r="X6" s="22">
        <f>IF(X7="",NA(),X7)</f>
        <v>102.67</v>
      </c>
      <c r="Y6" s="22">
        <f t="shared" ref="Y6:AG6" si="4">IF(Y7="",NA(),Y7)</f>
        <v>101.34</v>
      </c>
      <c r="Z6" s="22">
        <f t="shared" si="4"/>
        <v>101.27</v>
      </c>
      <c r="AA6" s="22">
        <f t="shared" si="4"/>
        <v>101.42</v>
      </c>
      <c r="AB6" s="22">
        <f t="shared" si="4"/>
        <v>98.44</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336.3</v>
      </c>
      <c r="AU6" s="22">
        <f t="shared" ref="AU6:BC6" si="6">IF(AU7="",NA(),AU7)</f>
        <v>301.93</v>
      </c>
      <c r="AV6" s="22">
        <f t="shared" si="6"/>
        <v>290.48</v>
      </c>
      <c r="AW6" s="22">
        <f t="shared" si="6"/>
        <v>262.58999999999997</v>
      </c>
      <c r="AX6" s="22">
        <f t="shared" si="6"/>
        <v>245.48</v>
      </c>
      <c r="AY6" s="22">
        <f t="shared" si="6"/>
        <v>349.83</v>
      </c>
      <c r="AZ6" s="22">
        <f t="shared" si="6"/>
        <v>360.86</v>
      </c>
      <c r="BA6" s="22">
        <f t="shared" si="6"/>
        <v>350.79</v>
      </c>
      <c r="BB6" s="22">
        <f t="shared" si="6"/>
        <v>354.57</v>
      </c>
      <c r="BC6" s="22">
        <f t="shared" si="6"/>
        <v>357.74</v>
      </c>
      <c r="BD6" s="21" t="str">
        <f>IF(BD7="","",IF(BD7="-","【-】","【"&amp;SUBSTITUTE(TEXT(BD7,"#,##0.00"),"-","△")&amp;"】"))</f>
        <v>【252.29】</v>
      </c>
      <c r="BE6" s="22">
        <f>IF(BE7="",NA(),BE7)</f>
        <v>587.01</v>
      </c>
      <c r="BF6" s="22">
        <f t="shared" ref="BF6:BN6" si="7">IF(BF7="",NA(),BF7)</f>
        <v>578.92999999999995</v>
      </c>
      <c r="BG6" s="22">
        <f t="shared" si="7"/>
        <v>553.6</v>
      </c>
      <c r="BH6" s="22">
        <f t="shared" si="7"/>
        <v>533.13</v>
      </c>
      <c r="BI6" s="22">
        <f t="shared" si="7"/>
        <v>522.27</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97.41</v>
      </c>
      <c r="BQ6" s="22">
        <f t="shared" ref="BQ6:BY6" si="8">IF(BQ7="",NA(),BQ7)</f>
        <v>95.56</v>
      </c>
      <c r="BR6" s="22">
        <f t="shared" si="8"/>
        <v>96.74</v>
      </c>
      <c r="BS6" s="22">
        <f t="shared" si="8"/>
        <v>95.97</v>
      </c>
      <c r="BT6" s="22">
        <f t="shared" si="8"/>
        <v>93.18</v>
      </c>
      <c r="BU6" s="22">
        <f t="shared" si="8"/>
        <v>103.54</v>
      </c>
      <c r="BV6" s="22">
        <f t="shared" si="8"/>
        <v>103.32</v>
      </c>
      <c r="BW6" s="22">
        <f t="shared" si="8"/>
        <v>100.85</v>
      </c>
      <c r="BX6" s="22">
        <f t="shared" si="8"/>
        <v>103.79</v>
      </c>
      <c r="BY6" s="22">
        <f t="shared" si="8"/>
        <v>98.3</v>
      </c>
      <c r="BZ6" s="21" t="str">
        <f>IF(BZ7="","",IF(BZ7="-","【-】","【"&amp;SUBSTITUTE(TEXT(BZ7,"#,##0.00"),"-","△")&amp;"】"))</f>
        <v>【97.47】</v>
      </c>
      <c r="CA6" s="22">
        <f>IF(CA7="",NA(),CA7)</f>
        <v>272.89</v>
      </c>
      <c r="CB6" s="22">
        <f t="shared" ref="CB6:CJ6" si="9">IF(CB7="",NA(),CB7)</f>
        <v>278.89</v>
      </c>
      <c r="CC6" s="22">
        <f t="shared" si="9"/>
        <v>275.01</v>
      </c>
      <c r="CD6" s="22">
        <f t="shared" si="9"/>
        <v>277.79000000000002</v>
      </c>
      <c r="CE6" s="22">
        <f t="shared" si="9"/>
        <v>287.05</v>
      </c>
      <c r="CF6" s="22">
        <f t="shared" si="9"/>
        <v>167.46</v>
      </c>
      <c r="CG6" s="22">
        <f t="shared" si="9"/>
        <v>168.56</v>
      </c>
      <c r="CH6" s="22">
        <f t="shared" si="9"/>
        <v>167.1</v>
      </c>
      <c r="CI6" s="22">
        <f t="shared" si="9"/>
        <v>167.86</v>
      </c>
      <c r="CJ6" s="22">
        <f t="shared" si="9"/>
        <v>173.68</v>
      </c>
      <c r="CK6" s="21" t="str">
        <f>IF(CK7="","",IF(CK7="-","【-】","【"&amp;SUBSTITUTE(TEXT(CK7,"#,##0.00"),"-","△")&amp;"】"))</f>
        <v>【174.75】</v>
      </c>
      <c r="CL6" s="22">
        <f>IF(CL7="",NA(),CL7)</f>
        <v>72.48</v>
      </c>
      <c r="CM6" s="22">
        <f t="shared" ref="CM6:CU6" si="10">IF(CM7="",NA(),CM7)</f>
        <v>72.900000000000006</v>
      </c>
      <c r="CN6" s="22">
        <f t="shared" si="10"/>
        <v>74.12</v>
      </c>
      <c r="CO6" s="22">
        <f t="shared" si="10"/>
        <v>74.55</v>
      </c>
      <c r="CP6" s="22">
        <f t="shared" si="10"/>
        <v>82.58</v>
      </c>
      <c r="CQ6" s="22">
        <f t="shared" si="10"/>
        <v>59.46</v>
      </c>
      <c r="CR6" s="22">
        <f t="shared" si="10"/>
        <v>59.51</v>
      </c>
      <c r="CS6" s="22">
        <f t="shared" si="10"/>
        <v>59.91</v>
      </c>
      <c r="CT6" s="22">
        <f t="shared" si="10"/>
        <v>59.4</v>
      </c>
      <c r="CU6" s="22">
        <f t="shared" si="10"/>
        <v>59.24</v>
      </c>
      <c r="CV6" s="21" t="str">
        <f>IF(CV7="","",IF(CV7="-","【-】","【"&amp;SUBSTITUTE(TEXT(CV7,"#,##0.00"),"-","△")&amp;"】"))</f>
        <v>【59.97】</v>
      </c>
      <c r="CW6" s="22">
        <f>IF(CW7="",NA(),CW7)</f>
        <v>86.4</v>
      </c>
      <c r="CX6" s="22">
        <f t="shared" ref="CX6:DF6" si="11">IF(CX7="",NA(),CX7)</f>
        <v>84.78</v>
      </c>
      <c r="CY6" s="22">
        <f t="shared" si="11"/>
        <v>84.94</v>
      </c>
      <c r="CZ6" s="22">
        <f t="shared" si="11"/>
        <v>83.08</v>
      </c>
      <c r="DA6" s="22">
        <f t="shared" si="11"/>
        <v>81.849999999999994</v>
      </c>
      <c r="DB6" s="22">
        <f t="shared" si="11"/>
        <v>87.41</v>
      </c>
      <c r="DC6" s="22">
        <f t="shared" si="11"/>
        <v>87.08</v>
      </c>
      <c r="DD6" s="22">
        <f t="shared" si="11"/>
        <v>87.26</v>
      </c>
      <c r="DE6" s="22">
        <f t="shared" si="11"/>
        <v>87.57</v>
      </c>
      <c r="DF6" s="22">
        <f t="shared" si="11"/>
        <v>87.26</v>
      </c>
      <c r="DG6" s="21" t="str">
        <f>IF(DG7="","",IF(DG7="-","【-】","【"&amp;SUBSTITUTE(TEXT(DG7,"#,##0.00"),"-","△")&amp;"】"))</f>
        <v>【89.76】</v>
      </c>
      <c r="DH6" s="22">
        <f>IF(DH7="",NA(),DH7)</f>
        <v>43.05</v>
      </c>
      <c r="DI6" s="22">
        <f t="shared" ref="DI6:DQ6" si="12">IF(DI7="",NA(),DI7)</f>
        <v>44.08</v>
      </c>
      <c r="DJ6" s="22">
        <f t="shared" si="12"/>
        <v>45.52</v>
      </c>
      <c r="DK6" s="22">
        <f t="shared" si="12"/>
        <v>47.17</v>
      </c>
      <c r="DL6" s="22">
        <f t="shared" si="12"/>
        <v>48.54</v>
      </c>
      <c r="DM6" s="22">
        <f t="shared" si="12"/>
        <v>47.62</v>
      </c>
      <c r="DN6" s="22">
        <f t="shared" si="12"/>
        <v>48.55</v>
      </c>
      <c r="DO6" s="22">
        <f t="shared" si="12"/>
        <v>49.2</v>
      </c>
      <c r="DP6" s="22">
        <f t="shared" si="12"/>
        <v>50.01</v>
      </c>
      <c r="DQ6" s="22">
        <f t="shared" si="12"/>
        <v>50.99</v>
      </c>
      <c r="DR6" s="21" t="str">
        <f>IF(DR7="","",IF(DR7="-","【-】","【"&amp;SUBSTITUTE(TEXT(DR7,"#,##0.00"),"-","△")&amp;"】"))</f>
        <v>【51.51】</v>
      </c>
      <c r="DS6" s="22">
        <f>IF(DS7="",NA(),DS7)</f>
        <v>33.090000000000003</v>
      </c>
      <c r="DT6" s="22">
        <f t="shared" ref="DT6:EB6" si="13">IF(DT7="",NA(),DT7)</f>
        <v>31.3</v>
      </c>
      <c r="DU6" s="22">
        <f t="shared" si="13"/>
        <v>30.75</v>
      </c>
      <c r="DV6" s="22">
        <f t="shared" si="13"/>
        <v>30.75</v>
      </c>
      <c r="DW6" s="22">
        <f t="shared" si="13"/>
        <v>31.02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0.72</v>
      </c>
      <c r="EE6" s="22">
        <f t="shared" ref="EE6:EM6" si="14">IF(EE7="",NA(),EE7)</f>
        <v>0.53</v>
      </c>
      <c r="EF6" s="22">
        <f t="shared" si="14"/>
        <v>0.69</v>
      </c>
      <c r="EG6" s="22">
        <f t="shared" si="14"/>
        <v>0.69</v>
      </c>
      <c r="EH6" s="22">
        <f t="shared" si="14"/>
        <v>0.51</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42129</v>
      </c>
      <c r="D7" s="24">
        <v>46</v>
      </c>
      <c r="E7" s="24">
        <v>1</v>
      </c>
      <c r="F7" s="24">
        <v>0</v>
      </c>
      <c r="G7" s="24">
        <v>1</v>
      </c>
      <c r="H7" s="24" t="s">
        <v>93</v>
      </c>
      <c r="I7" s="24" t="s">
        <v>94</v>
      </c>
      <c r="J7" s="24" t="s">
        <v>95</v>
      </c>
      <c r="K7" s="24" t="s">
        <v>96</v>
      </c>
      <c r="L7" s="24" t="s">
        <v>97</v>
      </c>
      <c r="M7" s="24" t="s">
        <v>98</v>
      </c>
      <c r="N7" s="25" t="s">
        <v>99</v>
      </c>
      <c r="O7" s="25">
        <v>60.61</v>
      </c>
      <c r="P7" s="25">
        <v>99.66</v>
      </c>
      <c r="Q7" s="25">
        <v>5360</v>
      </c>
      <c r="R7" s="25">
        <v>74795</v>
      </c>
      <c r="S7" s="25">
        <v>536.09</v>
      </c>
      <c r="T7" s="25">
        <v>139.52000000000001</v>
      </c>
      <c r="U7" s="25">
        <v>73992</v>
      </c>
      <c r="V7" s="25">
        <v>541.09</v>
      </c>
      <c r="W7" s="25">
        <v>136.75</v>
      </c>
      <c r="X7" s="25">
        <v>102.67</v>
      </c>
      <c r="Y7" s="25">
        <v>101.34</v>
      </c>
      <c r="Z7" s="25">
        <v>101.27</v>
      </c>
      <c r="AA7" s="25">
        <v>101.42</v>
      </c>
      <c r="AB7" s="25">
        <v>98.44</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336.3</v>
      </c>
      <c r="AU7" s="25">
        <v>301.93</v>
      </c>
      <c r="AV7" s="25">
        <v>290.48</v>
      </c>
      <c r="AW7" s="25">
        <v>262.58999999999997</v>
      </c>
      <c r="AX7" s="25">
        <v>245.48</v>
      </c>
      <c r="AY7" s="25">
        <v>349.83</v>
      </c>
      <c r="AZ7" s="25">
        <v>360.86</v>
      </c>
      <c r="BA7" s="25">
        <v>350.79</v>
      </c>
      <c r="BB7" s="25">
        <v>354.57</v>
      </c>
      <c r="BC7" s="25">
        <v>357.74</v>
      </c>
      <c r="BD7" s="25">
        <v>252.29</v>
      </c>
      <c r="BE7" s="25">
        <v>587.01</v>
      </c>
      <c r="BF7" s="25">
        <v>578.92999999999995</v>
      </c>
      <c r="BG7" s="25">
        <v>553.6</v>
      </c>
      <c r="BH7" s="25">
        <v>533.13</v>
      </c>
      <c r="BI7" s="25">
        <v>522.27</v>
      </c>
      <c r="BJ7" s="25">
        <v>314.87</v>
      </c>
      <c r="BK7" s="25">
        <v>309.27999999999997</v>
      </c>
      <c r="BL7" s="25">
        <v>322.92</v>
      </c>
      <c r="BM7" s="25">
        <v>303.45999999999998</v>
      </c>
      <c r="BN7" s="25">
        <v>307.27999999999997</v>
      </c>
      <c r="BO7" s="25">
        <v>268.07</v>
      </c>
      <c r="BP7" s="25">
        <v>97.41</v>
      </c>
      <c r="BQ7" s="25">
        <v>95.56</v>
      </c>
      <c r="BR7" s="25">
        <v>96.74</v>
      </c>
      <c r="BS7" s="25">
        <v>95.97</v>
      </c>
      <c r="BT7" s="25">
        <v>93.18</v>
      </c>
      <c r="BU7" s="25">
        <v>103.54</v>
      </c>
      <c r="BV7" s="25">
        <v>103.32</v>
      </c>
      <c r="BW7" s="25">
        <v>100.85</v>
      </c>
      <c r="BX7" s="25">
        <v>103.79</v>
      </c>
      <c r="BY7" s="25">
        <v>98.3</v>
      </c>
      <c r="BZ7" s="25">
        <v>97.47</v>
      </c>
      <c r="CA7" s="25">
        <v>272.89</v>
      </c>
      <c r="CB7" s="25">
        <v>278.89</v>
      </c>
      <c r="CC7" s="25">
        <v>275.01</v>
      </c>
      <c r="CD7" s="25">
        <v>277.79000000000002</v>
      </c>
      <c r="CE7" s="25">
        <v>287.05</v>
      </c>
      <c r="CF7" s="25">
        <v>167.46</v>
      </c>
      <c r="CG7" s="25">
        <v>168.56</v>
      </c>
      <c r="CH7" s="25">
        <v>167.1</v>
      </c>
      <c r="CI7" s="25">
        <v>167.86</v>
      </c>
      <c r="CJ7" s="25">
        <v>173.68</v>
      </c>
      <c r="CK7" s="25">
        <v>174.75</v>
      </c>
      <c r="CL7" s="25">
        <v>72.48</v>
      </c>
      <c r="CM7" s="25">
        <v>72.900000000000006</v>
      </c>
      <c r="CN7" s="25">
        <v>74.12</v>
      </c>
      <c r="CO7" s="25">
        <v>74.55</v>
      </c>
      <c r="CP7" s="25">
        <v>82.58</v>
      </c>
      <c r="CQ7" s="25">
        <v>59.46</v>
      </c>
      <c r="CR7" s="25">
        <v>59.51</v>
      </c>
      <c r="CS7" s="25">
        <v>59.91</v>
      </c>
      <c r="CT7" s="25">
        <v>59.4</v>
      </c>
      <c r="CU7" s="25">
        <v>59.24</v>
      </c>
      <c r="CV7" s="25">
        <v>59.97</v>
      </c>
      <c r="CW7" s="25">
        <v>86.4</v>
      </c>
      <c r="CX7" s="25">
        <v>84.78</v>
      </c>
      <c r="CY7" s="25">
        <v>84.94</v>
      </c>
      <c r="CZ7" s="25">
        <v>83.08</v>
      </c>
      <c r="DA7" s="25">
        <v>81.849999999999994</v>
      </c>
      <c r="DB7" s="25">
        <v>87.41</v>
      </c>
      <c r="DC7" s="25">
        <v>87.08</v>
      </c>
      <c r="DD7" s="25">
        <v>87.26</v>
      </c>
      <c r="DE7" s="25">
        <v>87.57</v>
      </c>
      <c r="DF7" s="25">
        <v>87.26</v>
      </c>
      <c r="DG7" s="25">
        <v>89.76</v>
      </c>
      <c r="DH7" s="25">
        <v>43.05</v>
      </c>
      <c r="DI7" s="25">
        <v>44.08</v>
      </c>
      <c r="DJ7" s="25">
        <v>45.52</v>
      </c>
      <c r="DK7" s="25">
        <v>47.17</v>
      </c>
      <c r="DL7" s="25">
        <v>48.54</v>
      </c>
      <c r="DM7" s="25">
        <v>47.62</v>
      </c>
      <c r="DN7" s="25">
        <v>48.55</v>
      </c>
      <c r="DO7" s="25">
        <v>49.2</v>
      </c>
      <c r="DP7" s="25">
        <v>50.01</v>
      </c>
      <c r="DQ7" s="25">
        <v>50.99</v>
      </c>
      <c r="DR7" s="25">
        <v>51.51</v>
      </c>
      <c r="DS7" s="25">
        <v>33.090000000000003</v>
      </c>
      <c r="DT7" s="25">
        <v>31.3</v>
      </c>
      <c r="DU7" s="25">
        <v>30.75</v>
      </c>
      <c r="DV7" s="25">
        <v>30.75</v>
      </c>
      <c r="DW7" s="25">
        <v>31.02</v>
      </c>
      <c r="DX7" s="25">
        <v>16.27</v>
      </c>
      <c r="DY7" s="25">
        <v>17.11</v>
      </c>
      <c r="DZ7" s="25">
        <v>18.329999999999998</v>
      </c>
      <c r="EA7" s="25">
        <v>20.27</v>
      </c>
      <c r="EB7" s="25">
        <v>21.69</v>
      </c>
      <c r="EC7" s="25">
        <v>23.75</v>
      </c>
      <c r="ED7" s="25">
        <v>0.72</v>
      </c>
      <c r="EE7" s="25">
        <v>0.53</v>
      </c>
      <c r="EF7" s="25">
        <v>0.69</v>
      </c>
      <c r="EG7" s="25">
        <v>0.69</v>
      </c>
      <c r="EH7" s="25">
        <v>0.51</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2024-02-01T01:21:54Z</cp:lastPrinted>
  <dcterms:created xsi:type="dcterms:W3CDTF">2023-12-05T00:48:31Z</dcterms:created>
  <dcterms:modified xsi:type="dcterms:W3CDTF">2024-02-01T01:21:56Z</dcterms:modified>
  <cp:category/>
</cp:coreProperties>
</file>