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09_岩沼市★\01_当初\"/>
    </mc:Choice>
  </mc:AlternateContent>
  <workbookProtection workbookAlgorithmName="SHA-512" workbookHashValue="QIvYBMu5HcGWqeOXWQNzggu59aC3/yOCTGV/Poppr1nVgRM+tI7dkFIuV4ASPdYNa1h9WVoGmVTCH3uAmBhq6Q==" workbookSaltValue="V0zicM+1nFu1Duh5RlkF2A==" workbookSpinCount="100000" lockStructure="1"/>
  <bookViews>
    <workbookView xWindow="0" yWindow="0" windowWidth="26700" windowHeight="1279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<sst xmlns="http://schemas.openxmlformats.org/spreadsheetml/2006/main" count="253" uniqueCount="117">
  <si>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</si>
  <si>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</si>
  <si>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</si>
  <si>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</si>
  <si>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</si>
  <si>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</si>
  <si>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</si>
  <si>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</si>
  <si>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</si>
  <si>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</si>
  <si>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</si>
  <si>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</si>
  <si>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</si>
  <si>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</si>
  <si>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</si>
  <si>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</si>
  <si>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</si>
  <si>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</si>
  <si>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</si>
  <si>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</si>
  <si>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</si>
  <si>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</si>
  <si>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</si>
  <si>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</si>
  <si>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</si>
  <si>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</si>
  <si>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</si>
  <si>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</si>
  <si>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</si>
  <si>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</si>
  <si>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</si>
  <si>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</si>
  <si>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</si>
  <si>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</si>
  <si>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</si>
  <si>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</si>
  <si>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</si>
  <si>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</si>
  <si>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</si>
  <si>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</si>
  <si>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</si>
  <si>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</si>
  <si>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</si>
  <si>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</si>
  <si>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</si>
  <si>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</si>
  <si>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</si>
  <si>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</si>
  <si>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</si>
  <si>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</si>
  <si>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</si>
  <si>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</si>
  <si>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</si>
  <si>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</si>
  <si>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</si>
  <si>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</si>
  <si>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</si>
  <si>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</si>
  <si>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</si>
  <si>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</si>
  <si>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</si>
  <si>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</si>
  <si>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</si>
  <si>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</si>
  <si>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</si>
  <si>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</si>
  <si>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</si>
  <si>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</si>
  <si>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</si>
  <si>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</si>
  <si>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</si>
  <si>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</si>
  <si>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</si>
  <si>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</si>
  <si>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</si>
  <si>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</si>
  <si>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</si>
  <si>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</si>
  <si>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</si>
  <si>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</si>
  <si>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</si>
  <si>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</si>
  <si>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</si>
  <si>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</si>
  <si>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</si>
  <si>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</si>
  <si>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</si>
  <si>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</si>
  <si>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</si>
  <si>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</si>
  <si>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</si>
  <si>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</si>
  <si>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</si>
  <si>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</si>
  <si>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</si>
  <si>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</si>
  <si>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</si>
  <si>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</si>
  <si>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</si>
  <si>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</si>
  <si>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</si>
  <si>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</si>
  <si>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</si>
  <si>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</si>
  <si>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</si>
  <si>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</si>
  <si>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</si>
  <si>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</si>
  <si>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</si>
  <si>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</si>
  <si>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</si>
  <si>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</si>
  <si>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</si>
  <si>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</si>
  <si>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処理場であるクリーンセンター長岡の更新時期に合わせて、令和7年度までに公共下水道と統合する予定である。</t>
    <phoneticPr fontId="4"/>
  </si>
  <si>
    <t>　現状では、震災による料金収入の減少、津波により消失した施設の企業債償還により一般会計からの繰入金に大きく依存している状況にある。
　経営状況の的確な把握、分析及び資産の適切な管理を図り、下水道事業全体として策定した経営戦略に基づき、計画的な事業運営を図るとともに、さらなる経営改善に努める必要がある。
　なお、汚水処理施設の耐用年数等を考慮して、令和7年度までに公共下水道事業と統合する予定である。</t>
    <rPh sb="72" eb="74">
      <t>テキカク</t>
    </rPh>
    <rPh sb="78" eb="80">
      <t>ブンセキ</t>
    </rPh>
    <rPh sb="94" eb="97">
      <t>ゲスイドウ</t>
    </rPh>
    <rPh sb="97" eb="99">
      <t>ジギョウ</t>
    </rPh>
    <rPh sb="99" eb="101">
      <t>ゼンタイ</t>
    </rPh>
    <rPh sb="104" eb="106">
      <t>サクテイ</t>
    </rPh>
    <rPh sb="110" eb="112">
      <t>センリャク</t>
    </rPh>
    <rPh sb="113" eb="114">
      <t>モト</t>
    </rPh>
    <rPh sb="117" eb="120">
      <t>ケイカクテキ</t>
    </rPh>
    <rPh sb="121" eb="123">
      <t>ジギョウ</t>
    </rPh>
    <rPh sb="123" eb="125">
      <t>ウンエイ</t>
    </rPh>
    <rPh sb="126" eb="127">
      <t>ハカ</t>
    </rPh>
    <rPh sb="145" eb="147">
      <t>ヒツヨウ</t>
    </rPh>
    <phoneticPr fontId="4"/>
  </si>
  <si>
    <t>【①経常収支比率】
　前年度より6.39％減少し、収支が黒字であることを示す100％を下回り、純損失を計上した。今後も経営改善に向けて使用料収入の確保と維持管理費の削減に努める必要がある。
【②累積欠損金比率】
　純損失による欠損金を計上したため、14.30％となった。今後も経営改善に向けて使用料収入の確保と維持管理費の削減に努めていく必要がある。
【③流動比率・④企業債残高対事業規模比率】
　流動比率は類似団体平均を上回るものの、企業債残高対事業規模比率は類似団体平均と比較してかなり高い数値となっている。今後は企業債の新規発行はせず、償還が進むため、数値は改善する見込みである。
　流動比率の改善は、一般会計負担金及び出資金による現金預金の増加が要因である。
　流動比率が100%を下回っているが、流動負債の主なものを占める企業債に対し、一般会計からの繰入金があるため、適切な繰入を受け入れることにより、年度を通しての支払いの問題はない状況である。
【⑤経費回収率・⑥汚水処理原価】
　経費回収率については、0.45％増加したものの100％を大きく下回っており、使用料以外の公費負担により汚水処理費用が賄われている状況にあることがわかる。また、汚水処理原価についても前年度から減少しているが類似団体平均を上回っており、料金改定、維持管理費の削減及び公共下水道との統合等の経営改善を図る必要がある。
【⑦施設利用率】
　類似団体平均を上回ったが、前年度から数値の増減はなく、適切な施設規模の維持に努める必要がある。
【⑧水洗化率】
　類似団体平均を上回る数値結果から、水洗化率向上の取組の効果が現れていることが確認できる。今後も継続して適切な汚水処理及び使用料収入の増加を図るため、更なる接続促進に努める。</t>
    <rPh sb="21" eb="23">
      <t>ゲンショウ</t>
    </rPh>
    <rPh sb="43" eb="45">
      <t>シタマワ</t>
    </rPh>
    <rPh sb="47" eb="48">
      <t>ジュン</t>
    </rPh>
    <rPh sb="48" eb="50">
      <t>ソンシツ</t>
    </rPh>
    <rPh sb="51" eb="53">
      <t>ケイジョウ</t>
    </rPh>
    <rPh sb="56" eb="58">
      <t>コンゴ</t>
    </rPh>
    <rPh sb="113" eb="116">
      <t>ケッソンキン</t>
    </rPh>
    <rPh sb="117" eb="119">
      <t>ケイジョウ</t>
    </rPh>
    <rPh sb="135" eb="137">
      <t>コンゴ</t>
    </rPh>
    <rPh sb="138" eb="140">
      <t>ケイエイ</t>
    </rPh>
    <rPh sb="140" eb="142">
      <t>カイゼン</t>
    </rPh>
    <rPh sb="143" eb="144">
      <t>ム</t>
    </rPh>
    <rPh sb="146" eb="149">
      <t>シヨウリョウ</t>
    </rPh>
    <rPh sb="149" eb="151">
      <t>シュウニュウ</t>
    </rPh>
    <rPh sb="152" eb="154">
      <t>カクホ</t>
    </rPh>
    <rPh sb="155" eb="157">
      <t>イジ</t>
    </rPh>
    <rPh sb="157" eb="160">
      <t>カンリヒ</t>
    </rPh>
    <rPh sb="161" eb="163">
      <t>サクゲン</t>
    </rPh>
    <rPh sb="164" eb="165">
      <t>ツト</t>
    </rPh>
    <rPh sb="169" eb="171">
      <t>ヒツヨウ</t>
    </rPh>
    <rPh sb="256" eb="258">
      <t>コンゴ</t>
    </rPh>
    <rPh sb="259" eb="261">
      <t>キギョウ</t>
    </rPh>
    <rPh sb="261" eb="262">
      <t>サイ</t>
    </rPh>
    <rPh sb="263" eb="265">
      <t>シンキ</t>
    </rPh>
    <rPh sb="265" eb="267">
      <t>ハッコウ</t>
    </rPh>
    <rPh sb="271" eb="273">
      <t>ショウカン</t>
    </rPh>
    <rPh sb="274" eb="275">
      <t>スス</t>
    </rPh>
    <rPh sb="279" eb="281">
      <t>スウチ</t>
    </rPh>
    <rPh sb="282" eb="284">
      <t>カイゼン</t>
    </rPh>
    <rPh sb="286" eb="288">
      <t>ミコ</t>
    </rPh>
    <rPh sb="295" eb="297">
      <t>リュウドウ</t>
    </rPh>
    <rPh sb="297" eb="299">
      <t>ヒリツ</t>
    </rPh>
    <rPh sb="300" eb="302">
      <t>カイゼン</t>
    </rPh>
    <rPh sb="304" eb="306">
      <t>イッパン</t>
    </rPh>
    <rPh sb="306" eb="308">
      <t>カイケイ</t>
    </rPh>
    <rPh sb="308" eb="311">
      <t>フタンキン</t>
    </rPh>
    <rPh sb="311" eb="312">
      <t>オヨ</t>
    </rPh>
    <rPh sb="313" eb="316">
      <t>シュッシキン</t>
    </rPh>
    <rPh sb="319" eb="321">
      <t>ゲンキン</t>
    </rPh>
    <rPh sb="321" eb="323">
      <t>ヨキン</t>
    </rPh>
    <rPh sb="324" eb="326">
      <t>ゾウカ</t>
    </rPh>
    <rPh sb="327" eb="329">
      <t>ヨウイン</t>
    </rPh>
    <rPh sb="335" eb="337">
      <t>リュウドウ</t>
    </rPh>
    <rPh sb="337" eb="339">
      <t>ヒリツ</t>
    </rPh>
    <rPh sb="345" eb="347">
      <t>シタマワ</t>
    </rPh>
    <rPh sb="353" eb="355">
      <t>リュウドウ</t>
    </rPh>
    <rPh sb="355" eb="357">
      <t>フサイ</t>
    </rPh>
    <rPh sb="358" eb="359">
      <t>オモ</t>
    </rPh>
    <rPh sb="363" eb="364">
      <t>シ</t>
    </rPh>
    <rPh sb="366" eb="368">
      <t>キギョウ</t>
    </rPh>
    <rPh sb="368" eb="369">
      <t>サイ</t>
    </rPh>
    <rPh sb="370" eb="371">
      <t>タイ</t>
    </rPh>
    <rPh sb="373" eb="375">
      <t>イッパン</t>
    </rPh>
    <rPh sb="375" eb="377">
      <t>カイケイ</t>
    </rPh>
    <rPh sb="380" eb="382">
      <t>クリイレ</t>
    </rPh>
    <rPh sb="382" eb="383">
      <t>キン</t>
    </rPh>
    <rPh sb="389" eb="391">
      <t>テキセツ</t>
    </rPh>
    <rPh sb="392" eb="394">
      <t>クリイレ</t>
    </rPh>
    <rPh sb="395" eb="396">
      <t>ウ</t>
    </rPh>
    <rPh sb="397" eb="398">
      <t>イ</t>
    </rPh>
    <rPh sb="406" eb="408">
      <t>ネンド</t>
    </rPh>
    <rPh sb="409" eb="410">
      <t>トオ</t>
    </rPh>
    <rPh sb="413" eb="415">
      <t>シハラ</t>
    </rPh>
    <rPh sb="417" eb="419">
      <t>モンダイ</t>
    </rPh>
    <rPh sb="422" eb="424">
      <t>ジョウキョウ</t>
    </rPh>
    <rPh sb="463" eb="465">
      <t>ゾウカ</t>
    </rPh>
    <rPh sb="537" eb="540">
      <t>ゼンネンド</t>
    </rPh>
    <rPh sb="542" eb="544">
      <t>ゲンショウ</t>
    </rPh>
    <rPh sb="618" eb="620">
      <t>シタマワ</t>
    </rPh>
    <rPh sb="620" eb="621">
      <t>ウワ</t>
    </rPh>
    <rPh sb="626" eb="629">
      <t>ゼンネンド</t>
    </rPh>
    <rPh sb="631" eb="633">
      <t>スウチ</t>
    </rPh>
    <rPh sb="634" eb="635">
      <t>ゾウ</t>
    </rPh>
    <rPh sb="635" eb="636">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</si>
</sst>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B57-42CA-BFFB-A2A0C0C731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0.05</c:v>
                </c:pt>
                <c:pt idx="4">
                  <c:v>0.03</c:v>
                </c:pt>
              </c:numCache>
            </c:numRef>
          </c:val>
          <c:smooth val="0"/>
          <c:extLst>
            <c:ext xmlns:c16="http://schemas.microsoft.com/office/drawing/2014/chart" uri="{C3380CC4-5D6E-409C-BE32-E72D297353CC}">
              <c16:uniqueId val="{00000001-EB57-42CA-BFFB-A2A0C0C731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71.11</c:v>
                </c:pt>
                <c:pt idx="2">
                  <c:v>71.11</c:v>
                </c:pt>
                <c:pt idx="3">
                  <c:v>60.84</c:v>
                </c:pt>
                <c:pt idx="4">
                  <c:v>60.84</c:v>
                </c:pt>
              </c:numCache>
            </c:numRef>
          </c:val>
          <c:extLst>
            <c:ext xmlns:c16="http://schemas.microsoft.com/office/drawing/2014/chart" uri="{C3380CC4-5D6E-409C-BE32-E72D297353CC}">
              <c16:uniqueId val="{00000000-2D44-4E81-B976-6E77828527F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66.53</c:v>
                </c:pt>
                <c:pt idx="4">
                  <c:v>52.35</c:v>
                </c:pt>
              </c:numCache>
            </c:numRef>
          </c:val>
          <c:smooth val="0"/>
          <c:extLst>
            <c:ext xmlns:c16="http://schemas.microsoft.com/office/drawing/2014/chart" uri="{C3380CC4-5D6E-409C-BE32-E72D297353CC}">
              <c16:uniqueId val="{00000001-2D44-4E81-B976-6E77828527F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90.49</c:v>
                </c:pt>
                <c:pt idx="2">
                  <c:v>90.44</c:v>
                </c:pt>
                <c:pt idx="3">
                  <c:v>90.32</c:v>
                </c:pt>
                <c:pt idx="4">
                  <c:v>90.34</c:v>
                </c:pt>
              </c:numCache>
            </c:numRef>
          </c:val>
          <c:extLst>
            <c:ext xmlns:c16="http://schemas.microsoft.com/office/drawing/2014/chart" uri="{C3380CC4-5D6E-409C-BE32-E72D297353CC}">
              <c16:uniqueId val="{00000000-B749-4132-8651-01D0906DDDF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84.67</c:v>
                </c:pt>
                <c:pt idx="4">
                  <c:v>84.39</c:v>
                </c:pt>
              </c:numCache>
            </c:numRef>
          </c:val>
          <c:smooth val="0"/>
          <c:extLst>
            <c:ext xmlns:c16="http://schemas.microsoft.com/office/drawing/2014/chart" uri="{C3380CC4-5D6E-409C-BE32-E72D297353CC}">
              <c16:uniqueId val="{00000001-B749-4132-8651-01D0906DDDF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138.38</c:v>
                </c:pt>
                <c:pt idx="2">
                  <c:v>99.94</c:v>
                </c:pt>
                <c:pt idx="3">
                  <c:v>104.38</c:v>
                </c:pt>
                <c:pt idx="4">
                  <c:v>97.99</c:v>
                </c:pt>
              </c:numCache>
            </c:numRef>
          </c:val>
          <c:extLst>
            <c:ext xmlns:c16="http://schemas.microsoft.com/office/drawing/2014/chart" uri="{C3380CC4-5D6E-409C-BE32-E72D297353CC}">
              <c16:uniqueId val="{00000000-6392-49E5-8619-C24F4230DAB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106.07</c:v>
                </c:pt>
                <c:pt idx="4">
                  <c:v>105.5</c:v>
                </c:pt>
              </c:numCache>
            </c:numRef>
          </c:val>
          <c:smooth val="0"/>
          <c:extLst>
            <c:ext xmlns:c16="http://schemas.microsoft.com/office/drawing/2014/chart" uri="{C3380CC4-5D6E-409C-BE32-E72D297353CC}">
              <c16:uniqueId val="{00000001-6392-49E5-8619-C24F4230DAB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3.5</c:v>
                </c:pt>
                <c:pt idx="2">
                  <c:v>6.58</c:v>
                </c:pt>
                <c:pt idx="3">
                  <c:v>9.76</c:v>
                </c:pt>
                <c:pt idx="4">
                  <c:v>12.69</c:v>
                </c:pt>
              </c:numCache>
            </c:numRef>
          </c:val>
          <c:extLst>
            <c:ext xmlns:c16="http://schemas.microsoft.com/office/drawing/2014/chart" uri="{C3380CC4-5D6E-409C-BE32-E72D297353CC}">
              <c16:uniqueId val="{00000000-6B9B-4FA5-8781-BB4E607205C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21.85</c:v>
                </c:pt>
                <c:pt idx="4">
                  <c:v>25.19</c:v>
                </c:pt>
              </c:numCache>
            </c:numRef>
          </c:val>
          <c:smooth val="0"/>
          <c:extLst>
            <c:ext xmlns:c16="http://schemas.microsoft.com/office/drawing/2014/chart" uri="{C3380CC4-5D6E-409C-BE32-E72D297353CC}">
              <c16:uniqueId val="{00000001-6B9B-4FA5-8781-BB4E607205C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8A2-4793-ADEF-7B81AF81BBE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F8A2-4793-ADEF-7B81AF81BBE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formatCode="#,##0.00;&quot;△&quot;#,##0.00;&quot;-&quot;">
                  <c:v>0.45</c:v>
                </c:pt>
                <c:pt idx="3">
                  <c:v>0</c:v>
                </c:pt>
                <c:pt idx="4" formatCode="#,##0.00;&quot;△&quot;#,##0.00;&quot;-&quot;">
                  <c:v>14.3</c:v>
                </c:pt>
              </c:numCache>
            </c:numRef>
          </c:val>
          <c:extLst>
            <c:ext xmlns:c16="http://schemas.microsoft.com/office/drawing/2014/chart" uri="{C3380CC4-5D6E-409C-BE32-E72D297353CC}">
              <c16:uniqueId val="{00000000-8A98-40EE-A6D6-A448DFEA644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132.04</c:v>
                </c:pt>
                <c:pt idx="4">
                  <c:v>145.43</c:v>
                </c:pt>
              </c:numCache>
            </c:numRef>
          </c:val>
          <c:smooth val="0"/>
          <c:extLst>
            <c:ext xmlns:c16="http://schemas.microsoft.com/office/drawing/2014/chart" uri="{C3380CC4-5D6E-409C-BE32-E72D297353CC}">
              <c16:uniqueId val="{00000001-8A98-40EE-A6D6-A448DFEA644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576.71</c:v>
                </c:pt>
                <c:pt idx="2">
                  <c:v>19.579999999999998</c:v>
                </c:pt>
                <c:pt idx="3">
                  <c:v>18.78</c:v>
                </c:pt>
                <c:pt idx="4">
                  <c:v>83.52</c:v>
                </c:pt>
              </c:numCache>
            </c:numRef>
          </c:val>
          <c:extLst>
            <c:ext xmlns:c16="http://schemas.microsoft.com/office/drawing/2014/chart" uri="{C3380CC4-5D6E-409C-BE32-E72D297353CC}">
              <c16:uniqueId val="{00000000-77FA-4618-86E0-9D68B95CD9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35.69</c:v>
                </c:pt>
                <c:pt idx="4">
                  <c:v>38.4</c:v>
                </c:pt>
              </c:numCache>
            </c:numRef>
          </c:val>
          <c:smooth val="0"/>
          <c:extLst>
            <c:ext xmlns:c16="http://schemas.microsoft.com/office/drawing/2014/chart" uri="{C3380CC4-5D6E-409C-BE32-E72D297353CC}">
              <c16:uniqueId val="{00000001-77FA-4618-86E0-9D68B95CD9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2484.75</c:v>
                </c:pt>
                <c:pt idx="2">
                  <c:v>2231.61</c:v>
                </c:pt>
                <c:pt idx="3">
                  <c:v>1881.39</c:v>
                </c:pt>
                <c:pt idx="4">
                  <c:v>1970.23</c:v>
                </c:pt>
              </c:numCache>
            </c:numRef>
          </c:val>
          <c:extLst>
            <c:ext xmlns:c16="http://schemas.microsoft.com/office/drawing/2014/chart" uri="{C3380CC4-5D6E-409C-BE32-E72D297353CC}">
              <c16:uniqueId val="{00000000-68D1-4B52-966B-83885D1B15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791.76</c:v>
                </c:pt>
                <c:pt idx="4">
                  <c:v>900.82</c:v>
                </c:pt>
              </c:numCache>
            </c:numRef>
          </c:val>
          <c:smooth val="0"/>
          <c:extLst>
            <c:ext xmlns:c16="http://schemas.microsoft.com/office/drawing/2014/chart" uri="{C3380CC4-5D6E-409C-BE32-E72D297353CC}">
              <c16:uniqueId val="{00000001-68D1-4B52-966B-83885D1B15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57.01</c:v>
                </c:pt>
                <c:pt idx="2">
                  <c:v>23.93</c:v>
                </c:pt>
                <c:pt idx="3">
                  <c:v>43.1</c:v>
                </c:pt>
                <c:pt idx="4">
                  <c:v>43.55</c:v>
                </c:pt>
              </c:numCache>
            </c:numRef>
          </c:val>
          <c:extLst>
            <c:ext xmlns:c16="http://schemas.microsoft.com/office/drawing/2014/chart" uri="{C3380CC4-5D6E-409C-BE32-E72D297353CC}">
              <c16:uniqueId val="{00000000-33C4-4AD0-ADC4-3CAD7433BDC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56.26</c:v>
                </c:pt>
                <c:pt idx="4">
                  <c:v>52.94</c:v>
                </c:pt>
              </c:numCache>
            </c:numRef>
          </c:val>
          <c:smooth val="0"/>
          <c:extLst>
            <c:ext xmlns:c16="http://schemas.microsoft.com/office/drawing/2014/chart" uri="{C3380CC4-5D6E-409C-BE32-E72D297353CC}">
              <c16:uniqueId val="{00000001-33C4-4AD0-ADC4-3CAD7433BDC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257.39</c:v>
                </c:pt>
                <c:pt idx="2">
                  <c:v>610.87</c:v>
                </c:pt>
                <c:pt idx="3">
                  <c:v>339.92</c:v>
                </c:pt>
                <c:pt idx="4">
                  <c:v>334.26</c:v>
                </c:pt>
              </c:numCache>
            </c:numRef>
          </c:val>
          <c:extLst>
            <c:ext xmlns:c16="http://schemas.microsoft.com/office/drawing/2014/chart" uri="{C3380CC4-5D6E-409C-BE32-E72D297353CC}">
              <c16:uniqueId val="{00000000-E0D9-4315-9A89-9DC524CD896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E0D9-4315-9A89-9DC524CD896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岩沼市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43656</v>
      </c>
      <c r="AM8" s="42"/>
      <c r="AN8" s="42"/>
      <c r="AO8" s="42"/>
      <c r="AP8" s="42"/>
      <c r="AQ8" s="42"/>
      <c r="AR8" s="42"/>
      <c r="AS8" s="42"/>
      <c r="AT8" s="35">
        <f>データ!T6</f>
        <v>60.45</v>
      </c>
      <c r="AU8" s="35"/>
      <c r="AV8" s="35"/>
      <c r="AW8" s="35"/>
      <c r="AX8" s="35"/>
      <c r="AY8" s="35"/>
      <c r="AZ8" s="35"/>
      <c r="BA8" s="35"/>
      <c r="BB8" s="35">
        <f>データ!U6</f>
        <v>722.18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67.680000000000007</v>
      </c>
      <c r="J10" s="35"/>
      <c r="K10" s="35"/>
      <c r="L10" s="35"/>
      <c r="M10" s="35"/>
      <c r="N10" s="35"/>
      <c r="O10" s="35"/>
      <c r="P10" s="35">
        <f>データ!P6</f>
        <v>2.29</v>
      </c>
      <c r="Q10" s="35"/>
      <c r="R10" s="35"/>
      <c r="S10" s="35"/>
      <c r="T10" s="35"/>
      <c r="U10" s="35"/>
      <c r="V10" s="35"/>
      <c r="W10" s="35">
        <f>データ!Q6</f>
        <v>93.77</v>
      </c>
      <c r="X10" s="35"/>
      <c r="Y10" s="35"/>
      <c r="Z10" s="35"/>
      <c r="AA10" s="35"/>
      <c r="AB10" s="35"/>
      <c r="AC10" s="35"/>
      <c r="AD10" s="42">
        <f>データ!R6</f>
        <v>2948</v>
      </c>
      <c r="AE10" s="42"/>
      <c r="AF10" s="42"/>
      <c r="AG10" s="42"/>
      <c r="AH10" s="42"/>
      <c r="AI10" s="42"/>
      <c r="AJ10" s="42"/>
      <c r="AK10" s="2"/>
      <c r="AL10" s="42">
        <f>データ!V6</f>
        <v>994</v>
      </c>
      <c r="AM10" s="42"/>
      <c r="AN10" s="42"/>
      <c r="AO10" s="42"/>
      <c r="AP10" s="42"/>
      <c r="AQ10" s="42"/>
      <c r="AR10" s="42"/>
      <c r="AS10" s="42"/>
      <c r="AT10" s="35">
        <f>データ!W6</f>
        <v>1.52</v>
      </c>
      <c r="AU10" s="35"/>
      <c r="AV10" s="35"/>
      <c r="AW10" s="35"/>
      <c r="AX10" s="35"/>
      <c r="AY10" s="35"/>
      <c r="AZ10" s="35"/>
      <c r="BA10" s="35"/>
      <c r="BB10" s="35">
        <f>データ!X6</f>
        <v>653.95000000000005</v>
      </c>
      <c r="BC10" s="35"/>
      <c r="BD10" s="35"/>
      <c r="BE10" s="35"/>
      <c r="BF10" s="35"/>
      <c r="BG10" s="35"/>
      <c r="BH10" s="35"/>
      <c r="BI10" s="35"/>
      <c r="BJ10" s="2"/>
      <c r="BK10" s="2"/>
      <c r="BL10" s="68" t="s">
        <v>22</v>
      </c>
      <c r="BM10" s="69"/>
      <c r="BN10" s="70" t="s">
        <v>23</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2" t="s">
        <v>114</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3"/>
      <c r="BN58" s="73"/>
      <c r="BO58" s="73"/>
      <c r="BP58" s="73"/>
      <c r="BQ58" s="73"/>
      <c r="BR58" s="73"/>
      <c r="BS58" s="73"/>
      <c r="BT58" s="73"/>
      <c r="BU58" s="73"/>
      <c r="BV58" s="73"/>
      <c r="BW58" s="73"/>
      <c r="BX58" s="73"/>
      <c r="BY58" s="73"/>
      <c r="BZ58" s="7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3"/>
      <c r="BN59" s="73"/>
      <c r="BO59" s="73"/>
      <c r="BP59" s="73"/>
      <c r="BQ59" s="73"/>
      <c r="BR59" s="73"/>
      <c r="BS59" s="73"/>
      <c r="BT59" s="73"/>
      <c r="BU59" s="73"/>
      <c r="BV59" s="73"/>
      <c r="BW59" s="73"/>
      <c r="BX59" s="73"/>
      <c r="BY59" s="73"/>
      <c r="BZ59" s="74"/>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2"/>
      <c r="BM60" s="73"/>
      <c r="BN60" s="73"/>
      <c r="BO60" s="73"/>
      <c r="BP60" s="73"/>
      <c r="BQ60" s="73"/>
      <c r="BR60" s="73"/>
      <c r="BS60" s="73"/>
      <c r="BT60" s="73"/>
      <c r="BU60" s="73"/>
      <c r="BV60" s="73"/>
      <c r="BW60" s="73"/>
      <c r="BX60" s="73"/>
      <c r="BY60" s="73"/>
      <c r="BZ60" s="74"/>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115</v>
      </c>
      <c r="BM66" s="73"/>
      <c r="BN66" s="73"/>
      <c r="BO66" s="73"/>
      <c r="BP66" s="73"/>
      <c r="BQ66" s="73"/>
      <c r="BR66" s="73"/>
      <c r="BS66" s="73"/>
      <c r="BT66" s="73"/>
      <c r="BU66" s="73"/>
      <c r="BV66" s="73"/>
      <c r="BW66" s="73"/>
      <c r="BX66" s="73"/>
      <c r="BY66" s="73"/>
      <c r="BZ66" s="7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2"/>
      <c r="BM67" s="73"/>
      <c r="BN67" s="73"/>
      <c r="BO67" s="73"/>
      <c r="BP67" s="73"/>
      <c r="BQ67" s="73"/>
      <c r="BR67" s="73"/>
      <c r="BS67" s="73"/>
      <c r="BT67" s="73"/>
      <c r="BU67" s="73"/>
      <c r="BV67" s="73"/>
      <c r="BW67" s="73"/>
      <c r="BX67" s="73"/>
      <c r="BY67" s="73"/>
      <c r="BZ67" s="7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2"/>
      <c r="BM68" s="73"/>
      <c r="BN68" s="73"/>
      <c r="BO68" s="73"/>
      <c r="BP68" s="73"/>
      <c r="BQ68" s="73"/>
      <c r="BR68" s="73"/>
      <c r="BS68" s="73"/>
      <c r="BT68" s="73"/>
      <c r="BU68" s="73"/>
      <c r="BV68" s="73"/>
      <c r="BW68" s="73"/>
      <c r="BX68" s="73"/>
      <c r="BY68" s="73"/>
      <c r="BZ68" s="7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2"/>
      <c r="BM69" s="73"/>
      <c r="BN69" s="73"/>
      <c r="BO69" s="73"/>
      <c r="BP69" s="73"/>
      <c r="BQ69" s="73"/>
      <c r="BR69" s="73"/>
      <c r="BS69" s="73"/>
      <c r="BT69" s="73"/>
      <c r="BU69" s="73"/>
      <c r="BV69" s="73"/>
      <c r="BW69" s="73"/>
      <c r="BX69" s="73"/>
      <c r="BY69" s="73"/>
      <c r="BZ69" s="7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2"/>
      <c r="BM70" s="73"/>
      <c r="BN70" s="73"/>
      <c r="BO70" s="73"/>
      <c r="BP70" s="73"/>
      <c r="BQ70" s="73"/>
      <c r="BR70" s="73"/>
      <c r="BS70" s="73"/>
      <c r="BT70" s="73"/>
      <c r="BU70" s="73"/>
      <c r="BV70" s="73"/>
      <c r="BW70" s="73"/>
      <c r="BX70" s="73"/>
      <c r="BY70" s="73"/>
      <c r="BZ70" s="7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2"/>
      <c r="BM71" s="73"/>
      <c r="BN71" s="73"/>
      <c r="BO71" s="73"/>
      <c r="BP71" s="73"/>
      <c r="BQ71" s="73"/>
      <c r="BR71" s="73"/>
      <c r="BS71" s="73"/>
      <c r="BT71" s="73"/>
      <c r="BU71" s="73"/>
      <c r="BV71" s="73"/>
      <c r="BW71" s="73"/>
      <c r="BX71" s="73"/>
      <c r="BY71" s="73"/>
      <c r="BZ71" s="7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2"/>
      <c r="BM72" s="73"/>
      <c r="BN72" s="73"/>
      <c r="BO72" s="73"/>
      <c r="BP72" s="73"/>
      <c r="BQ72" s="73"/>
      <c r="BR72" s="73"/>
      <c r="BS72" s="73"/>
      <c r="BT72" s="73"/>
      <c r="BU72" s="73"/>
      <c r="BV72" s="73"/>
      <c r="BW72" s="73"/>
      <c r="BX72" s="73"/>
      <c r="BY72" s="73"/>
      <c r="BZ72" s="7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2"/>
      <c r="BM73" s="73"/>
      <c r="BN73" s="73"/>
      <c r="BO73" s="73"/>
      <c r="BP73" s="73"/>
      <c r="BQ73" s="73"/>
      <c r="BR73" s="73"/>
      <c r="BS73" s="73"/>
      <c r="BT73" s="73"/>
      <c r="BU73" s="73"/>
      <c r="BV73" s="73"/>
      <c r="BW73" s="73"/>
      <c r="BX73" s="73"/>
      <c r="BY73" s="73"/>
      <c r="BZ73" s="7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2"/>
      <c r="BM74" s="73"/>
      <c r="BN74" s="73"/>
      <c r="BO74" s="73"/>
      <c r="BP74" s="73"/>
      <c r="BQ74" s="73"/>
      <c r="BR74" s="73"/>
      <c r="BS74" s="73"/>
      <c r="BT74" s="73"/>
      <c r="BU74" s="73"/>
      <c r="BV74" s="73"/>
      <c r="BW74" s="73"/>
      <c r="BX74" s="73"/>
      <c r="BY74" s="73"/>
      <c r="BZ74" s="7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2"/>
      <c r="BM75" s="73"/>
      <c r="BN75" s="73"/>
      <c r="BO75" s="73"/>
      <c r="BP75" s="73"/>
      <c r="BQ75" s="73"/>
      <c r="BR75" s="73"/>
      <c r="BS75" s="73"/>
      <c r="BT75" s="73"/>
      <c r="BU75" s="73"/>
      <c r="BV75" s="73"/>
      <c r="BW75" s="73"/>
      <c r="BX75" s="73"/>
      <c r="BY75" s="73"/>
      <c r="BZ75" s="7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2"/>
      <c r="BM76" s="73"/>
      <c r="BN76" s="73"/>
      <c r="BO76" s="73"/>
      <c r="BP76" s="73"/>
      <c r="BQ76" s="73"/>
      <c r="BR76" s="73"/>
      <c r="BS76" s="73"/>
      <c r="BT76" s="73"/>
      <c r="BU76" s="73"/>
      <c r="BV76" s="73"/>
      <c r="BW76" s="73"/>
      <c r="BX76" s="73"/>
      <c r="BY76" s="73"/>
      <c r="BZ76" s="7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2"/>
      <c r="BM77" s="73"/>
      <c r="BN77" s="73"/>
      <c r="BO77" s="73"/>
      <c r="BP77" s="73"/>
      <c r="BQ77" s="73"/>
      <c r="BR77" s="73"/>
      <c r="BS77" s="73"/>
      <c r="BT77" s="73"/>
      <c r="BU77" s="73"/>
      <c r="BV77" s="73"/>
      <c r="BW77" s="73"/>
      <c r="BX77" s="73"/>
      <c r="BY77" s="73"/>
      <c r="BZ77" s="7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2"/>
      <c r="BM78" s="73"/>
      <c r="BN78" s="73"/>
      <c r="BO78" s="73"/>
      <c r="BP78" s="73"/>
      <c r="BQ78" s="73"/>
      <c r="BR78" s="73"/>
      <c r="BS78" s="73"/>
      <c r="BT78" s="73"/>
      <c r="BU78" s="73"/>
      <c r="BV78" s="73"/>
      <c r="BW78" s="73"/>
      <c r="BX78" s="73"/>
      <c r="BY78" s="73"/>
      <c r="BZ78" s="7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2"/>
      <c r="BM79" s="73"/>
      <c r="BN79" s="73"/>
      <c r="BO79" s="73"/>
      <c r="BP79" s="73"/>
      <c r="BQ79" s="73"/>
      <c r="BR79" s="73"/>
      <c r="BS79" s="73"/>
      <c r="BT79" s="73"/>
      <c r="BU79" s="73"/>
      <c r="BV79" s="73"/>
      <c r="BW79" s="73"/>
      <c r="BX79" s="73"/>
      <c r="BY79" s="73"/>
      <c r="BZ79" s="7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2"/>
      <c r="BM80" s="73"/>
      <c r="BN80" s="73"/>
      <c r="BO80" s="73"/>
      <c r="BP80" s="73"/>
      <c r="BQ80" s="73"/>
      <c r="BR80" s="73"/>
      <c r="BS80" s="73"/>
      <c r="BT80" s="73"/>
      <c r="BU80" s="73"/>
      <c r="BV80" s="73"/>
      <c r="BW80" s="73"/>
      <c r="BX80" s="73"/>
      <c r="BY80" s="73"/>
      <c r="BZ80" s="7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2"/>
      <c r="BM81" s="73"/>
      <c r="BN81" s="73"/>
      <c r="BO81" s="73"/>
      <c r="BP81" s="73"/>
      <c r="BQ81" s="73"/>
      <c r="BR81" s="73"/>
      <c r="BS81" s="73"/>
      <c r="BT81" s="73"/>
      <c r="BU81" s="73"/>
      <c r="BV81" s="73"/>
      <c r="BW81" s="73"/>
      <c r="BX81" s="73"/>
      <c r="BY81" s="73"/>
      <c r="BZ81" s="7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15">
      <c r="C83" s="78" t="s">
        <v>30</v>
      </c>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Ax8orScwAO8bMybIL/UOikbbLF2qUjIKAhGNcpe8djxE2fatfz6Vmg553kOOIQcAXptlVnhDL3HMxRHXbVZRw==" saltValue="F6Y1h8b+f9lEpi4CdAXRR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14" t="s">
        <v>55</v>
      </c>
      <c r="B4" s="16"/>
      <c r="C4" s="16"/>
      <c r="D4" s="16"/>
      <c r="E4" s="16"/>
      <c r="F4" s="16"/>
      <c r="G4" s="16"/>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42111</v>
      </c>
      <c r="D6" s="19">
        <f t="shared" si="3"/>
        <v>46</v>
      </c>
      <c r="E6" s="19">
        <f t="shared" si="3"/>
        <v>17</v>
      </c>
      <c r="F6" s="19">
        <f t="shared" si="3"/>
        <v>5</v>
      </c>
      <c r="G6" s="19">
        <f t="shared" si="3"/>
        <v>0</v>
      </c>
      <c r="H6" s="19" t="str">
        <f t="shared" si="3"/>
        <v>宮城県　岩沼市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67.680000000000007</v>
      </c>
      <c r="P6" s="20">
        <f t="shared" si="3"/>
        <v>2.29</v>
      </c>
      <c r="Q6" s="20">
        <f t="shared" si="3"/>
        <v>93.77</v>
      </c>
      <c r="R6" s="20">
        <f t="shared" si="3"/>
        <v>2948</v>
      </c>
      <c r="S6" s="20">
        <f t="shared" si="3"/>
        <v>43656</v>
      </c>
      <c r="T6" s="20">
        <f t="shared" si="3"/>
        <v>60.45</v>
      </c>
      <c r="U6" s="20">
        <f t="shared" si="3"/>
        <v>722.18</v>
      </c>
      <c r="V6" s="20">
        <f t="shared" si="3"/>
        <v>994</v>
      </c>
      <c r="W6" s="20">
        <f t="shared" si="3"/>
        <v>1.52</v>
      </c>
      <c r="X6" s="20">
        <f t="shared" si="3"/>
        <v>653.95000000000005</v>
      </c>
      <c r="Y6" s="21" t="str">
        <f>IF(Y7="",NA(),Y7)</f>
        <v>-</v>
      </c>
      <c r="Z6" s="21">
        <f t="shared" ref="Z6:AH6" si="4">IF(Z7="",NA(),Z7)</f>
        <v>138.38</v>
      </c>
      <c r="AA6" s="21">
        <f t="shared" si="4"/>
        <v>99.94</v>
      </c>
      <c r="AB6" s="21">
        <f t="shared" si="4"/>
        <v>104.38</v>
      </c>
      <c r="AC6" s="21">
        <f t="shared" si="4"/>
        <v>97.99</v>
      </c>
      <c r="AD6" s="21" t="str">
        <f t="shared" si="4"/>
        <v>-</v>
      </c>
      <c r="AE6" s="21">
        <f t="shared" si="4"/>
        <v>103.6</v>
      </c>
      <c r="AF6" s="21">
        <f t="shared" si="4"/>
        <v>106.37</v>
      </c>
      <c r="AG6" s="21">
        <f t="shared" si="4"/>
        <v>106.07</v>
      </c>
      <c r="AH6" s="21">
        <f t="shared" si="4"/>
        <v>105.5</v>
      </c>
      <c r="AI6" s="20" t="str">
        <f>IF(AI7="","",IF(AI7="-","【-】","【"&amp;SUBSTITUTE(TEXT(AI7,"#,##0.00"),"-","△")&amp;"】"))</f>
        <v>【103.61】</v>
      </c>
      <c r="AJ6" s="21" t="str">
        <f>IF(AJ7="",NA(),AJ7)</f>
        <v>-</v>
      </c>
      <c r="AK6" s="20">
        <f t="shared" ref="AK6:AS6" si="5">IF(AK7="",NA(),AK7)</f>
        <v>0</v>
      </c>
      <c r="AL6" s="21">
        <f t="shared" si="5"/>
        <v>0.45</v>
      </c>
      <c r="AM6" s="20">
        <f t="shared" si="5"/>
        <v>0</v>
      </c>
      <c r="AN6" s="21">
        <f t="shared" si="5"/>
        <v>14.3</v>
      </c>
      <c r="AO6" s="21" t="str">
        <f t="shared" si="5"/>
        <v>-</v>
      </c>
      <c r="AP6" s="21">
        <f t="shared" si="5"/>
        <v>193.99</v>
      </c>
      <c r="AQ6" s="21">
        <f t="shared" si="5"/>
        <v>139.02000000000001</v>
      </c>
      <c r="AR6" s="21">
        <f t="shared" si="5"/>
        <v>132.04</v>
      </c>
      <c r="AS6" s="21">
        <f t="shared" si="5"/>
        <v>145.43</v>
      </c>
      <c r="AT6" s="20" t="str">
        <f>IF(AT7="","",IF(AT7="-","【-】","【"&amp;SUBSTITUTE(TEXT(AT7,"#,##0.00"),"-","△")&amp;"】"))</f>
        <v>【133.62】</v>
      </c>
      <c r="AU6" s="21" t="str">
        <f>IF(AU7="",NA(),AU7)</f>
        <v>-</v>
      </c>
      <c r="AV6" s="21">
        <f t="shared" ref="AV6:BD6" si="6">IF(AV7="",NA(),AV7)</f>
        <v>576.71</v>
      </c>
      <c r="AW6" s="21">
        <f t="shared" si="6"/>
        <v>19.579999999999998</v>
      </c>
      <c r="AX6" s="21">
        <f t="shared" si="6"/>
        <v>18.78</v>
      </c>
      <c r="AY6" s="21">
        <f t="shared" si="6"/>
        <v>83.52</v>
      </c>
      <c r="AZ6" s="21" t="str">
        <f t="shared" si="6"/>
        <v>-</v>
      </c>
      <c r="BA6" s="21">
        <f t="shared" si="6"/>
        <v>26.99</v>
      </c>
      <c r="BB6" s="21">
        <f t="shared" si="6"/>
        <v>29.13</v>
      </c>
      <c r="BC6" s="21">
        <f t="shared" si="6"/>
        <v>35.69</v>
      </c>
      <c r="BD6" s="21">
        <f t="shared" si="6"/>
        <v>38.4</v>
      </c>
      <c r="BE6" s="20" t="str">
        <f>IF(BE7="","",IF(BE7="-","【-】","【"&amp;SUBSTITUTE(TEXT(BE7,"#,##0.00"),"-","△")&amp;"】"))</f>
        <v>【36.94】</v>
      </c>
      <c r="BF6" s="21" t="str">
        <f>IF(BF7="",NA(),BF7)</f>
        <v>-</v>
      </c>
      <c r="BG6" s="21">
        <f t="shared" ref="BG6:BO6" si="7">IF(BG7="",NA(),BG7)</f>
        <v>2484.75</v>
      </c>
      <c r="BH6" s="21">
        <f t="shared" si="7"/>
        <v>2231.61</v>
      </c>
      <c r="BI6" s="21">
        <f t="shared" si="7"/>
        <v>1881.39</v>
      </c>
      <c r="BJ6" s="21">
        <f t="shared" si="7"/>
        <v>1970.23</v>
      </c>
      <c r="BK6" s="21" t="str">
        <f t="shared" si="7"/>
        <v>-</v>
      </c>
      <c r="BL6" s="21">
        <f t="shared" si="7"/>
        <v>826.83</v>
      </c>
      <c r="BM6" s="21">
        <f t="shared" si="7"/>
        <v>867.83</v>
      </c>
      <c r="BN6" s="21">
        <f t="shared" si="7"/>
        <v>791.76</v>
      </c>
      <c r="BO6" s="21">
        <f t="shared" si="7"/>
        <v>900.82</v>
      </c>
      <c r="BP6" s="20" t="str">
        <f>IF(BP7="","",IF(BP7="-","【-】","【"&amp;SUBSTITUTE(TEXT(BP7,"#,##0.00"),"-","△")&amp;"】"))</f>
        <v>【809.19】</v>
      </c>
      <c r="BQ6" s="21" t="str">
        <f>IF(BQ7="",NA(),BQ7)</f>
        <v>-</v>
      </c>
      <c r="BR6" s="21">
        <f t="shared" ref="BR6:BZ6" si="8">IF(BR7="",NA(),BR7)</f>
        <v>57.01</v>
      </c>
      <c r="BS6" s="21">
        <f t="shared" si="8"/>
        <v>23.93</v>
      </c>
      <c r="BT6" s="21">
        <f t="shared" si="8"/>
        <v>43.1</v>
      </c>
      <c r="BU6" s="21">
        <f t="shared" si="8"/>
        <v>43.55</v>
      </c>
      <c r="BV6" s="21" t="str">
        <f t="shared" si="8"/>
        <v>-</v>
      </c>
      <c r="BW6" s="21">
        <f t="shared" si="8"/>
        <v>57.31</v>
      </c>
      <c r="BX6" s="21">
        <f t="shared" si="8"/>
        <v>57.08</v>
      </c>
      <c r="BY6" s="21">
        <f t="shared" si="8"/>
        <v>56.26</v>
      </c>
      <c r="BZ6" s="21">
        <f t="shared" si="8"/>
        <v>52.94</v>
      </c>
      <c r="CA6" s="20" t="str">
        <f>IF(CA7="","",IF(CA7="-","【-】","【"&amp;SUBSTITUTE(TEXT(CA7,"#,##0.00"),"-","△")&amp;"】"))</f>
        <v>【57.02】</v>
      </c>
      <c r="CB6" s="21" t="str">
        <f>IF(CB7="",NA(),CB7)</f>
        <v>-</v>
      </c>
      <c r="CC6" s="21">
        <f t="shared" ref="CC6:CK6" si="9">IF(CC7="",NA(),CC7)</f>
        <v>257.39</v>
      </c>
      <c r="CD6" s="21">
        <f t="shared" si="9"/>
        <v>610.87</v>
      </c>
      <c r="CE6" s="21">
        <f t="shared" si="9"/>
        <v>339.92</v>
      </c>
      <c r="CF6" s="21">
        <f t="shared" si="9"/>
        <v>334.26</v>
      </c>
      <c r="CG6" s="21" t="str">
        <f t="shared" si="9"/>
        <v>-</v>
      </c>
      <c r="CH6" s="21">
        <f t="shared" si="9"/>
        <v>273.52</v>
      </c>
      <c r="CI6" s="21">
        <f t="shared" si="9"/>
        <v>274.99</v>
      </c>
      <c r="CJ6" s="21">
        <f t="shared" si="9"/>
        <v>282.08999999999997</v>
      </c>
      <c r="CK6" s="21">
        <f t="shared" si="9"/>
        <v>303.27999999999997</v>
      </c>
      <c r="CL6" s="20" t="str">
        <f>IF(CL7="","",IF(CL7="-","【-】","【"&amp;SUBSTITUTE(TEXT(CL7,"#,##0.00"),"-","△")&amp;"】"))</f>
        <v>【273.68】</v>
      </c>
      <c r="CM6" s="21" t="str">
        <f>IF(CM7="",NA(),CM7)</f>
        <v>-</v>
      </c>
      <c r="CN6" s="21">
        <f t="shared" ref="CN6:CV6" si="10">IF(CN7="",NA(),CN7)</f>
        <v>71.11</v>
      </c>
      <c r="CO6" s="21">
        <f t="shared" si="10"/>
        <v>71.11</v>
      </c>
      <c r="CP6" s="21">
        <f t="shared" si="10"/>
        <v>60.84</v>
      </c>
      <c r="CQ6" s="21">
        <f t="shared" si="10"/>
        <v>60.84</v>
      </c>
      <c r="CR6" s="21" t="str">
        <f t="shared" si="10"/>
        <v>-</v>
      </c>
      <c r="CS6" s="21">
        <f t="shared" si="10"/>
        <v>50.14</v>
      </c>
      <c r="CT6" s="21">
        <f t="shared" si="10"/>
        <v>54.83</v>
      </c>
      <c r="CU6" s="21">
        <f t="shared" si="10"/>
        <v>66.53</v>
      </c>
      <c r="CV6" s="21">
        <f t="shared" si="10"/>
        <v>52.35</v>
      </c>
      <c r="CW6" s="20" t="str">
        <f>IF(CW7="","",IF(CW7="-","【-】","【"&amp;SUBSTITUTE(TEXT(CW7,"#,##0.00"),"-","△")&amp;"】"))</f>
        <v>【52.55】</v>
      </c>
      <c r="CX6" s="21" t="str">
        <f>IF(CX7="",NA(),CX7)</f>
        <v>-</v>
      </c>
      <c r="CY6" s="21">
        <f t="shared" ref="CY6:DG6" si="11">IF(CY7="",NA(),CY7)</f>
        <v>90.49</v>
      </c>
      <c r="CZ6" s="21">
        <f t="shared" si="11"/>
        <v>90.44</v>
      </c>
      <c r="DA6" s="21">
        <f t="shared" si="11"/>
        <v>90.32</v>
      </c>
      <c r="DB6" s="21">
        <f t="shared" si="11"/>
        <v>90.34</v>
      </c>
      <c r="DC6" s="21" t="str">
        <f t="shared" si="11"/>
        <v>-</v>
      </c>
      <c r="DD6" s="21">
        <f t="shared" si="11"/>
        <v>84.98</v>
      </c>
      <c r="DE6" s="21">
        <f t="shared" si="11"/>
        <v>84.7</v>
      </c>
      <c r="DF6" s="21">
        <f t="shared" si="11"/>
        <v>84.67</v>
      </c>
      <c r="DG6" s="21">
        <f t="shared" si="11"/>
        <v>84.39</v>
      </c>
      <c r="DH6" s="20" t="str">
        <f>IF(DH7="","",IF(DH7="-","【-】","【"&amp;SUBSTITUTE(TEXT(DH7,"#,##0.00"),"-","△")&amp;"】"))</f>
        <v>【87.30】</v>
      </c>
      <c r="DI6" s="21" t="str">
        <f>IF(DI7="",NA(),DI7)</f>
        <v>-</v>
      </c>
      <c r="DJ6" s="21">
        <f t="shared" ref="DJ6:DR6" si="12">IF(DJ7="",NA(),DJ7)</f>
        <v>3.5</v>
      </c>
      <c r="DK6" s="21">
        <f t="shared" si="12"/>
        <v>6.58</v>
      </c>
      <c r="DL6" s="21">
        <f t="shared" si="12"/>
        <v>9.76</v>
      </c>
      <c r="DM6" s="21">
        <f t="shared" si="12"/>
        <v>12.69</v>
      </c>
      <c r="DN6" s="21" t="str">
        <f t="shared" si="12"/>
        <v>-</v>
      </c>
      <c r="DO6" s="21">
        <f t="shared" si="12"/>
        <v>23.06</v>
      </c>
      <c r="DP6" s="21">
        <f t="shared" si="12"/>
        <v>20.34</v>
      </c>
      <c r="DQ6" s="21">
        <f t="shared" si="12"/>
        <v>21.85</v>
      </c>
      <c r="DR6" s="21">
        <f t="shared" si="12"/>
        <v>25.19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42111</v>
      </c>
      <c r="D7" s="23">
        <v>46</v>
      </c>
      <c r="E7" s="23">
        <v>17</v>
      </c>
      <c r="F7" s="23">
        <v>5</v>
      </c>
      <c r="G7" s="23">
        <v>0</v>
      </c>
      <c r="H7" s="23" t="s">
        <v>96</v>
      </c>
      <c r="I7" s="23" t="s">
        <v>97</v>
      </c>
      <c r="J7" s="23" t="s">
        <v>98</v>
      </c>
      <c r="K7" s="23" t="s">
        <v>99</v>
      </c>
      <c r="L7" s="23" t="s">
        <v>100</v>
      </c>
      <c r="M7" s="23" t="s">
        <v>101</v>
      </c>
      <c r="N7" s="24" t="s">
        <v>102</v>
      </c>
      <c r="O7" s="24">
        <v>67.680000000000007</v>
      </c>
      <c r="P7" s="24">
        <v>2.29</v>
      </c>
      <c r="Q7" s="24">
        <v>93.77</v>
      </c>
      <c r="R7" s="24">
        <v>2948</v>
      </c>
      <c r="S7" s="24">
        <v>43656</v>
      </c>
      <c r="T7" s="24">
        <v>60.45</v>
      </c>
      <c r="U7" s="24">
        <v>722.18</v>
      </c>
      <c r="V7" s="24">
        <v>994</v>
      </c>
      <c r="W7" s="24">
        <v>1.52</v>
      </c>
      <c r="X7" s="24">
        <v>653.95000000000005</v>
      </c>
      <c r="Y7" s="24" t="s">
        <v>102</v>
      </c>
      <c r="Z7" s="24">
        <v>138.38</v>
      </c>
      <c r="AA7" s="24">
        <v>99.94</v>
      </c>
      <c r="AB7" s="24">
        <v>104.38</v>
      </c>
      <c r="AC7" s="24">
        <v>97.99</v>
      </c>
      <c r="AD7" s="24" t="s">
        <v>102</v>
      </c>
      <c r="AE7" s="24">
        <v>103.6</v>
      </c>
      <c r="AF7" s="24">
        <v>106.37</v>
      </c>
      <c r="AG7" s="24">
        <v>106.07</v>
      </c>
      <c r="AH7" s="24">
        <v>105.5</v>
      </c>
      <c r="AI7" s="24">
        <v>103.61</v>
      </c>
      <c r="AJ7" s="24" t="s">
        <v>102</v>
      </c>
      <c r="AK7" s="24">
        <v>0</v>
      </c>
      <c r="AL7" s="24">
        <v>0.45</v>
      </c>
      <c r="AM7" s="24">
        <v>0</v>
      </c>
      <c r="AN7" s="24">
        <v>14.3</v>
      </c>
      <c r="AO7" s="24" t="s">
        <v>102</v>
      </c>
      <c r="AP7" s="24">
        <v>193.99</v>
      </c>
      <c r="AQ7" s="24">
        <v>139.02000000000001</v>
      </c>
      <c r="AR7" s="24">
        <v>132.04</v>
      </c>
      <c r="AS7" s="24">
        <v>145.43</v>
      </c>
      <c r="AT7" s="24">
        <v>133.62</v>
      </c>
      <c r="AU7" s="24" t="s">
        <v>102</v>
      </c>
      <c r="AV7" s="24">
        <v>576.71</v>
      </c>
      <c r="AW7" s="24">
        <v>19.579999999999998</v>
      </c>
      <c r="AX7" s="24">
        <v>18.78</v>
      </c>
      <c r="AY7" s="24">
        <v>83.52</v>
      </c>
      <c r="AZ7" s="24" t="s">
        <v>102</v>
      </c>
      <c r="BA7" s="24">
        <v>26.99</v>
      </c>
      <c r="BB7" s="24">
        <v>29.13</v>
      </c>
      <c r="BC7" s="24">
        <v>35.69</v>
      </c>
      <c r="BD7" s="24">
        <v>38.4</v>
      </c>
      <c r="BE7" s="24">
        <v>36.94</v>
      </c>
      <c r="BF7" s="24" t="s">
        <v>102</v>
      </c>
      <c r="BG7" s="24">
        <v>2484.75</v>
      </c>
      <c r="BH7" s="24">
        <v>2231.61</v>
      </c>
      <c r="BI7" s="24">
        <v>1881.39</v>
      </c>
      <c r="BJ7" s="24">
        <v>1970.23</v>
      </c>
      <c r="BK7" s="24" t="s">
        <v>102</v>
      </c>
      <c r="BL7" s="24">
        <v>826.83</v>
      </c>
      <c r="BM7" s="24">
        <v>867.83</v>
      </c>
      <c r="BN7" s="24">
        <v>791.76</v>
      </c>
      <c r="BO7" s="24">
        <v>900.82</v>
      </c>
      <c r="BP7" s="24">
        <v>809.19</v>
      </c>
      <c r="BQ7" s="24" t="s">
        <v>102</v>
      </c>
      <c r="BR7" s="24">
        <v>57.01</v>
      </c>
      <c r="BS7" s="24">
        <v>23.93</v>
      </c>
      <c r="BT7" s="24">
        <v>43.1</v>
      </c>
      <c r="BU7" s="24">
        <v>43.55</v>
      </c>
      <c r="BV7" s="24" t="s">
        <v>102</v>
      </c>
      <c r="BW7" s="24">
        <v>57.31</v>
      </c>
      <c r="BX7" s="24">
        <v>57.08</v>
      </c>
      <c r="BY7" s="24">
        <v>56.26</v>
      </c>
      <c r="BZ7" s="24">
        <v>52.94</v>
      </c>
      <c r="CA7" s="24">
        <v>57.02</v>
      </c>
      <c r="CB7" s="24" t="s">
        <v>102</v>
      </c>
      <c r="CC7" s="24">
        <v>257.39</v>
      </c>
      <c r="CD7" s="24">
        <v>610.87</v>
      </c>
      <c r="CE7" s="24">
        <v>339.92</v>
      </c>
      <c r="CF7" s="24">
        <v>334.26</v>
      </c>
      <c r="CG7" s="24" t="s">
        <v>102</v>
      </c>
      <c r="CH7" s="24">
        <v>273.52</v>
      </c>
      <c r="CI7" s="24">
        <v>274.99</v>
      </c>
      <c r="CJ7" s="24">
        <v>282.08999999999997</v>
      </c>
      <c r="CK7" s="24">
        <v>303.27999999999997</v>
      </c>
      <c r="CL7" s="24">
        <v>273.68</v>
      </c>
      <c r="CM7" s="24" t="s">
        <v>102</v>
      </c>
      <c r="CN7" s="24">
        <v>71.11</v>
      </c>
      <c r="CO7" s="24">
        <v>71.11</v>
      </c>
      <c r="CP7" s="24">
        <v>60.84</v>
      </c>
      <c r="CQ7" s="24">
        <v>60.84</v>
      </c>
      <c r="CR7" s="24" t="s">
        <v>102</v>
      </c>
      <c r="CS7" s="24">
        <v>50.14</v>
      </c>
      <c r="CT7" s="24">
        <v>54.83</v>
      </c>
      <c r="CU7" s="24">
        <v>66.53</v>
      </c>
      <c r="CV7" s="24">
        <v>52.35</v>
      </c>
      <c r="CW7" s="24">
        <v>52.55</v>
      </c>
      <c r="CX7" s="24" t="s">
        <v>102</v>
      </c>
      <c r="CY7" s="24">
        <v>90.49</v>
      </c>
      <c r="CZ7" s="24">
        <v>90.44</v>
      </c>
      <c r="DA7" s="24">
        <v>90.32</v>
      </c>
      <c r="DB7" s="24">
        <v>90.34</v>
      </c>
      <c r="DC7" s="24" t="s">
        <v>102</v>
      </c>
      <c r="DD7" s="24">
        <v>84.98</v>
      </c>
      <c r="DE7" s="24">
        <v>84.7</v>
      </c>
      <c r="DF7" s="24">
        <v>84.67</v>
      </c>
      <c r="DG7" s="24">
        <v>84.39</v>
      </c>
      <c r="DH7" s="24">
        <v>87.3</v>
      </c>
      <c r="DI7" s="24" t="s">
        <v>102</v>
      </c>
      <c r="DJ7" s="24">
        <v>3.5</v>
      </c>
      <c r="DK7" s="24">
        <v>6.58</v>
      </c>
      <c r="DL7" s="24">
        <v>9.76</v>
      </c>
      <c r="DM7" s="24">
        <v>12.69</v>
      </c>
      <c r="DN7" s="24" t="s">
        <v>102</v>
      </c>
      <c r="DO7" s="24">
        <v>23.06</v>
      </c>
      <c r="DP7" s="24">
        <v>20.34</v>
      </c>
      <c r="DQ7" s="24">
        <v>21.85</v>
      </c>
      <c r="DR7" s="24">
        <v>25.19</v>
      </c>
      <c r="DS7" s="24">
        <v>27.11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2024-02-09T08:03:47Z</cp:lastPrinted>
  <dcterms:created xsi:type="dcterms:W3CDTF">2023-12-12T00:59:52Z</dcterms:created>
  <dcterms:modified xsi:type="dcterms:W3CDTF">2024-02-09T08:03:48Z</dcterms:modified>
  <cp:category/>
</cp:coreProperties>
</file>