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5_白石市★☆\02_修正\"/>
    </mc:Choice>
  </mc:AlternateContent>
  <workbookProtection workbookAlgorithmName="SHA-512" workbookHashValue="iRCbgloz5kdASxgXDEybOp/bgjutldeRj5GxSb/K9ozobaSH3t2XqjKc43JGcVRGVQDFl1yB5iq6g49V0FmQFA==" workbookSaltValue="vNe8CWDPxFbNFU+6KnmA/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E85" i="4"/>
  <c r="BB10" i="4"/>
  <c r="AD10" i="4"/>
  <c r="W10" i="4"/>
  <c r="P10" i="4"/>
  <c r="B10" i="4"/>
  <c r="BB8" i="4"/>
  <c r="AT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<sst xmlns="http://schemas.openxmlformats.org/spreadsheetml/2006/main" count="236" uniqueCount="117">
  <si>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</si>
  <si>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</si>
  <si>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</si>
  <si>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</si>
  <si>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</si>
  <si>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</si>
  <si>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</si>
  <si>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</si>
  <si>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</si>
  <si>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</si>
  <si>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</si>
  <si>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</si>
  <si>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</si>
  <si>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</si>
  <si>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</si>
  <si>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</si>
  <si>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</si>
  <si>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</si>
  <si>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</si>
  <si>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</si>
  <si>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</si>
  <si>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</si>
  <si>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</si>
  <si>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</si>
  <si>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</si>
  <si>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</si>
  <si>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</si>
  <si>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</si>
  <si>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</si>
  <si>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</si>
  <si>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</si>
  <si>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</si>
  <si>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</si>
  <si>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</si>
  <si>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</si>
  <si>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</si>
  <si>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</si>
  <si>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</si>
  <si>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</si>
  <si>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</si>
  <si>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</si>
  <si>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</si>
  <si>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</si>
  <si>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</si>
  <si>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</si>
  <si>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</si>
  <si>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</si>
  <si>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</si>
  <si>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</si>
  <si>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</si>
  <si>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</si>
  <si>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</si>
  <si>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</si>
  <si>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</si>
  <si>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</si>
  <si>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</si>
  <si>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</si>
  <si>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</si>
  <si>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</si>
  <si>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</si>
  <si>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</si>
  <si>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</si>
  <si>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</si>
  <si>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</si>
  <si>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</si>
  <si>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</si>
  <si>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</si>
  <si>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</si>
  <si>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</si>
  <si>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</si>
  <si>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</si>
  <si>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</si>
  <si>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</si>
  <si>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</si>
  <si>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</si>
  <si>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</si>
  <si>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</si>
  <si>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</si>
  <si>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</si>
  <si>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</si>
  <si>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</si>
  <si>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</si>
  <si>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</si>
  <si>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</si>
  <si>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</si>
  <si>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</si>
  <si>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</si>
  <si>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</si>
  <si>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</si>
  <si>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</si>
  <si>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</si>
  <si>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</si>
  <si>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</si>
  <si>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</si>
  <si>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</si>
  <si>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</si>
  <si>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</si>
  <si>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</si>
  <si>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</si>
  <si>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</si>
  <si>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</si>
  <si>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</si>
  <si>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</si>
  <si>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</si>
  <si>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</si>
  <si>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</si>
  <si>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</si>
  <si>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</si>
  <si>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</si>
  <si>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</si>
  <si>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</si>
  <si>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</si>
  <si>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</si>
  <si>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</si>
  <si>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定耐用年数を超える管渠がまだ無いため、管渠老朽化率は0％となっている。また、令和4年度については管渠の更新工事を行っていないため管渠改善率も0％となっているが、有形固定資産減価償却率が年々上昇しており、施設の老朽化は進みつつある。今後の施設更新などは「白石市下水道ビジョン」に基づき、計画的に行っていく。</t>
    <rPh sb="110" eb="111">
      <t>スス</t>
    </rPh>
    <rPh sb="128" eb="131">
      <t>シロイシシ</t>
    </rPh>
    <rPh sb="131" eb="134">
      <t>ゲスイドウ</t>
    </rPh>
    <phoneticPr fontId="4"/>
  </si>
  <si>
    <t>　令和4年度は、平成30年度の使用料改定の効果により、効率的に事業を運営することができ、前年度に引き続き累積欠損金比率が減少しているため、今後も累積欠損金の解消が見込まれる。
　しかしながら、年々法定耐用年数に近い資産が増えていることや、計画に基づく管渠の修繕等を控えているため、将来的に維持管理費が増加する可能性がある。
　今後も令和3年3月に作成した「白石市下水道ビジョン」を基に、更なる経費縮減に努めつつ、将来発生する更新需要や修繕費用にかかる財源の確保に向けて、計画的な施設の維持補修を行っていく必要がある。</t>
    <rPh sb="119" eb="120">
      <t>ヒカ</t>
    </rPh>
    <rPh sb="131" eb="133">
      <t>イジ</t>
    </rPh>
    <rPh sb="133" eb="136">
      <t>カンリヒ</t>
    </rPh>
    <rPh sb="141" eb="144">
      <t>カノウセイ</t>
    </rPh>
    <rPh sb="193" eb="195">
      <t>コンゴ</t>
    </rPh>
    <rPh sb="206" eb="208">
      <t>ショウライ</t>
    </rPh>
    <rPh sb="218" eb="219">
      <t>ム</t>
    </rPh>
    <rPh sb="234" eb="235">
      <t>オコナ</t>
    </rPh>
    <phoneticPr fontId="4"/>
  </si>
  <si>
    <t>　公共下水道事業については、平成30年度の使用料改定以降、経常収支比率は100％を超えて純利益を計上しており、累積欠損金比率は減少傾向にある。
　また、汚水処理費の減少により、経費回収率は前年度より増加し、使用料で回収すべき経費を全て使用料で賄えている経営状況となっている。
　しかしながら、「白石市下水道ビジョン」の計画に基づく管渠の修繕を控えているため、今後は維持管理費の増加が見込まれる。使用料収入も年々減少しているため、各指標が悪化する可能性がある。
　流動比率については、流動資産の現金よりも流動負債の企業債償還額が大きいため、類似団体平均値と比較して低い数値となっている。
　企業債の償還について、損益勘定留保資金や資本費平準化債を財源としており、不足する部分は一般会計繰入金で補っている。償還は順調に進んでおり、今後も残高の減少が見込まれるが、資金不足に陥らないために一般会計繰入金の適性化を図りつつ、適正な企業債の借り入れに努めていく必要がある。
　水洗化率は前年度より向上しているものの、依然として100%を下回っているため、使用料収入の増加等のために公共下水道への接続について啓発活動を続けていく。</t>
    <rPh sb="44" eb="47">
      <t>ジュンリエキ</t>
    </rPh>
    <rPh sb="48" eb="50">
      <t>ケイジョウ</t>
    </rPh>
    <rPh sb="126" eb="128">
      <t>ケイエイ</t>
    </rPh>
    <rPh sb="147" eb="150">
      <t>シロイシシ</t>
    </rPh>
    <rPh sb="150" eb="153">
      <t>ゲスイドウ</t>
    </rPh>
    <rPh sb="197" eb="200">
      <t>シヨウリョウ</t>
    </rPh>
    <rPh sb="200" eb="202">
      <t>シュウニュウ</t>
    </rPh>
    <rPh sb="203" eb="205">
      <t>ネンネン</t>
    </rPh>
    <rPh sb="205" eb="207">
      <t>ゲンショウ</t>
    </rPh>
    <rPh sb="214" eb="215">
      <t>カク</t>
    </rPh>
    <rPh sb="215" eb="217">
      <t>シヒョウ</t>
    </rPh>
    <rPh sb="218" eb="220">
      <t>アッカ</t>
    </rPh>
    <rPh sb="222" eb="225">
      <t>カノウセイ</t>
    </rPh>
    <rPh sb="302" eb="304">
      <t>ソンエキ</t>
    </rPh>
    <rPh sb="304" eb="306">
      <t>カンジョウ</t>
    </rPh>
    <rPh sb="311" eb="318">
      <t>シホンヒヘイジュンカサイ</t>
    </rPh>
    <rPh sb="319" eb="321">
      <t>ザイゲン</t>
    </rPh>
    <rPh sb="354" eb="355">
      <t>スス</t>
    </rPh>
    <rPh sb="433" eb="436">
      <t>スイセンカ</t>
    </rPh>
    <rPh sb="436" eb="437">
      <t>リツ</t>
    </rPh>
    <rPh sb="438" eb="441">
      <t>ゼンネンド</t>
    </rPh>
    <rPh sb="443" eb="445">
      <t>コウジョウ</t>
    </rPh>
    <rPh sb="453" eb="455">
      <t>イゼン</t>
    </rPh>
    <rPh sb="463" eb="465">
      <t>シタマワ</t>
    </rPh>
    <rPh sb="472" eb="475">
      <t>シヨウリョウ</t>
    </rPh>
    <rPh sb="475" eb="477">
      <t>シュウニュウ</t>
    </rPh>
    <rPh sb="478" eb="480">
      <t>ゾウカ</t>
    </rPh>
    <rPh sb="480" eb="481">
      <t>トウ</t>
    </rPh>
    <rPh sb="485" eb="487">
      <t>コウキョウ</t>
    </rPh>
    <rPh sb="487" eb="490">
      <t>ゲスイドウ</t>
    </rPh>
    <rPh sb="492" eb="494">
      <t>セツゾク</t>
    </rPh>
    <rPh sb="498" eb="500">
      <t>ケイハツ</t>
    </rPh>
    <rPh sb="500" eb="502">
      <t>カツドウ</t>
    </rPh>
    <rPh sb="503" eb="50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</si>
</sst>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C9-4831-9471-A0461D8B2A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0.09</c:v>
                </c:pt>
                <c:pt idx="3">
                  <c:v>0.1</c:v>
                </c:pt>
                <c:pt idx="4">
                  <c:v>7.0000000000000007E-2</c:v>
                </c:pt>
              </c:numCache>
            </c:numRef>
          </c:val>
          <c:smooth val="0"/>
          <c:extLst>
            <c:ext xmlns:c16="http://schemas.microsoft.com/office/drawing/2014/chart" uri="{C3380CC4-5D6E-409C-BE32-E72D297353CC}">
              <c16:uniqueId val="{00000001-EFC9-4831-9471-A0461D8B2A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7F-4880-B2D6-BE83901DBB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55.84</c:v>
                </c:pt>
                <c:pt idx="3">
                  <c:v>55.78</c:v>
                </c:pt>
                <c:pt idx="4">
                  <c:v>54.86</c:v>
                </c:pt>
              </c:numCache>
            </c:numRef>
          </c:val>
          <c:smooth val="0"/>
          <c:extLst>
            <c:ext xmlns:c16="http://schemas.microsoft.com/office/drawing/2014/chart" uri="{C3380CC4-5D6E-409C-BE32-E72D297353CC}">
              <c16:uniqueId val="{00000001-F77F-4880-B2D6-BE83901DBB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96.43</c:v>
                </c:pt>
                <c:pt idx="1">
                  <c:v>91.32</c:v>
                </c:pt>
                <c:pt idx="2">
                  <c:v>91.18</c:v>
                </c:pt>
                <c:pt idx="3">
                  <c:v>91.3</c:v>
                </c:pt>
                <c:pt idx="4">
                  <c:v>91.64</c:v>
                </c:pt>
              </c:numCache>
            </c:numRef>
          </c:val>
          <c:extLst>
            <c:ext xmlns:c16="http://schemas.microsoft.com/office/drawing/2014/chart" uri="{C3380CC4-5D6E-409C-BE32-E72D297353CC}">
              <c16:uniqueId val="{00000000-DC41-4E44-8EFA-4A644A3C30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92.34</c:v>
                </c:pt>
                <c:pt idx="3">
                  <c:v>91.78</c:v>
                </c:pt>
                <c:pt idx="4">
                  <c:v>91.37</c:v>
                </c:pt>
              </c:numCache>
            </c:numRef>
          </c:val>
          <c:smooth val="0"/>
          <c:extLst>
            <c:ext xmlns:c16="http://schemas.microsoft.com/office/drawing/2014/chart" uri="{C3380CC4-5D6E-409C-BE32-E72D297353CC}">
              <c16:uniqueId val="{00000001-DC41-4E44-8EFA-4A644A3C30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98.79</c:v>
                </c:pt>
                <c:pt idx="1">
                  <c:v>108.06</c:v>
                </c:pt>
                <c:pt idx="2">
                  <c:v>112.08</c:v>
                </c:pt>
                <c:pt idx="3">
                  <c:v>112.07</c:v>
                </c:pt>
                <c:pt idx="4">
                  <c:v>114.68</c:v>
                </c:pt>
              </c:numCache>
            </c:numRef>
          </c:val>
          <c:extLst>
            <c:ext xmlns:c16="http://schemas.microsoft.com/office/drawing/2014/chart" uri="{C3380CC4-5D6E-409C-BE32-E72D297353CC}">
              <c16:uniqueId val="{00000000-9E60-4CCF-B9EF-808254BBAE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105.41</c:v>
                </c:pt>
                <c:pt idx="3">
                  <c:v>104.64</c:v>
                </c:pt>
                <c:pt idx="4">
                  <c:v>105.35</c:v>
                </c:pt>
              </c:numCache>
            </c:numRef>
          </c:val>
          <c:smooth val="0"/>
          <c:extLst>
            <c:ext xmlns:c16="http://schemas.microsoft.com/office/drawing/2014/chart" uri="{C3380CC4-5D6E-409C-BE32-E72D297353CC}">
              <c16:uniqueId val="{00000001-9E60-4CCF-B9EF-808254BBAE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23.79</c:v>
                </c:pt>
                <c:pt idx="1">
                  <c:v>25.99</c:v>
                </c:pt>
                <c:pt idx="2">
                  <c:v>28.06</c:v>
                </c:pt>
                <c:pt idx="3">
                  <c:v>30.3</c:v>
                </c:pt>
                <c:pt idx="4">
                  <c:v>32.549999999999997</c:v>
                </c:pt>
              </c:numCache>
            </c:numRef>
          </c:val>
          <c:extLst>
            <c:ext xmlns:c16="http://schemas.microsoft.com/office/drawing/2014/chart" uri="{C3380CC4-5D6E-409C-BE32-E72D297353CC}">
              <c16:uniqueId val="{00000000-CB60-44A9-B136-F075F00498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25.37</c:v>
                </c:pt>
                <c:pt idx="3">
                  <c:v>26.89</c:v>
                </c:pt>
                <c:pt idx="4">
                  <c:v>29.42</c:v>
                </c:pt>
              </c:numCache>
            </c:numRef>
          </c:val>
          <c:smooth val="0"/>
          <c:extLst>
            <c:ext xmlns:c16="http://schemas.microsoft.com/office/drawing/2014/chart" uri="{C3380CC4-5D6E-409C-BE32-E72D297353CC}">
              <c16:uniqueId val="{00000001-CB60-44A9-B136-F075F00498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38-4A0D-A5B8-DBD16D5406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0.54</c:v>
                </c:pt>
                <c:pt idx="3">
                  <c:v>0.75</c:v>
                </c:pt>
                <c:pt idx="4">
                  <c:v>0.74</c:v>
                </c:pt>
              </c:numCache>
            </c:numRef>
          </c:val>
          <c:smooth val="0"/>
          <c:extLst>
            <c:ext xmlns:c16="http://schemas.microsoft.com/office/drawing/2014/chart" uri="{C3380CC4-5D6E-409C-BE32-E72D297353CC}">
              <c16:uniqueId val="{00000001-7038-4A0D-A5B8-DBD16D5406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238.28</c:v>
                </c:pt>
                <c:pt idx="1">
                  <c:v>199.95</c:v>
                </c:pt>
                <c:pt idx="2">
                  <c:v>160.24</c:v>
                </c:pt>
                <c:pt idx="3">
                  <c:v>136.02000000000001</c:v>
                </c:pt>
                <c:pt idx="4">
                  <c:v>120.76</c:v>
                </c:pt>
              </c:numCache>
            </c:numRef>
          </c:val>
          <c:extLst>
            <c:ext xmlns:c16="http://schemas.microsoft.com/office/drawing/2014/chart" uri="{C3380CC4-5D6E-409C-BE32-E72D297353CC}">
              <c16:uniqueId val="{00000000-E62C-40B1-8DB7-11FDE7DEC6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25.86</c:v>
                </c:pt>
                <c:pt idx="3">
                  <c:v>25.76</c:v>
                </c:pt>
                <c:pt idx="4">
                  <c:v>26.07</c:v>
                </c:pt>
              </c:numCache>
            </c:numRef>
          </c:val>
          <c:smooth val="0"/>
          <c:extLst>
            <c:ext xmlns:c16="http://schemas.microsoft.com/office/drawing/2014/chart" uri="{C3380CC4-5D6E-409C-BE32-E72D297353CC}">
              <c16:uniqueId val="{00000001-E62C-40B1-8DB7-11FDE7DEC6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51</c:v>
                </c:pt>
                <c:pt idx="1">
                  <c:v>47.33</c:v>
                </c:pt>
                <c:pt idx="2">
                  <c:v>44.62</c:v>
                </c:pt>
                <c:pt idx="3">
                  <c:v>37.020000000000003</c:v>
                </c:pt>
                <c:pt idx="4">
                  <c:v>33.97</c:v>
                </c:pt>
              </c:numCache>
            </c:numRef>
          </c:val>
          <c:extLst>
            <c:ext xmlns:c16="http://schemas.microsoft.com/office/drawing/2014/chart" uri="{C3380CC4-5D6E-409C-BE32-E72D297353CC}">
              <c16:uniqueId val="{00000000-164A-44B3-92CD-A0B9E45A8D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58.23</c:v>
                </c:pt>
                <c:pt idx="3">
                  <c:v>65.56</c:v>
                </c:pt>
                <c:pt idx="4">
                  <c:v>65.87</c:v>
                </c:pt>
              </c:numCache>
            </c:numRef>
          </c:val>
          <c:smooth val="0"/>
          <c:extLst>
            <c:ext xmlns:c16="http://schemas.microsoft.com/office/drawing/2014/chart" uri="{C3380CC4-5D6E-409C-BE32-E72D297353CC}">
              <c16:uniqueId val="{00000001-164A-44B3-92CD-A0B9E45A8D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1045.1400000000001</c:v>
                </c:pt>
                <c:pt idx="1">
                  <c:v>1071.48</c:v>
                </c:pt>
                <c:pt idx="2">
                  <c:v>1026.33</c:v>
                </c:pt>
                <c:pt idx="3">
                  <c:v>982.43</c:v>
                </c:pt>
                <c:pt idx="4">
                  <c:v>998.9</c:v>
                </c:pt>
              </c:numCache>
            </c:numRef>
          </c:val>
          <c:extLst>
            <c:ext xmlns:c16="http://schemas.microsoft.com/office/drawing/2014/chart" uri="{C3380CC4-5D6E-409C-BE32-E72D297353CC}">
              <c16:uniqueId val="{00000000-786D-4090-AB6E-C0AC7D219E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812.92</c:v>
                </c:pt>
                <c:pt idx="3">
                  <c:v>765.48</c:v>
                </c:pt>
                <c:pt idx="4">
                  <c:v>742.08</c:v>
                </c:pt>
              </c:numCache>
            </c:numRef>
          </c:val>
          <c:smooth val="0"/>
          <c:extLst>
            <c:ext xmlns:c16="http://schemas.microsoft.com/office/drawing/2014/chart" uri="{C3380CC4-5D6E-409C-BE32-E72D297353CC}">
              <c16:uniqueId val="{00000001-786D-4090-AB6E-C0AC7D219E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110.45</c:v>
                </c:pt>
                <c:pt idx="1">
                  <c:v>126.03</c:v>
                </c:pt>
                <c:pt idx="2">
                  <c:v>130.61000000000001</c:v>
                </c:pt>
                <c:pt idx="3">
                  <c:v>136.57</c:v>
                </c:pt>
                <c:pt idx="4">
                  <c:v>145.35</c:v>
                </c:pt>
              </c:numCache>
            </c:numRef>
          </c:val>
          <c:extLst>
            <c:ext xmlns:c16="http://schemas.microsoft.com/office/drawing/2014/chart" uri="{C3380CC4-5D6E-409C-BE32-E72D297353CC}">
              <c16:uniqueId val="{00000000-D911-44BC-AC7F-CD81479B06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85.4</c:v>
                </c:pt>
                <c:pt idx="3">
                  <c:v>87.8</c:v>
                </c:pt>
                <c:pt idx="4">
                  <c:v>86.51</c:v>
                </c:pt>
              </c:numCache>
            </c:numRef>
          </c:val>
          <c:smooth val="0"/>
          <c:extLst>
            <c:ext xmlns:c16="http://schemas.microsoft.com/office/drawing/2014/chart" uri="{C3380CC4-5D6E-409C-BE32-E72D297353CC}">
              <c16:uniqueId val="{00000001-D911-44BC-AC7F-CD81479B06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170.68</c:v>
                </c:pt>
                <c:pt idx="1">
                  <c:v>174.1</c:v>
                </c:pt>
                <c:pt idx="2">
                  <c:v>167.92</c:v>
                </c:pt>
                <c:pt idx="3">
                  <c:v>161.03</c:v>
                </c:pt>
                <c:pt idx="4">
                  <c:v>151.68</c:v>
                </c:pt>
              </c:numCache>
            </c:numRef>
          </c:val>
          <c:extLst>
            <c:ext xmlns:c16="http://schemas.microsoft.com/office/drawing/2014/chart" uri="{C3380CC4-5D6E-409C-BE32-E72D297353CC}">
              <c16:uniqueId val="{00000000-FECA-4869-AF8A-40220ADBF8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188.57</c:v>
                </c:pt>
                <c:pt idx="3">
                  <c:v>187.69</c:v>
                </c:pt>
                <c:pt idx="4">
                  <c:v>188.24</c:v>
                </c:pt>
              </c:numCache>
            </c:numRef>
          </c:val>
          <c:smooth val="0"/>
          <c:extLst>
            <c:ext xmlns:c16="http://schemas.microsoft.com/office/drawing/2014/chart" uri="{C3380CC4-5D6E-409C-BE32-E72D297353CC}">
              <c16:uniqueId val="{00000001-FECA-4869-AF8A-40220ADBF8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白石市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31968</v>
      </c>
      <c r="AM8" s="42"/>
      <c r="AN8" s="42"/>
      <c r="AO8" s="42"/>
      <c r="AP8" s="42"/>
      <c r="AQ8" s="42"/>
      <c r="AR8" s="42"/>
      <c r="AS8" s="42"/>
      <c r="AT8" s="35">
        <f>データ!T6</f>
        <v>286.48</v>
      </c>
      <c r="AU8" s="35"/>
      <c r="AV8" s="35"/>
      <c r="AW8" s="35"/>
      <c r="AX8" s="35"/>
      <c r="AY8" s="35"/>
      <c r="AZ8" s="35"/>
      <c r="BA8" s="35"/>
      <c r="BB8" s="35">
        <f>データ!U6</f>
        <v>111.59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56.77</v>
      </c>
      <c r="J10" s="35"/>
      <c r="K10" s="35"/>
      <c r="L10" s="35"/>
      <c r="M10" s="35"/>
      <c r="N10" s="35"/>
      <c r="O10" s="35"/>
      <c r="P10" s="35">
        <f>データ!P6</f>
        <v>68.66</v>
      </c>
      <c r="Q10" s="35"/>
      <c r="R10" s="35"/>
      <c r="S10" s="35"/>
      <c r="T10" s="35"/>
      <c r="U10" s="35"/>
      <c r="V10" s="35"/>
      <c r="W10" s="35">
        <f>データ!Q6</f>
        <v>92.51</v>
      </c>
      <c r="X10" s="35"/>
      <c r="Y10" s="35"/>
      <c r="Z10" s="35"/>
      <c r="AA10" s="35"/>
      <c r="AB10" s="35"/>
      <c r="AC10" s="35"/>
      <c r="AD10" s="42">
        <f>データ!R6</f>
        <v>4235</v>
      </c>
      <c r="AE10" s="42"/>
      <c r="AF10" s="42"/>
      <c r="AG10" s="42"/>
      <c r="AH10" s="42"/>
      <c r="AI10" s="42"/>
      <c r="AJ10" s="42"/>
      <c r="AK10" s="2"/>
      <c r="AL10" s="42">
        <f>データ!V6</f>
        <v>21797</v>
      </c>
      <c r="AM10" s="42"/>
      <c r="AN10" s="42"/>
      <c r="AO10" s="42"/>
      <c r="AP10" s="42"/>
      <c r="AQ10" s="42"/>
      <c r="AR10" s="42"/>
      <c r="AS10" s="42"/>
      <c r="AT10" s="35">
        <f>データ!W6</f>
        <v>9.14</v>
      </c>
      <c r="AU10" s="35"/>
      <c r="AV10" s="35"/>
      <c r="AW10" s="35"/>
      <c r="AX10" s="35"/>
      <c r="AY10" s="35"/>
      <c r="AZ10" s="35"/>
      <c r="BA10" s="35"/>
      <c r="BB10" s="35">
        <f>データ!X6</f>
        <v>2384.79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HYssoN3aHA8czWZhldt2xQWQdw4YADKgqrLC2xfXH4nKwRT9eNfk25dFRwpbpsrzzcgNsXU4E2GpASGwUzv6Q==" saltValue="cjENLSFWOjiKvJ8fgi2L3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42064</v>
      </c>
      <c r="D6" s="19">
        <f t="shared" si="3"/>
        <v>46</v>
      </c>
      <c r="E6" s="19">
        <f t="shared" si="3"/>
        <v>17</v>
      </c>
      <c r="F6" s="19">
        <f t="shared" si="3"/>
        <v>1</v>
      </c>
      <c r="G6" s="19">
        <f t="shared" si="3"/>
        <v>0</v>
      </c>
      <c r="H6" s="19" t="str">
        <f t="shared" si="3"/>
        <v>宮城県　白石市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56.77</v>
      </c>
      <c r="P6" s="20">
        <f t="shared" si="3"/>
        <v>68.66</v>
      </c>
      <c r="Q6" s="20">
        <f t="shared" si="3"/>
        <v>92.51</v>
      </c>
      <c r="R6" s="20">
        <f t="shared" si="3"/>
        <v>4235</v>
      </c>
      <c r="S6" s="20">
        <f t="shared" si="3"/>
        <v>31968</v>
      </c>
      <c r="T6" s="20">
        <f t="shared" si="3"/>
        <v>286.48</v>
      </c>
      <c r="U6" s="20">
        <f t="shared" si="3"/>
        <v>111.59</v>
      </c>
      <c r="V6" s="20">
        <f t="shared" si="3"/>
        <v>21797</v>
      </c>
      <c r="W6" s="20">
        <f t="shared" si="3"/>
        <v>9.14</v>
      </c>
      <c r="X6" s="20">
        <f t="shared" si="3"/>
        <v>2384.79</v>
      </c>
      <c r="Y6" s="21">
        <f>IF(Y7="",NA(),Y7)</f>
        <v>98.79</v>
      </c>
      <c r="Z6" s="21">
        <f t="shared" ref="Z6:AH6" si="4">IF(Z7="",NA(),Z7)</f>
        <v>108.06</v>
      </c>
      <c r="AA6" s="21">
        <f t="shared" si="4"/>
        <v>112.08</v>
      </c>
      <c r="AB6" s="21">
        <f t="shared" si="4"/>
        <v>112.07</v>
      </c>
      <c r="AC6" s="21">
        <f t="shared" si="4"/>
        <v>114.68</v>
      </c>
      <c r="AD6" s="21">
        <f t="shared" si="4"/>
        <v>105.06</v>
      </c>
      <c r="AE6" s="21">
        <f t="shared" si="4"/>
        <v>106.81</v>
      </c>
      <c r="AF6" s="21">
        <f t="shared" si="4"/>
        <v>105.41</v>
      </c>
      <c r="AG6" s="21">
        <f t="shared" si="4"/>
        <v>104.64</v>
      </c>
      <c r="AH6" s="21">
        <f t="shared" si="4"/>
        <v>105.35</v>
      </c>
      <c r="AI6" s="20" t="str">
        <f>IF(AI7="","",IF(AI7="-","【-】","【"&amp;SUBSTITUTE(TEXT(AI7,"#,##0.00"),"-","△")&amp;"】"))</f>
        <v>【106.11】</v>
      </c>
      <c r="AJ6" s="21">
        <f>IF(AJ7="",NA(),AJ7)</f>
        <v>238.28</v>
      </c>
      <c r="AK6" s="21">
        <f t="shared" ref="AK6:AS6" si="5">IF(AK7="",NA(),AK7)</f>
        <v>199.95</v>
      </c>
      <c r="AL6" s="21">
        <f t="shared" si="5"/>
        <v>160.24</v>
      </c>
      <c r="AM6" s="21">
        <f t="shared" si="5"/>
        <v>136.02000000000001</v>
      </c>
      <c r="AN6" s="21">
        <f t="shared" si="5"/>
        <v>120.76</v>
      </c>
      <c r="AO6" s="21">
        <f t="shared" si="5"/>
        <v>41.56</v>
      </c>
      <c r="AP6" s="21">
        <f t="shared" si="5"/>
        <v>34.4</v>
      </c>
      <c r="AQ6" s="21">
        <f t="shared" si="5"/>
        <v>25.86</v>
      </c>
      <c r="AR6" s="21">
        <f t="shared" si="5"/>
        <v>25.76</v>
      </c>
      <c r="AS6" s="21">
        <f t="shared" si="5"/>
        <v>26.07</v>
      </c>
      <c r="AT6" s="20" t="str">
        <f>IF(AT7="","",IF(AT7="-","【-】","【"&amp;SUBSTITUTE(TEXT(AT7,"#,##0.00"),"-","△")&amp;"】"))</f>
        <v>【3.15】</v>
      </c>
      <c r="AU6" s="21">
        <f>IF(AU7="",NA(),AU7)</f>
        <v>51</v>
      </c>
      <c r="AV6" s="21">
        <f t="shared" ref="AV6:BD6" si="6">IF(AV7="",NA(),AV7)</f>
        <v>47.33</v>
      </c>
      <c r="AW6" s="21">
        <f t="shared" si="6"/>
        <v>44.62</v>
      </c>
      <c r="AX6" s="21">
        <f t="shared" si="6"/>
        <v>37.020000000000003</v>
      </c>
      <c r="AY6" s="21">
        <f t="shared" si="6"/>
        <v>33.97</v>
      </c>
      <c r="AZ6" s="21">
        <f t="shared" si="6"/>
        <v>80.81</v>
      </c>
      <c r="BA6" s="21">
        <f t="shared" si="6"/>
        <v>68.17</v>
      </c>
      <c r="BB6" s="21">
        <f t="shared" si="6"/>
        <v>58.23</v>
      </c>
      <c r="BC6" s="21">
        <f t="shared" si="6"/>
        <v>65.56</v>
      </c>
      <c r="BD6" s="21">
        <f t="shared" si="6"/>
        <v>65.87</v>
      </c>
      <c r="BE6" s="20" t="str">
        <f>IF(BE7="","",IF(BE7="-","【-】","【"&amp;SUBSTITUTE(TEXT(BE7,"#,##0.00"),"-","△")&amp;"】"))</f>
        <v>【73.44】</v>
      </c>
      <c r="BF6" s="21">
        <f>IF(BF7="",NA(),BF7)</f>
        <v>1045.1400000000001</v>
      </c>
      <c r="BG6" s="21">
        <f t="shared" ref="BG6:BO6" si="7">IF(BG7="",NA(),BG7)</f>
        <v>1071.48</v>
      </c>
      <c r="BH6" s="21">
        <f t="shared" si="7"/>
        <v>1026.33</v>
      </c>
      <c r="BI6" s="21">
        <f t="shared" si="7"/>
        <v>982.43</v>
      </c>
      <c r="BJ6" s="21">
        <f t="shared" si="7"/>
        <v>998.9</v>
      </c>
      <c r="BK6" s="21">
        <f t="shared" si="7"/>
        <v>768.62</v>
      </c>
      <c r="BL6" s="21">
        <f t="shared" si="7"/>
        <v>789.44</v>
      </c>
      <c r="BM6" s="21">
        <f t="shared" si="7"/>
        <v>812.92</v>
      </c>
      <c r="BN6" s="21">
        <f t="shared" si="7"/>
        <v>765.48</v>
      </c>
      <c r="BO6" s="21">
        <f t="shared" si="7"/>
        <v>742.08</v>
      </c>
      <c r="BP6" s="20" t="str">
        <f>IF(BP7="","",IF(BP7="-","【-】","【"&amp;SUBSTITUTE(TEXT(BP7,"#,##0.00"),"-","△")&amp;"】"))</f>
        <v>【652.82】</v>
      </c>
      <c r="BQ6" s="21">
        <f>IF(BQ7="",NA(),BQ7)</f>
        <v>110.45</v>
      </c>
      <c r="BR6" s="21">
        <f t="shared" ref="BR6:BZ6" si="8">IF(BR7="",NA(),BR7)</f>
        <v>126.03</v>
      </c>
      <c r="BS6" s="21">
        <f t="shared" si="8"/>
        <v>130.61000000000001</v>
      </c>
      <c r="BT6" s="21">
        <f t="shared" si="8"/>
        <v>136.57</v>
      </c>
      <c r="BU6" s="21">
        <f t="shared" si="8"/>
        <v>145.35</v>
      </c>
      <c r="BV6" s="21">
        <f t="shared" si="8"/>
        <v>88.06</v>
      </c>
      <c r="BW6" s="21">
        <f t="shared" si="8"/>
        <v>87.29</v>
      </c>
      <c r="BX6" s="21">
        <f t="shared" si="8"/>
        <v>85.4</v>
      </c>
      <c r="BY6" s="21">
        <f t="shared" si="8"/>
        <v>87.8</v>
      </c>
      <c r="BZ6" s="21">
        <f t="shared" si="8"/>
        <v>86.51</v>
      </c>
      <c r="CA6" s="20" t="str">
        <f>IF(CA7="","",IF(CA7="-","【-】","【"&amp;SUBSTITUTE(TEXT(CA7,"#,##0.00"),"-","△")&amp;"】"))</f>
        <v>【97.61】</v>
      </c>
      <c r="CB6" s="21">
        <f>IF(CB7="",NA(),CB7)</f>
        <v>170.68</v>
      </c>
      <c r="CC6" s="21">
        <f t="shared" ref="CC6:CK6" si="9">IF(CC7="",NA(),CC7)</f>
        <v>174.1</v>
      </c>
      <c r="CD6" s="21">
        <f t="shared" si="9"/>
        <v>167.92</v>
      </c>
      <c r="CE6" s="21">
        <f t="shared" si="9"/>
        <v>161.03</v>
      </c>
      <c r="CF6" s="21">
        <f t="shared" si="9"/>
        <v>151.68</v>
      </c>
      <c r="CG6" s="21">
        <f t="shared" si="9"/>
        <v>179.32</v>
      </c>
      <c r="CH6" s="21">
        <f t="shared" si="9"/>
        <v>176.67</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58</v>
      </c>
      <c r="CS6" s="21">
        <f t="shared" si="10"/>
        <v>57.42</v>
      </c>
      <c r="CT6" s="21">
        <f t="shared" si="10"/>
        <v>55.84</v>
      </c>
      <c r="CU6" s="21">
        <f t="shared" si="10"/>
        <v>55.78</v>
      </c>
      <c r="CV6" s="21">
        <f t="shared" si="10"/>
        <v>54.86</v>
      </c>
      <c r="CW6" s="20" t="str">
        <f>IF(CW7="","",IF(CW7="-","【-】","【"&amp;SUBSTITUTE(TEXT(CW7,"#,##0.00"),"-","△")&amp;"】"))</f>
        <v>【59.10】</v>
      </c>
      <c r="CX6" s="21">
        <f>IF(CX7="",NA(),CX7)</f>
        <v>96.43</v>
      </c>
      <c r="CY6" s="21">
        <f t="shared" ref="CY6:DG6" si="11">IF(CY7="",NA(),CY7)</f>
        <v>91.32</v>
      </c>
      <c r="CZ6" s="21">
        <f t="shared" si="11"/>
        <v>91.18</v>
      </c>
      <c r="DA6" s="21">
        <f t="shared" si="11"/>
        <v>91.3</v>
      </c>
      <c r="DB6" s="21">
        <f t="shared" si="11"/>
        <v>91.64</v>
      </c>
      <c r="DC6" s="21">
        <f t="shared" si="11"/>
        <v>89.79</v>
      </c>
      <c r="DD6" s="21">
        <f t="shared" si="11"/>
        <v>90.42</v>
      </c>
      <c r="DE6" s="21">
        <f t="shared" si="11"/>
        <v>92.34</v>
      </c>
      <c r="DF6" s="21">
        <f t="shared" si="11"/>
        <v>91.78</v>
      </c>
      <c r="DG6" s="21">
        <f t="shared" si="11"/>
        <v>91.37</v>
      </c>
      <c r="DH6" s="20" t="str">
        <f>IF(DH7="","",IF(DH7="-","【-】","【"&amp;SUBSTITUTE(TEXT(DH7,"#,##0.00"),"-","△")&amp;"】"))</f>
        <v>【95.82】</v>
      </c>
      <c r="DI6" s="21">
        <f>IF(DI7="",NA(),DI7)</f>
        <v>23.79</v>
      </c>
      <c r="DJ6" s="21">
        <f t="shared" ref="DJ6:DR6" si="12">IF(DJ7="",NA(),DJ7)</f>
        <v>25.99</v>
      </c>
      <c r="DK6" s="21">
        <f t="shared" si="12"/>
        <v>28.06</v>
      </c>
      <c r="DL6" s="21">
        <f t="shared" si="12"/>
        <v>30.3</v>
      </c>
      <c r="DM6" s="21">
        <f t="shared" si="12"/>
        <v>32.549999999999997</v>
      </c>
      <c r="DN6" s="21">
        <f t="shared" si="12"/>
        <v>30.6</v>
      </c>
      <c r="DO6" s="21">
        <f t="shared" si="12"/>
        <v>29.23</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0.54</v>
      </c>
      <c r="EB6" s="21">
        <f t="shared" si="13"/>
        <v>0.75</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0.21</v>
      </c>
      <c r="EK6" s="21">
        <f t="shared" si="14"/>
        <v>0.17</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42064</v>
      </c>
      <c r="D7" s="23">
        <v>46</v>
      </c>
      <c r="E7" s="23">
        <v>17</v>
      </c>
      <c r="F7" s="23">
        <v>1</v>
      </c>
      <c r="G7" s="23">
        <v>0</v>
      </c>
      <c r="H7" s="23" t="s">
        <v>96</v>
      </c>
      <c r="I7" s="23" t="s">
        <v>97</v>
      </c>
      <c r="J7" s="23" t="s">
        <v>98</v>
      </c>
      <c r="K7" s="23" t="s">
        <v>99</v>
      </c>
      <c r="L7" s="23" t="s">
        <v>100</v>
      </c>
      <c r="M7" s="23" t="s">
        <v>101</v>
      </c>
      <c r="N7" s="24" t="s">
        <v>102</v>
      </c>
      <c r="O7" s="24">
        <v>56.77</v>
      </c>
      <c r="P7" s="24">
        <v>68.66</v>
      </c>
      <c r="Q7" s="24">
        <v>92.51</v>
      </c>
      <c r="R7" s="24">
        <v>4235</v>
      </c>
      <c r="S7" s="24">
        <v>31968</v>
      </c>
      <c r="T7" s="24">
        <v>286.48</v>
      </c>
      <c r="U7" s="24">
        <v>111.59</v>
      </c>
      <c r="V7" s="24">
        <v>21797</v>
      </c>
      <c r="W7" s="24">
        <v>9.14</v>
      </c>
      <c r="X7" s="24">
        <v>2384.79</v>
      </c>
      <c r="Y7" s="24">
        <v>98.79</v>
      </c>
      <c r="Z7" s="24">
        <v>108.06</v>
      </c>
      <c r="AA7" s="24">
        <v>112.08</v>
      </c>
      <c r="AB7" s="24">
        <v>112.07</v>
      </c>
      <c r="AC7" s="24">
        <v>114.68</v>
      </c>
      <c r="AD7" s="24">
        <v>105.06</v>
      </c>
      <c r="AE7" s="24">
        <v>106.81</v>
      </c>
      <c r="AF7" s="24">
        <v>105.41</v>
      </c>
      <c r="AG7" s="24">
        <v>104.64</v>
      </c>
      <c r="AH7" s="24">
        <v>105.35</v>
      </c>
      <c r="AI7" s="24">
        <v>106.11</v>
      </c>
      <c r="AJ7" s="24">
        <v>238.28</v>
      </c>
      <c r="AK7" s="24">
        <v>199.95</v>
      </c>
      <c r="AL7" s="24">
        <v>160.24</v>
      </c>
      <c r="AM7" s="24">
        <v>136.02000000000001</v>
      </c>
      <c r="AN7" s="24">
        <v>120.76</v>
      </c>
      <c r="AO7" s="24">
        <v>41.56</v>
      </c>
      <c r="AP7" s="24">
        <v>34.4</v>
      </c>
      <c r="AQ7" s="24">
        <v>25.86</v>
      </c>
      <c r="AR7" s="24">
        <v>25.76</v>
      </c>
      <c r="AS7" s="24">
        <v>26.07</v>
      </c>
      <c r="AT7" s="24">
        <v>3.15</v>
      </c>
      <c r="AU7" s="24">
        <v>51</v>
      </c>
      <c r="AV7" s="24">
        <v>47.33</v>
      </c>
      <c r="AW7" s="24">
        <v>44.62</v>
      </c>
      <c r="AX7" s="24">
        <v>37.020000000000003</v>
      </c>
      <c r="AY7" s="24">
        <v>33.97</v>
      </c>
      <c r="AZ7" s="24">
        <v>80.81</v>
      </c>
      <c r="BA7" s="24">
        <v>68.17</v>
      </c>
      <c r="BB7" s="24">
        <v>58.23</v>
      </c>
      <c r="BC7" s="24">
        <v>65.56</v>
      </c>
      <c r="BD7" s="24">
        <v>65.87</v>
      </c>
      <c r="BE7" s="24">
        <v>73.44</v>
      </c>
      <c r="BF7" s="24">
        <v>1045.1400000000001</v>
      </c>
      <c r="BG7" s="24">
        <v>1071.48</v>
      </c>
      <c r="BH7" s="24">
        <v>1026.33</v>
      </c>
      <c r="BI7" s="24">
        <v>982.43</v>
      </c>
      <c r="BJ7" s="24">
        <v>998.9</v>
      </c>
      <c r="BK7" s="24">
        <v>768.62</v>
      </c>
      <c r="BL7" s="24">
        <v>789.44</v>
      </c>
      <c r="BM7" s="24">
        <v>812.92</v>
      </c>
      <c r="BN7" s="24">
        <v>765.48</v>
      </c>
      <c r="BO7" s="24">
        <v>742.08</v>
      </c>
      <c r="BP7" s="24">
        <v>652.82000000000005</v>
      </c>
      <c r="BQ7" s="24">
        <v>110.45</v>
      </c>
      <c r="BR7" s="24">
        <v>126.03</v>
      </c>
      <c r="BS7" s="24">
        <v>130.61000000000001</v>
      </c>
      <c r="BT7" s="24">
        <v>136.57</v>
      </c>
      <c r="BU7" s="24">
        <v>145.35</v>
      </c>
      <c r="BV7" s="24">
        <v>88.06</v>
      </c>
      <c r="BW7" s="24">
        <v>87.29</v>
      </c>
      <c r="BX7" s="24">
        <v>85.4</v>
      </c>
      <c r="BY7" s="24">
        <v>87.8</v>
      </c>
      <c r="BZ7" s="24">
        <v>86.51</v>
      </c>
      <c r="CA7" s="24">
        <v>97.61</v>
      </c>
      <c r="CB7" s="24">
        <v>170.68</v>
      </c>
      <c r="CC7" s="24">
        <v>174.1</v>
      </c>
      <c r="CD7" s="24">
        <v>167.92</v>
      </c>
      <c r="CE7" s="24">
        <v>161.03</v>
      </c>
      <c r="CF7" s="24">
        <v>151.68</v>
      </c>
      <c r="CG7" s="24">
        <v>179.32</v>
      </c>
      <c r="CH7" s="24">
        <v>176.67</v>
      </c>
      <c r="CI7" s="24">
        <v>188.57</v>
      </c>
      <c r="CJ7" s="24">
        <v>187.69</v>
      </c>
      <c r="CK7" s="24">
        <v>188.24</v>
      </c>
      <c r="CL7" s="24">
        <v>138.29</v>
      </c>
      <c r="CM7" s="24" t="s">
        <v>102</v>
      </c>
      <c r="CN7" s="24" t="s">
        <v>102</v>
      </c>
      <c r="CO7" s="24" t="s">
        <v>102</v>
      </c>
      <c r="CP7" s="24" t="s">
        <v>102</v>
      </c>
      <c r="CQ7" s="24" t="s">
        <v>102</v>
      </c>
      <c r="CR7" s="24">
        <v>58</v>
      </c>
      <c r="CS7" s="24">
        <v>57.42</v>
      </c>
      <c r="CT7" s="24">
        <v>55.84</v>
      </c>
      <c r="CU7" s="24">
        <v>55.78</v>
      </c>
      <c r="CV7" s="24">
        <v>54.86</v>
      </c>
      <c r="CW7" s="24">
        <v>59.1</v>
      </c>
      <c r="CX7" s="24">
        <v>96.43</v>
      </c>
      <c r="CY7" s="24">
        <v>91.32</v>
      </c>
      <c r="CZ7" s="24">
        <v>91.18</v>
      </c>
      <c r="DA7" s="24">
        <v>91.3</v>
      </c>
      <c r="DB7" s="24">
        <v>91.64</v>
      </c>
      <c r="DC7" s="24">
        <v>89.79</v>
      </c>
      <c r="DD7" s="24">
        <v>90.42</v>
      </c>
      <c r="DE7" s="24">
        <v>92.34</v>
      </c>
      <c r="DF7" s="24">
        <v>91.78</v>
      </c>
      <c r="DG7" s="24">
        <v>91.37</v>
      </c>
      <c r="DH7" s="24">
        <v>95.82</v>
      </c>
      <c r="DI7" s="24">
        <v>23.79</v>
      </c>
      <c r="DJ7" s="24">
        <v>25.99</v>
      </c>
      <c r="DK7" s="24">
        <v>28.06</v>
      </c>
      <c r="DL7" s="24">
        <v>30.3</v>
      </c>
      <c r="DM7" s="24">
        <v>32.549999999999997</v>
      </c>
      <c r="DN7" s="24">
        <v>30.6</v>
      </c>
      <c r="DO7" s="24">
        <v>29.23</v>
      </c>
      <c r="DP7" s="24">
        <v>25.37</v>
      </c>
      <c r="DQ7" s="24">
        <v>26.89</v>
      </c>
      <c r="DR7" s="24">
        <v>29.42</v>
      </c>
      <c r="DS7" s="24">
        <v>39.74</v>
      </c>
      <c r="DT7" s="24">
        <v>0</v>
      </c>
      <c r="DU7" s="24">
        <v>0</v>
      </c>
      <c r="DV7" s="24">
        <v>0</v>
      </c>
      <c r="DW7" s="24">
        <v>0</v>
      </c>
      <c r="DX7" s="24">
        <v>0</v>
      </c>
      <c r="DY7" s="24">
        <v>1.83</v>
      </c>
      <c r="DZ7" s="24">
        <v>1.37</v>
      </c>
      <c r="EA7" s="24">
        <v>0.54</v>
      </c>
      <c r="EB7" s="24">
        <v>0.75</v>
      </c>
      <c r="EC7" s="24">
        <v>0.74</v>
      </c>
      <c r="ED7" s="24">
        <v>7.62</v>
      </c>
      <c r="EE7" s="24">
        <v>0</v>
      </c>
      <c r="EF7" s="24">
        <v>0</v>
      </c>
      <c r="EG7" s="24">
        <v>0</v>
      </c>
      <c r="EH7" s="24">
        <v>0</v>
      </c>
      <c r="EI7" s="24">
        <v>0</v>
      </c>
      <c r="EJ7" s="24">
        <v>0.21</v>
      </c>
      <c r="EK7" s="24">
        <v>0.17</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2024-02-13T00:27:47Z</cp:lastPrinted>
  <dcterms:created xsi:type="dcterms:W3CDTF">2023-12-12T00:42:40Z</dcterms:created>
  <dcterms:modified xsi:type="dcterms:W3CDTF">2024-02-13T00:27:48Z</dcterms:modified>
  <cp:category/>
</cp:coreProperties>
</file>