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ol0cqpSB2sLjiU3EzXGfNh21DuxzwIIqaXImd0nK6mGi6EWFU4KfPD9oDbqbgd/axjty3NP0PCztaQB8OlDVaw==" workbookSaltValue="1cZhL8GQQPKnB8fiLpPc5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<sst xmlns="http://schemas.openxmlformats.org/spreadsheetml/2006/main" count="228" uniqueCount="114">
  <si>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</si>
  <si>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</si>
  <si>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</si>
  <si>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</si>
  <si>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</si>
  <si>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</si>
  <si>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</si>
  <si>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</si>
  <si>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</si>
  <si>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</si>
  <si>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</si>
  <si>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</si>
  <si>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</si>
  <si>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</si>
  <si>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</si>
  <si>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</si>
  <si>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</si>
  <si>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</si>
  <si>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</si>
  <si>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</si>
  <si>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</si>
  <si>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</si>
  <si>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</si>
  <si>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</si>
  <si>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</si>
  <si>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</si>
  <si>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</si>
  <si>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</si>
  <si>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</si>
  <si>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</si>
  <si>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</si>
  <si>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</si>
  <si>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</si>
  <si>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</si>
  <si>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</si>
  <si>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</si>
  <si>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</si>
  <si>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</si>
  <si>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</si>
  <si>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</si>
  <si>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</si>
  <si>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</si>
  <si>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</si>
  <si>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</si>
  <si>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</si>
  <si>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</si>
  <si>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</si>
  <si>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</si>
  <si>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</si>
  <si>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</si>
  <si>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</si>
  <si>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</si>
  <si>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</si>
  <si>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</si>
  <si>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</si>
  <si>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</si>
  <si>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</si>
  <si>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</si>
  <si>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</si>
  <si>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</si>
  <si>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</si>
  <si>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</si>
  <si>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</si>
  <si>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</si>
  <si>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</si>
  <si>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</si>
  <si>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</si>
  <si>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</si>
  <si>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</si>
  <si>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</si>
  <si>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</si>
  <si>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</si>
  <si>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</si>
  <si>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</si>
  <si>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</si>
  <si>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</si>
  <si>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</si>
  <si>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</si>
  <si>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</si>
  <si>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</si>
  <si>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</si>
  <si>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</si>
  <si>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</si>
  <si>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</si>
  <si>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</si>
  <si>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</si>
  <si>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</si>
  <si>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</si>
  <si>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</si>
  <si>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</si>
  <si>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</si>
  <si>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</si>
  <si>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</si>
  <si>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</si>
  <si>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</si>
  <si>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</si>
  <si>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</si>
  <si>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</si>
  <si>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</si>
  <si>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</si>
  <si>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</si>
  <si>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</si>
  <si>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</si>
  <si>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</si>
  <si>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</si>
  <si>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</si>
  <si>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</si>
  <si>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</si>
  <si>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</si>
  <si>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</si>
  <si>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</si>
  <si>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災害復旧事業の実施に伴う管路更新により類似団体と比較すると低い数値となっているが，経年化率も年々上昇してることから，引き続き計画的な更新を行う。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類似団体の平均値を上回っており，アセットマネジメント及び管路更新戦略に基づき，計画的な更新を行う。</t>
    </r>
    <rPh sb="13" eb="19">
      <t>サイガイフッキュウジギョウ</t>
    </rPh>
    <rPh sb="20" eb="22">
      <t>ジッシ</t>
    </rPh>
    <rPh sb="23" eb="24">
      <t>トモナ</t>
    </rPh>
    <rPh sb="25" eb="29">
      <t>カンロコウシン</t>
    </rPh>
    <rPh sb="42" eb="43">
      <t>ヒク</t>
    </rPh>
    <rPh sb="44" eb="46">
      <t>スウチ</t>
    </rPh>
    <rPh sb="54" eb="58">
      <t>ケイネンカリツ</t>
    </rPh>
    <rPh sb="59" eb="61">
      <t>ネンネン</t>
    </rPh>
    <rPh sb="61" eb="63">
      <t>ジョウショウ</t>
    </rPh>
    <rPh sb="209" eb="212">
      <t>ケイカクテキ</t>
    </rPh>
    <phoneticPr fontId="4"/>
  </si>
  <si>
    <r>
      <rPr>
        <b/>
        <sz val="9"/>
        <color theme="1"/>
        <rFont val="ＭＳ ゴシック"/>
        <family val="3"/>
        <charset val="128"/>
      </rPr>
      <t>①経常収支比率</t>
    </r>
    <r>
      <rPr>
        <sz val="9"/>
        <color theme="1"/>
        <rFont val="ＭＳ ゴシック"/>
        <family val="3"/>
        <charset val="128"/>
      </rPr>
      <t xml:space="preserve">　給水人口の減少などに伴い，使用水量が減少している中で震災復旧事業により取得した資産の減価償却費や老朽化した施設の修繕費などが増加傾向にあることから，経営の効率化を進める。令和3年11月請求分からの水道料金改定により料金収入が増加し，令和3年度から100％を上回っているが，令和4年度は動力費の高騰により，微減となった。
</t>
    </r>
    <r>
      <rPr>
        <b/>
        <sz val="9"/>
        <color theme="1"/>
        <rFont val="ＭＳ ゴシック"/>
        <family val="3"/>
        <charset val="128"/>
      </rPr>
      <t>②累積欠損金比率</t>
    </r>
    <r>
      <rPr>
        <sz val="9"/>
        <color theme="1"/>
        <rFont val="ＭＳ ゴシック"/>
        <family val="3"/>
        <charset val="128"/>
      </rPr>
      <t xml:space="preserve">　累積欠損金は昨年度に比べ若干減ったものの，高い状況にあり，経営の課題となっている。経営の状況を踏まえ，経費削減を行う一方，令和5年4月請求分からの第2段階目の料金改定による収入の確保に努める。
</t>
    </r>
    <r>
      <rPr>
        <b/>
        <sz val="9"/>
        <color theme="1"/>
        <rFont val="ＭＳ ゴシック"/>
        <family val="3"/>
        <charset val="128"/>
      </rPr>
      <t>③流動比率</t>
    </r>
    <r>
      <rPr>
        <sz val="9"/>
        <color theme="1"/>
        <rFont val="ＭＳ ゴシック"/>
        <family val="3"/>
        <charset val="128"/>
      </rPr>
      <t xml:space="preserve">　数値的には100％を上回ってはいるものの，安定的な資金繰りのためには，事業費などの平準化を図る必要がある。
</t>
    </r>
    <r>
      <rPr>
        <b/>
        <sz val="9"/>
        <color theme="1"/>
        <rFont val="ＭＳ ゴシック"/>
        <family val="3"/>
        <charset val="128"/>
      </rPr>
      <t>④企業債残高対給水収益比率</t>
    </r>
    <r>
      <rPr>
        <sz val="9"/>
        <color theme="1"/>
        <rFont val="ＭＳ ゴシック"/>
        <family val="3"/>
        <charset val="128"/>
      </rPr>
      <t xml:space="preserve">　類似団体の平均値を大きく上回っており，建設改良事業の財源として企業債以外の補助金等の財源確保に努める。
</t>
    </r>
    <r>
      <rPr>
        <b/>
        <sz val="9"/>
        <color theme="1"/>
        <rFont val="ＭＳ ゴシック"/>
        <family val="3"/>
        <charset val="128"/>
      </rPr>
      <t>⑤料金回収率</t>
    </r>
    <r>
      <rPr>
        <sz val="9"/>
        <color theme="1"/>
        <rFont val="ＭＳ ゴシック"/>
        <family val="3"/>
        <charset val="128"/>
      </rPr>
      <t xml:space="preserve">　100％を下回っており，給水に係る費用を給水収益で賄えていない状況が続いているものの，令和3年11月請求分からの水道料金改定により，料金収入が増加し，改善傾向にある。
</t>
    </r>
    <r>
      <rPr>
        <b/>
        <sz val="9"/>
        <color theme="1"/>
        <rFont val="ＭＳ ゴシック"/>
        <family val="3"/>
        <charset val="128"/>
      </rPr>
      <t>⑥給水原価</t>
    </r>
    <r>
      <rPr>
        <sz val="9"/>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アセットマネジメント及び管路更新戦略に基づき，水道施設の統廃合を図るなど，ダウンサイジングを実施し，効率性・採算性に見合った事業推進を図る。
</t>
    </r>
    <r>
      <rPr>
        <b/>
        <sz val="9"/>
        <color theme="1"/>
        <rFont val="ＭＳ ゴシック"/>
        <family val="3"/>
        <charset val="128"/>
      </rPr>
      <t>⑦施設利用率</t>
    </r>
    <r>
      <rPr>
        <sz val="9"/>
        <color theme="1"/>
        <rFont val="ＭＳ ゴシック"/>
        <family val="3"/>
        <charset val="128"/>
      </rPr>
      <t xml:space="preserve">　類似団体の平均値を下回っており，今後の給水人口の減少を踏まえ，適切な施設規模を検討する。
</t>
    </r>
    <r>
      <rPr>
        <b/>
        <sz val="9"/>
        <color theme="1"/>
        <rFont val="ＭＳ ゴシック"/>
        <family val="3"/>
        <charset val="128"/>
      </rPr>
      <t>⑧有収率</t>
    </r>
    <r>
      <rPr>
        <sz val="9"/>
        <color theme="1"/>
        <rFont val="ＭＳ ゴシック"/>
        <family val="3"/>
        <charset val="128"/>
      </rPr>
      <t>　漏水調査や老朽化した配水管の布設替えを進め，東日本大震災前の水準（80.73％）までの回復に努める。</t>
    </r>
    <rPh sb="21" eb="23">
      <t>シヨウ</t>
    </rPh>
    <rPh sb="23" eb="25">
      <t>スイリョウ</t>
    </rPh>
    <rPh sb="43" eb="45">
      <t>シュトク</t>
    </rPh>
    <rPh sb="47" eb="49">
      <t>シサン</t>
    </rPh>
    <rPh sb="89" eb="90">
      <t>スス</t>
    </rPh>
    <rPh sb="93" eb="95">
      <t>レイワ</t>
    </rPh>
    <rPh sb="96" eb="97">
      <t>ネン</t>
    </rPh>
    <rPh sb="99" eb="100">
      <t>ガツ</t>
    </rPh>
    <rPh sb="100" eb="102">
      <t>セイキュウ</t>
    </rPh>
    <rPh sb="102" eb="103">
      <t>ブン</t>
    </rPh>
    <rPh sb="120" eb="122">
      <t>ゾウカ</t>
    </rPh>
    <rPh sb="124" eb="126">
      <t>レイワ</t>
    </rPh>
    <rPh sb="127" eb="129">
      <t>ネンド</t>
    </rPh>
    <rPh sb="136" eb="138">
      <t>ウワマワ</t>
    </rPh>
    <rPh sb="144" eb="146">
      <t>レイワ</t>
    </rPh>
    <rPh sb="147" eb="149">
      <t>ネンド</t>
    </rPh>
    <rPh sb="150" eb="152">
      <t>ドウリョク</t>
    </rPh>
    <rPh sb="152" eb="153">
      <t>ヒ</t>
    </rPh>
    <rPh sb="154" eb="156">
      <t>コウトウ</t>
    </rPh>
    <rPh sb="160" eb="162">
      <t>ビゲン</t>
    </rPh>
    <rPh sb="183" eb="186">
      <t>サクネンド</t>
    </rPh>
    <rPh sb="187" eb="188">
      <t>クラ</t>
    </rPh>
    <rPh sb="189" eb="191">
      <t>ジャッカン</t>
    </rPh>
    <rPh sb="191" eb="192">
      <t>ヘ</t>
    </rPh>
    <rPh sb="198" eb="199">
      <t>タカ</t>
    </rPh>
    <rPh sb="200" eb="202">
      <t>ジョウキョウ</t>
    </rPh>
    <rPh sb="233" eb="234">
      <t>オコナ</t>
    </rPh>
    <rPh sb="235" eb="237">
      <t>イッポウ</t>
    </rPh>
    <rPh sb="238" eb="240">
      <t>レイワ</t>
    </rPh>
    <rPh sb="241" eb="242">
      <t>ネン</t>
    </rPh>
    <rPh sb="243" eb="244">
      <t>ガツ</t>
    </rPh>
    <rPh sb="244" eb="246">
      <t>セイキュウ</t>
    </rPh>
    <rPh sb="246" eb="247">
      <t>ブン</t>
    </rPh>
    <rPh sb="250" eb="251">
      <t>ダイ</t>
    </rPh>
    <rPh sb="252" eb="254">
      <t>ダンカイ</t>
    </rPh>
    <rPh sb="254" eb="255">
      <t>メ</t>
    </rPh>
    <rPh sb="258" eb="260">
      <t>カイテイ</t>
    </rPh>
    <rPh sb="301" eb="304">
      <t>アンテイテキ</t>
    </rPh>
    <rPh sb="450" eb="452">
      <t>レイワ</t>
    </rPh>
    <rPh sb="453" eb="454">
      <t>ネン</t>
    </rPh>
    <rPh sb="456" eb="457">
      <t>ガツ</t>
    </rPh>
    <rPh sb="457" eb="459">
      <t>セイキュウ</t>
    </rPh>
    <rPh sb="459" eb="460">
      <t>ブン</t>
    </rPh>
    <rPh sb="463" eb="465">
      <t>スイドウ</t>
    </rPh>
    <rPh sb="482" eb="484">
      <t>カイゼン</t>
    </rPh>
    <rPh sb="484" eb="486">
      <t>ケイコウ</t>
    </rPh>
    <rPh sb="604" eb="605">
      <t>モト</t>
    </rPh>
    <phoneticPr fontId="4"/>
  </si>
  <si>
    <t xml:space="preserve"> 令和3年11月請求分からの水道料金改定により料金収入が増加し，改善傾向にある指標があるものの，近年の少子高齢化等による人口減少及び節水機器の普及に伴い給水収益の大幅な伸びが見込めないことから，効率的な事業運営による経費の削減や事業費の平準化などにより，今後の計画を確認しながら，経営基盤の強化に継続的に取り組まなければならない。
　また，水道施設などの更新に当たっては，アセットマネジメント及び管路更新戦略に基づき，将来の水需要の予測や事業などの優先順位，効率性を考慮しながら水道施設の統廃合やダウンサイジングにより，適正な施設規模で整備を行う。
</t>
    <rPh sb="32" eb="34">
      <t>カイゼン</t>
    </rPh>
    <rPh sb="34" eb="36">
      <t>ケイコウ</t>
    </rPh>
    <rPh sb="39" eb="41">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</si>
</sst>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1.17</c:v>
                </c:pt>
                <c:pt idx="1">
                  <c:v>0.81</c:v>
                </c:pt>
                <c:pt idx="2">
                  <c:v>2.31</c:v>
                </c:pt>
                <c:pt idx="3">
                  <c:v>2.3199999999999998</c:v>
                </c:pt>
                <c:pt idx="4">
                  <c:v>1.19</c:v>
                </c:pt>
              </c:numCache>
            </c:numRef>
          </c:val>
          <c:extLst>
            <c:ext xmlns:c16="http://schemas.microsoft.com/office/drawing/2014/chart" uri="{C3380CC4-5D6E-409C-BE32-E72D297353CC}">
              <c16:uniqueId val="{00000000-C5ED-494E-BBB2-13636973C3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5ED-494E-BBB2-13636973C3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52.1</c:v>
                </c:pt>
                <c:pt idx="1">
                  <c:v>51.9</c:v>
                </c:pt>
                <c:pt idx="2">
                  <c:v>51.6</c:v>
                </c:pt>
                <c:pt idx="3">
                  <c:v>50.58</c:v>
                </c:pt>
                <c:pt idx="4">
                  <c:v>52.82</c:v>
                </c:pt>
              </c:numCache>
            </c:numRef>
          </c:val>
          <c:extLst>
            <c:ext xmlns:c16="http://schemas.microsoft.com/office/drawing/2014/chart" uri="{C3380CC4-5D6E-409C-BE32-E72D297353CC}">
              <c16:uniqueId val="{00000000-7C1B-4A7F-961A-5240A548F6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C1B-4A7F-961A-5240A548F6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72.94</c:v>
                </c:pt>
                <c:pt idx="1">
                  <c:v>71.66</c:v>
                </c:pt>
                <c:pt idx="2">
                  <c:v>72.19</c:v>
                </c:pt>
                <c:pt idx="3">
                  <c:v>71.81</c:v>
                </c:pt>
                <c:pt idx="4">
                  <c:v>71.25</c:v>
                </c:pt>
              </c:numCache>
            </c:numRef>
          </c:val>
          <c:extLst>
            <c:ext xmlns:c16="http://schemas.microsoft.com/office/drawing/2014/chart" uri="{C3380CC4-5D6E-409C-BE32-E72D297353CC}">
              <c16:uniqueId val="{00000000-02B5-412F-AAD3-36BBA0D0BB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2B5-412F-AAD3-36BBA0D0BB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98.06</c:v>
                </c:pt>
                <c:pt idx="1">
                  <c:v>99.08</c:v>
                </c:pt>
                <c:pt idx="2">
                  <c:v>99.91</c:v>
                </c:pt>
                <c:pt idx="3">
                  <c:v>101.7</c:v>
                </c:pt>
                <c:pt idx="4">
                  <c:v>101.26</c:v>
                </c:pt>
              </c:numCache>
            </c:numRef>
          </c:val>
          <c:extLst>
            <c:ext xmlns:c16="http://schemas.microsoft.com/office/drawing/2014/chart" uri="{C3380CC4-5D6E-409C-BE32-E72D297353CC}">
              <c16:uniqueId val="{00000000-96FE-40F7-8AB8-F620684B96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6FE-40F7-8AB8-F620684B96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48.51</c:v>
                </c:pt>
                <c:pt idx="1">
                  <c:v>48.08</c:v>
                </c:pt>
                <c:pt idx="2">
                  <c:v>46.94</c:v>
                </c:pt>
                <c:pt idx="3">
                  <c:v>44.84</c:v>
                </c:pt>
                <c:pt idx="4">
                  <c:v>40.909999999999997</c:v>
                </c:pt>
              </c:numCache>
            </c:numRef>
          </c:val>
          <c:extLst>
            <c:ext xmlns:c16="http://schemas.microsoft.com/office/drawing/2014/chart" uri="{C3380CC4-5D6E-409C-BE32-E72D297353CC}">
              <c16:uniqueId val="{00000000-BD82-4357-A83C-6FF43EC2B3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D82-4357-A83C-6FF43EC2B3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36.229999999999997</c:v>
                </c:pt>
                <c:pt idx="1">
                  <c:v>36.92</c:v>
                </c:pt>
                <c:pt idx="2">
                  <c:v>38.58</c:v>
                </c:pt>
                <c:pt idx="3">
                  <c:v>39.06</c:v>
                </c:pt>
                <c:pt idx="4">
                  <c:v>38.03</c:v>
                </c:pt>
              </c:numCache>
            </c:numRef>
          </c:val>
          <c:extLst>
            <c:ext xmlns:c16="http://schemas.microsoft.com/office/drawing/2014/chart" uri="{C3380CC4-5D6E-409C-BE32-E72D297353CC}">
              <c16:uniqueId val="{00000000-C744-4A0D-915A-81367981AB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744-4A0D-915A-81367981AB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29.24</c:v>
                </c:pt>
                <c:pt idx="1">
                  <c:v>30.84</c:v>
                </c:pt>
                <c:pt idx="2">
                  <c:v>31.01</c:v>
                </c:pt>
                <c:pt idx="3">
                  <c:v>28.15</c:v>
                </c:pt>
                <c:pt idx="4">
                  <c:v>25.95</c:v>
                </c:pt>
              </c:numCache>
            </c:numRef>
          </c:val>
          <c:extLst>
            <c:ext xmlns:c16="http://schemas.microsoft.com/office/drawing/2014/chart" uri="{C3380CC4-5D6E-409C-BE32-E72D297353CC}">
              <c16:uniqueId val="{00000000-CF21-4710-8129-16CB1A3A71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F21-4710-8129-16CB1A3A71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218.01</c:v>
                </c:pt>
                <c:pt idx="1">
                  <c:v>201.82</c:v>
                </c:pt>
                <c:pt idx="2">
                  <c:v>166.07</c:v>
                </c:pt>
                <c:pt idx="3">
                  <c:v>171.48</c:v>
                </c:pt>
                <c:pt idx="4">
                  <c:v>217.63</c:v>
                </c:pt>
              </c:numCache>
            </c:numRef>
          </c:val>
          <c:extLst>
            <c:ext xmlns:c16="http://schemas.microsoft.com/office/drawing/2014/chart" uri="{C3380CC4-5D6E-409C-BE32-E72D297353CC}">
              <c16:uniqueId val="{00000000-9F6A-4986-A48C-0D5CB456EE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F6A-4986-A48C-0D5CB456EE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503.74</c:v>
                </c:pt>
                <c:pt idx="1">
                  <c:v>536</c:v>
                </c:pt>
                <c:pt idx="2">
                  <c:v>567.49</c:v>
                </c:pt>
                <c:pt idx="3">
                  <c:v>567.27</c:v>
                </c:pt>
                <c:pt idx="4">
                  <c:v>537.14</c:v>
                </c:pt>
              </c:numCache>
            </c:numRef>
          </c:val>
          <c:extLst>
            <c:ext xmlns:c16="http://schemas.microsoft.com/office/drawing/2014/chart" uri="{C3380CC4-5D6E-409C-BE32-E72D297353CC}">
              <c16:uniqueId val="{00000000-98BE-4553-B1A9-5C0DB58190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8BE-4553-B1A9-5C0DB58190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91.83</c:v>
                </c:pt>
                <c:pt idx="1">
                  <c:v>92.38</c:v>
                </c:pt>
                <c:pt idx="2">
                  <c:v>91.1</c:v>
                </c:pt>
                <c:pt idx="3">
                  <c:v>95.97</c:v>
                </c:pt>
                <c:pt idx="4">
                  <c:v>96.59</c:v>
                </c:pt>
              </c:numCache>
            </c:numRef>
          </c:val>
          <c:extLst>
            <c:ext xmlns:c16="http://schemas.microsoft.com/office/drawing/2014/chart" uri="{C3380CC4-5D6E-409C-BE32-E72D297353CC}">
              <c16:uniqueId val="{00000000-89E9-4FEB-BE7B-90F38895E6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9E9-4FEB-BE7B-90F38895E6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232.92</c:v>
                </c:pt>
                <c:pt idx="1">
                  <c:v>231.92</c:v>
                </c:pt>
                <c:pt idx="2">
                  <c:v>234.5</c:v>
                </c:pt>
                <c:pt idx="3">
                  <c:v>234.84</c:v>
                </c:pt>
                <c:pt idx="4">
                  <c:v>249.31</c:v>
                </c:pt>
              </c:numCache>
            </c:numRef>
          </c:val>
          <c:extLst>
            <c:ext xmlns:c16="http://schemas.microsoft.com/office/drawing/2014/chart" uri="{C3380CC4-5D6E-409C-BE32-E72D297353CC}">
              <c16:uniqueId val="{00000000-3F8F-4B3B-AA67-052C2FFA91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F8F-4B3B-AA67-052C2FFA91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0"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気仙沼市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58926</v>
      </c>
      <c r="AM8" s="69"/>
      <c r="AN8" s="69"/>
      <c r="AO8" s="69"/>
      <c r="AP8" s="69"/>
      <c r="AQ8" s="69"/>
      <c r="AR8" s="69"/>
      <c r="AS8" s="69"/>
      <c r="AT8" s="37">
        <f>データ!$S$6</f>
        <v>332.44</v>
      </c>
      <c r="AU8" s="38"/>
      <c r="AV8" s="38"/>
      <c r="AW8" s="38"/>
      <c r="AX8" s="38"/>
      <c r="AY8" s="38"/>
      <c r="AZ8" s="38"/>
      <c r="BA8" s="38"/>
      <c r="BB8" s="58">
        <f>データ!$T$6</f>
        <v>177.25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65.3</v>
      </c>
      <c r="J10" s="38"/>
      <c r="K10" s="38"/>
      <c r="L10" s="38"/>
      <c r="M10" s="38"/>
      <c r="N10" s="38"/>
      <c r="O10" s="68"/>
      <c r="P10" s="58">
        <f>データ!$P$6</f>
        <v>97.48</v>
      </c>
      <c r="Q10" s="58"/>
      <c r="R10" s="58"/>
      <c r="S10" s="58"/>
      <c r="T10" s="58"/>
      <c r="U10" s="58"/>
      <c r="V10" s="58"/>
      <c r="W10" s="69">
        <f>データ!$Q$6</f>
        <v>3674</v>
      </c>
      <c r="X10" s="69"/>
      <c r="Y10" s="69"/>
      <c r="Z10" s="69"/>
      <c r="AA10" s="69"/>
      <c r="AB10" s="69"/>
      <c r="AC10" s="69"/>
      <c r="AD10" s="2"/>
      <c r="AE10" s="2"/>
      <c r="AF10" s="2"/>
      <c r="AG10" s="2"/>
      <c r="AH10" s="2"/>
      <c r="AI10" s="2"/>
      <c r="AJ10" s="2"/>
      <c r="AK10" s="2"/>
      <c r="AL10" s="69">
        <f>データ!$U$6</f>
        <v>56900</v>
      </c>
      <c r="AM10" s="69"/>
      <c r="AN10" s="69"/>
      <c r="AO10" s="69"/>
      <c r="AP10" s="69"/>
      <c r="AQ10" s="69"/>
      <c r="AR10" s="69"/>
      <c r="AS10" s="69"/>
      <c r="AT10" s="37">
        <f>データ!$V$6</f>
        <v>179.35</v>
      </c>
      <c r="AU10" s="38"/>
      <c r="AV10" s="38"/>
      <c r="AW10" s="38"/>
      <c r="AX10" s="38"/>
      <c r="AY10" s="38"/>
      <c r="AZ10" s="38"/>
      <c r="BA10" s="38"/>
      <c r="BB10" s="58">
        <f>データ!$W$6</f>
        <v>317.26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CV6VYfQM+LkGhSO/DPluItdk83lHYmLlM3nvgmsqmkRY6ZRbEj3f5rqWEN2PzkJkG6R1xpLP8UgXEhBAl76zQ==" saltValue="19BAeCKE1UElk/3AJ1L66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42056</v>
      </c>
      <c r="D6" s="20">
        <f t="shared" si="3"/>
        <v>46</v>
      </c>
      <c r="E6" s="20">
        <f t="shared" si="3"/>
        <v>1</v>
      </c>
      <c r="F6" s="20">
        <f t="shared" si="3"/>
        <v>0</v>
      </c>
      <c r="G6" s="20">
        <f t="shared" si="3"/>
        <v>1</v>
      </c>
      <c r="H6" s="20" t="str">
        <f t="shared" si="3"/>
        <v>宮城県　気仙沼市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65.3</v>
      </c>
      <c r="P6" s="21">
        <f t="shared" si="3"/>
        <v>97.48</v>
      </c>
      <c r="Q6" s="21">
        <f t="shared" si="3"/>
        <v>3674</v>
      </c>
      <c r="R6" s="21">
        <f t="shared" si="3"/>
        <v>58926</v>
      </c>
      <c r="S6" s="21">
        <f t="shared" si="3"/>
        <v>332.44</v>
      </c>
      <c r="T6" s="21">
        <f t="shared" si="3"/>
        <v>177.25</v>
      </c>
      <c r="U6" s="21">
        <f t="shared" si="3"/>
        <v>56900</v>
      </c>
      <c r="V6" s="21">
        <f t="shared" si="3"/>
        <v>179.35</v>
      </c>
      <c r="W6" s="21">
        <f t="shared" si="3"/>
        <v>317.26</v>
      </c>
      <c r="X6" s="22">
        <f>IF(X7="",NA(),X7)</f>
        <v>98.06</v>
      </c>
      <c r="Y6" s="22">
        <f t="shared" ref="Y6:AG6" si="4">IF(Y7="",NA(),Y7)</f>
        <v>99.08</v>
      </c>
      <c r="Z6" s="22">
        <f t="shared" si="4"/>
        <v>99.91</v>
      </c>
      <c r="AA6" s="22">
        <f t="shared" si="4"/>
        <v>101.7</v>
      </c>
      <c r="AB6" s="22">
        <f t="shared" si="4"/>
        <v>101.26</v>
      </c>
      <c r="AC6" s="22">
        <f t="shared" si="4"/>
        <v>111.44</v>
      </c>
      <c r="AD6" s="22">
        <f t="shared" si="4"/>
        <v>111.17</v>
      </c>
      <c r="AE6" s="22">
        <f t="shared" si="4"/>
        <v>110.91</v>
      </c>
      <c r="AF6" s="22">
        <f t="shared" si="4"/>
        <v>111.49</v>
      </c>
      <c r="AG6" s="22">
        <f t="shared" si="4"/>
        <v>109.09</v>
      </c>
      <c r="AH6" s="21" t="str">
        <f>IF(AH7="","",IF(AH7="-","【-】","【"&amp;SUBSTITUTE(TEXT(AH7,"#,##0.00"),"-","△")&amp;"】"))</f>
        <v>【108.70】</v>
      </c>
      <c r="AI6" s="22">
        <f>IF(AI7="",NA(),AI7)</f>
        <v>29.24</v>
      </c>
      <c r="AJ6" s="22">
        <f t="shared" ref="AJ6:AR6" si="5">IF(AJ7="",NA(),AJ7)</f>
        <v>30.84</v>
      </c>
      <c r="AK6" s="22">
        <f t="shared" si="5"/>
        <v>31.01</v>
      </c>
      <c r="AL6" s="22">
        <f t="shared" si="5"/>
        <v>28.15</v>
      </c>
      <c r="AM6" s="22">
        <f t="shared" si="5"/>
        <v>25.95</v>
      </c>
      <c r="AN6" s="22">
        <f t="shared" si="5"/>
        <v>1.03</v>
      </c>
      <c r="AO6" s="22">
        <f t="shared" si="5"/>
        <v>0.78</v>
      </c>
      <c r="AP6" s="22">
        <f t="shared" si="5"/>
        <v>0.92</v>
      </c>
      <c r="AQ6" s="22">
        <f t="shared" si="5"/>
        <v>0.87</v>
      </c>
      <c r="AR6" s="22">
        <f t="shared" si="5"/>
        <v>0.93</v>
      </c>
      <c r="AS6" s="21" t="str">
        <f>IF(AS7="","",IF(AS7="-","【-】","【"&amp;SUBSTITUTE(TEXT(AS7,"#,##0.00"),"-","△")&amp;"】"))</f>
        <v>【1.34】</v>
      </c>
      <c r="AT6" s="22">
        <f>IF(AT7="",NA(),AT7)</f>
        <v>218.01</v>
      </c>
      <c r="AU6" s="22">
        <f t="shared" ref="AU6:BC6" si="6">IF(AU7="",NA(),AU7)</f>
        <v>201.82</v>
      </c>
      <c r="AV6" s="22">
        <f t="shared" si="6"/>
        <v>166.07</v>
      </c>
      <c r="AW6" s="22">
        <f t="shared" si="6"/>
        <v>171.48</v>
      </c>
      <c r="AX6" s="22">
        <f t="shared" si="6"/>
        <v>217.63</v>
      </c>
      <c r="AY6" s="22">
        <f t="shared" si="6"/>
        <v>349.83</v>
      </c>
      <c r="AZ6" s="22">
        <f t="shared" si="6"/>
        <v>360.86</v>
      </c>
      <c r="BA6" s="22">
        <f t="shared" si="6"/>
        <v>350.79</v>
      </c>
      <c r="BB6" s="22">
        <f t="shared" si="6"/>
        <v>354.57</v>
      </c>
      <c r="BC6" s="22">
        <f t="shared" si="6"/>
        <v>357.74</v>
      </c>
      <c r="BD6" s="21" t="str">
        <f>IF(BD7="","",IF(BD7="-","【-】","【"&amp;SUBSTITUTE(TEXT(BD7,"#,##0.00"),"-","△")&amp;"】"))</f>
        <v>【252.29】</v>
      </c>
      <c r="BE6" s="22">
        <f>IF(BE7="",NA(),BE7)</f>
        <v>503.74</v>
      </c>
      <c r="BF6" s="22">
        <f t="shared" ref="BF6:BN6" si="7">IF(BF7="",NA(),BF7)</f>
        <v>536</v>
      </c>
      <c r="BG6" s="22">
        <f t="shared" si="7"/>
        <v>567.49</v>
      </c>
      <c r="BH6" s="22">
        <f t="shared" si="7"/>
        <v>567.27</v>
      </c>
      <c r="BI6" s="22">
        <f t="shared" si="7"/>
        <v>537.14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91.83</v>
      </c>
      <c r="BQ6" s="22">
        <f t="shared" ref="BQ6:BY6" si="8">IF(BQ7="",NA(),BQ7)</f>
        <v>92.38</v>
      </c>
      <c r="BR6" s="22">
        <f t="shared" si="8"/>
        <v>91.1</v>
      </c>
      <c r="BS6" s="22">
        <f t="shared" si="8"/>
        <v>95.97</v>
      </c>
      <c r="BT6" s="22">
        <f t="shared" si="8"/>
        <v>96.59</v>
      </c>
      <c r="BU6" s="22">
        <f t="shared" si="8"/>
        <v>103.54</v>
      </c>
      <c r="BV6" s="22">
        <f t="shared" si="8"/>
        <v>103.32</v>
      </c>
      <c r="BW6" s="22">
        <f t="shared" si="8"/>
        <v>100.85</v>
      </c>
      <c r="BX6" s="22">
        <f t="shared" si="8"/>
        <v>103.79</v>
      </c>
      <c r="BY6" s="22">
        <f t="shared" si="8"/>
        <v>98.3</v>
      </c>
      <c r="BZ6" s="21" t="str">
        <f>IF(BZ7="","",IF(BZ7="-","【-】","【"&amp;SUBSTITUTE(TEXT(BZ7,"#,##0.00"),"-","△")&amp;"】"))</f>
        <v>【97.47】</v>
      </c>
      <c r="CA6" s="22">
        <f>IF(CA7="",NA(),CA7)</f>
        <v>232.92</v>
      </c>
      <c r="CB6" s="22">
        <f t="shared" ref="CB6:CJ6" si="9">IF(CB7="",NA(),CB7)</f>
        <v>231.92</v>
      </c>
      <c r="CC6" s="22">
        <f t="shared" si="9"/>
        <v>234.5</v>
      </c>
      <c r="CD6" s="22">
        <f t="shared" si="9"/>
        <v>234.84</v>
      </c>
      <c r="CE6" s="22">
        <f t="shared" si="9"/>
        <v>249.31</v>
      </c>
      <c r="CF6" s="22">
        <f t="shared" si="9"/>
        <v>167.46</v>
      </c>
      <c r="CG6" s="22">
        <f t="shared" si="9"/>
        <v>168.56</v>
      </c>
      <c r="CH6" s="22">
        <f t="shared" si="9"/>
        <v>167.1</v>
      </c>
      <c r="CI6" s="22">
        <f t="shared" si="9"/>
        <v>167.86</v>
      </c>
      <c r="CJ6" s="22">
        <f t="shared" si="9"/>
        <v>173.68</v>
      </c>
      <c r="CK6" s="21" t="str">
        <f>IF(CK7="","",IF(CK7="-","【-】","【"&amp;SUBSTITUTE(TEXT(CK7,"#,##0.00"),"-","△")&amp;"】"))</f>
        <v>【174.75】</v>
      </c>
      <c r="CL6" s="22">
        <f>IF(CL7="",NA(),CL7)</f>
        <v>52.1</v>
      </c>
      <c r="CM6" s="22">
        <f t="shared" ref="CM6:CU6" si="10">IF(CM7="",NA(),CM7)</f>
        <v>51.9</v>
      </c>
      <c r="CN6" s="22">
        <f t="shared" si="10"/>
        <v>51.6</v>
      </c>
      <c r="CO6" s="22">
        <f t="shared" si="10"/>
        <v>50.58</v>
      </c>
      <c r="CP6" s="22">
        <f t="shared" si="10"/>
        <v>52.82</v>
      </c>
      <c r="CQ6" s="22">
        <f t="shared" si="10"/>
        <v>59.46</v>
      </c>
      <c r="CR6" s="22">
        <f t="shared" si="10"/>
        <v>59.51</v>
      </c>
      <c r="CS6" s="22">
        <f t="shared" si="10"/>
        <v>59.91</v>
      </c>
      <c r="CT6" s="22">
        <f t="shared" si="10"/>
        <v>59.4</v>
      </c>
      <c r="CU6" s="22">
        <f t="shared" si="10"/>
        <v>59.24</v>
      </c>
      <c r="CV6" s="21" t="str">
        <f>IF(CV7="","",IF(CV7="-","【-】","【"&amp;SUBSTITUTE(TEXT(CV7,"#,##0.00"),"-","△")&amp;"】"))</f>
        <v>【59.97】</v>
      </c>
      <c r="CW6" s="22">
        <f>IF(CW7="",NA(),CW7)</f>
        <v>72.94</v>
      </c>
      <c r="CX6" s="22">
        <f t="shared" ref="CX6:DF6" si="11">IF(CX7="",NA(),CX7)</f>
        <v>71.66</v>
      </c>
      <c r="CY6" s="22">
        <f t="shared" si="11"/>
        <v>72.19</v>
      </c>
      <c r="CZ6" s="22">
        <f t="shared" si="11"/>
        <v>71.81</v>
      </c>
      <c r="DA6" s="22">
        <f t="shared" si="11"/>
        <v>71.25</v>
      </c>
      <c r="DB6" s="22">
        <f t="shared" si="11"/>
        <v>87.41</v>
      </c>
      <c r="DC6" s="22">
        <f t="shared" si="11"/>
        <v>87.08</v>
      </c>
      <c r="DD6" s="22">
        <f t="shared" si="11"/>
        <v>87.26</v>
      </c>
      <c r="DE6" s="22">
        <f t="shared" si="11"/>
        <v>87.57</v>
      </c>
      <c r="DF6" s="22">
        <f t="shared" si="11"/>
        <v>87.26</v>
      </c>
      <c r="DG6" s="21" t="str">
        <f>IF(DG7="","",IF(DG7="-","【-】","【"&amp;SUBSTITUTE(TEXT(DG7,"#,##0.00"),"-","△")&amp;"】"))</f>
        <v>【89.76】</v>
      </c>
      <c r="DH6" s="22">
        <f>IF(DH7="",NA(),DH7)</f>
        <v>48.51</v>
      </c>
      <c r="DI6" s="22">
        <f t="shared" ref="DI6:DQ6" si="12">IF(DI7="",NA(),DI7)</f>
        <v>48.08</v>
      </c>
      <c r="DJ6" s="22">
        <f t="shared" si="12"/>
        <v>46.94</v>
      </c>
      <c r="DK6" s="22">
        <f t="shared" si="12"/>
        <v>44.84</v>
      </c>
      <c r="DL6" s="22">
        <f t="shared" si="12"/>
        <v>40.909999999999997</v>
      </c>
      <c r="DM6" s="22">
        <f t="shared" si="12"/>
        <v>47.62</v>
      </c>
      <c r="DN6" s="22">
        <f t="shared" si="12"/>
        <v>48.55</v>
      </c>
      <c r="DO6" s="22">
        <f t="shared" si="12"/>
        <v>49.2</v>
      </c>
      <c r="DP6" s="22">
        <f t="shared" si="12"/>
        <v>50.01</v>
      </c>
      <c r="DQ6" s="22">
        <f t="shared" si="12"/>
        <v>50.99</v>
      </c>
      <c r="DR6" s="21" t="str">
        <f>IF(DR7="","",IF(DR7="-","【-】","【"&amp;SUBSTITUTE(TEXT(DR7,"#,##0.00"),"-","△")&amp;"】"))</f>
        <v>【51.51】</v>
      </c>
      <c r="DS6" s="22">
        <f>IF(DS7="",NA(),DS7)</f>
        <v>36.229999999999997</v>
      </c>
      <c r="DT6" s="22">
        <f t="shared" ref="DT6:EB6" si="13">IF(DT7="",NA(),DT7)</f>
        <v>36.92</v>
      </c>
      <c r="DU6" s="22">
        <f t="shared" si="13"/>
        <v>38.58</v>
      </c>
      <c r="DV6" s="22">
        <f t="shared" si="13"/>
        <v>39.06</v>
      </c>
      <c r="DW6" s="22">
        <f t="shared" si="13"/>
        <v>38.03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1.17</v>
      </c>
      <c r="EE6" s="22">
        <f t="shared" ref="EE6:EM6" si="14">IF(EE7="",NA(),EE7)</f>
        <v>0.81</v>
      </c>
      <c r="EF6" s="22">
        <f t="shared" si="14"/>
        <v>2.31</v>
      </c>
      <c r="EG6" s="22">
        <f t="shared" si="14"/>
        <v>2.3199999999999998</v>
      </c>
      <c r="EH6" s="22">
        <f t="shared" si="14"/>
        <v>1.19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42056</v>
      </c>
      <c r="D7" s="24">
        <v>46</v>
      </c>
      <c r="E7" s="24">
        <v>1</v>
      </c>
      <c r="F7" s="24">
        <v>0</v>
      </c>
      <c r="G7" s="24">
        <v>1</v>
      </c>
      <c r="H7" s="24" t="s">
        <v>93</v>
      </c>
      <c r="I7" s="24" t="s">
        <v>94</v>
      </c>
      <c r="J7" s="24" t="s">
        <v>95</v>
      </c>
      <c r="K7" s="24" t="s">
        <v>96</v>
      </c>
      <c r="L7" s="24" t="s">
        <v>97</v>
      </c>
      <c r="M7" s="24" t="s">
        <v>98</v>
      </c>
      <c r="N7" s="25" t="s">
        <v>99</v>
      </c>
      <c r="O7" s="25">
        <v>65.3</v>
      </c>
      <c r="P7" s="25">
        <v>97.48</v>
      </c>
      <c r="Q7" s="25">
        <v>3674</v>
      </c>
      <c r="R7" s="25">
        <v>58926</v>
      </c>
      <c r="S7" s="25">
        <v>332.44</v>
      </c>
      <c r="T7" s="25">
        <v>177.25</v>
      </c>
      <c r="U7" s="25">
        <v>56900</v>
      </c>
      <c r="V7" s="25">
        <v>179.35</v>
      </c>
      <c r="W7" s="25">
        <v>317.26</v>
      </c>
      <c r="X7" s="25">
        <v>98.06</v>
      </c>
      <c r="Y7" s="25">
        <v>99.08</v>
      </c>
      <c r="Z7" s="25">
        <v>99.91</v>
      </c>
      <c r="AA7" s="25">
        <v>101.7</v>
      </c>
      <c r="AB7" s="25">
        <v>101.26</v>
      </c>
      <c r="AC7" s="25">
        <v>111.44</v>
      </c>
      <c r="AD7" s="25">
        <v>111.17</v>
      </c>
      <c r="AE7" s="25">
        <v>110.91</v>
      </c>
      <c r="AF7" s="25">
        <v>111.49</v>
      </c>
      <c r="AG7" s="25">
        <v>109.09</v>
      </c>
      <c r="AH7" s="25">
        <v>108.7</v>
      </c>
      <c r="AI7" s="25">
        <v>29.24</v>
      </c>
      <c r="AJ7" s="25">
        <v>30.84</v>
      </c>
      <c r="AK7" s="25">
        <v>31.01</v>
      </c>
      <c r="AL7" s="25">
        <v>28.15</v>
      </c>
      <c r="AM7" s="25">
        <v>25.95</v>
      </c>
      <c r="AN7" s="25">
        <v>1.03</v>
      </c>
      <c r="AO7" s="25">
        <v>0.78</v>
      </c>
      <c r="AP7" s="25">
        <v>0.92</v>
      </c>
      <c r="AQ7" s="25">
        <v>0.87</v>
      </c>
      <c r="AR7" s="25">
        <v>0.93</v>
      </c>
      <c r="AS7" s="25">
        <v>1.34</v>
      </c>
      <c r="AT7" s="25">
        <v>218.01</v>
      </c>
      <c r="AU7" s="25">
        <v>201.82</v>
      </c>
      <c r="AV7" s="25">
        <v>166.07</v>
      </c>
      <c r="AW7" s="25">
        <v>171.48</v>
      </c>
      <c r="AX7" s="25">
        <v>217.63</v>
      </c>
      <c r="AY7" s="25">
        <v>349.83</v>
      </c>
      <c r="AZ7" s="25">
        <v>360.86</v>
      </c>
      <c r="BA7" s="25">
        <v>350.79</v>
      </c>
      <c r="BB7" s="25">
        <v>354.57</v>
      </c>
      <c r="BC7" s="25">
        <v>357.74</v>
      </c>
      <c r="BD7" s="25">
        <v>252.29</v>
      </c>
      <c r="BE7" s="25">
        <v>503.74</v>
      </c>
      <c r="BF7" s="25">
        <v>536</v>
      </c>
      <c r="BG7" s="25">
        <v>567.49</v>
      </c>
      <c r="BH7" s="25">
        <v>567.27</v>
      </c>
      <c r="BI7" s="25">
        <v>537.14</v>
      </c>
      <c r="BJ7" s="25">
        <v>314.87</v>
      </c>
      <c r="BK7" s="25">
        <v>309.27999999999997</v>
      </c>
      <c r="BL7" s="25">
        <v>322.92</v>
      </c>
      <c r="BM7" s="25">
        <v>303.45999999999998</v>
      </c>
      <c r="BN7" s="25">
        <v>307.27999999999997</v>
      </c>
      <c r="BO7" s="25">
        <v>268.07</v>
      </c>
      <c r="BP7" s="25">
        <v>91.83</v>
      </c>
      <c r="BQ7" s="25">
        <v>92.38</v>
      </c>
      <c r="BR7" s="25">
        <v>91.1</v>
      </c>
      <c r="BS7" s="25">
        <v>95.97</v>
      </c>
      <c r="BT7" s="25">
        <v>96.59</v>
      </c>
      <c r="BU7" s="25">
        <v>103.54</v>
      </c>
      <c r="BV7" s="25">
        <v>103.32</v>
      </c>
      <c r="BW7" s="25">
        <v>100.85</v>
      </c>
      <c r="BX7" s="25">
        <v>103.79</v>
      </c>
      <c r="BY7" s="25">
        <v>98.3</v>
      </c>
      <c r="BZ7" s="25">
        <v>97.47</v>
      </c>
      <c r="CA7" s="25">
        <v>232.92</v>
      </c>
      <c r="CB7" s="25">
        <v>231.92</v>
      </c>
      <c r="CC7" s="25">
        <v>234.5</v>
      </c>
      <c r="CD7" s="25">
        <v>234.84</v>
      </c>
      <c r="CE7" s="25">
        <v>249.31</v>
      </c>
      <c r="CF7" s="25">
        <v>167.46</v>
      </c>
      <c r="CG7" s="25">
        <v>168.56</v>
      </c>
      <c r="CH7" s="25">
        <v>167.1</v>
      </c>
      <c r="CI7" s="25">
        <v>167.86</v>
      </c>
      <c r="CJ7" s="25">
        <v>173.68</v>
      </c>
      <c r="CK7" s="25">
        <v>174.75</v>
      </c>
      <c r="CL7" s="25">
        <v>52.1</v>
      </c>
      <c r="CM7" s="25">
        <v>51.9</v>
      </c>
      <c r="CN7" s="25">
        <v>51.6</v>
      </c>
      <c r="CO7" s="25">
        <v>50.58</v>
      </c>
      <c r="CP7" s="25">
        <v>52.82</v>
      </c>
      <c r="CQ7" s="25">
        <v>59.46</v>
      </c>
      <c r="CR7" s="25">
        <v>59.51</v>
      </c>
      <c r="CS7" s="25">
        <v>59.91</v>
      </c>
      <c r="CT7" s="25">
        <v>59.4</v>
      </c>
      <c r="CU7" s="25">
        <v>59.24</v>
      </c>
      <c r="CV7" s="25">
        <v>59.97</v>
      </c>
      <c r="CW7" s="25">
        <v>72.94</v>
      </c>
      <c r="CX7" s="25">
        <v>71.66</v>
      </c>
      <c r="CY7" s="25">
        <v>72.19</v>
      </c>
      <c r="CZ7" s="25">
        <v>71.81</v>
      </c>
      <c r="DA7" s="25">
        <v>71.25</v>
      </c>
      <c r="DB7" s="25">
        <v>87.41</v>
      </c>
      <c r="DC7" s="25">
        <v>87.08</v>
      </c>
      <c r="DD7" s="25">
        <v>87.26</v>
      </c>
      <c r="DE7" s="25">
        <v>87.57</v>
      </c>
      <c r="DF7" s="25">
        <v>87.26</v>
      </c>
      <c r="DG7" s="25">
        <v>89.76</v>
      </c>
      <c r="DH7" s="25">
        <v>48.51</v>
      </c>
      <c r="DI7" s="25">
        <v>48.08</v>
      </c>
      <c r="DJ7" s="25">
        <v>46.94</v>
      </c>
      <c r="DK7" s="25">
        <v>44.84</v>
      </c>
      <c r="DL7" s="25">
        <v>40.909999999999997</v>
      </c>
      <c r="DM7" s="25">
        <v>47.62</v>
      </c>
      <c r="DN7" s="25">
        <v>48.55</v>
      </c>
      <c r="DO7" s="25">
        <v>49.2</v>
      </c>
      <c r="DP7" s="25">
        <v>50.01</v>
      </c>
      <c r="DQ7" s="25">
        <v>50.99</v>
      </c>
      <c r="DR7" s="25">
        <v>51.51</v>
      </c>
      <c r="DS7" s="25">
        <v>36.229999999999997</v>
      </c>
      <c r="DT7" s="25">
        <v>36.92</v>
      </c>
      <c r="DU7" s="25">
        <v>38.58</v>
      </c>
      <c r="DV7" s="25">
        <v>39.06</v>
      </c>
      <c r="DW7" s="25">
        <v>38.03</v>
      </c>
      <c r="DX7" s="25">
        <v>16.27</v>
      </c>
      <c r="DY7" s="25">
        <v>17.11</v>
      </c>
      <c r="DZ7" s="25">
        <v>18.329999999999998</v>
      </c>
      <c r="EA7" s="25">
        <v>20.27</v>
      </c>
      <c r="EB7" s="25">
        <v>21.69</v>
      </c>
      <c r="EC7" s="25">
        <v>23.75</v>
      </c>
      <c r="ED7" s="25">
        <v>1.17</v>
      </c>
      <c r="EE7" s="25">
        <v>0.81</v>
      </c>
      <c r="EF7" s="25">
        <v>2.31</v>
      </c>
      <c r="EG7" s="25">
        <v>2.3199999999999998</v>
      </c>
      <c r="EH7" s="25">
        <v>1.19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2024-02-15T02:05:57Z</cp:lastPrinted>
  <dcterms:created xsi:type="dcterms:W3CDTF">2023-12-05T00:48:26Z</dcterms:created>
  <dcterms:modified xsi:type="dcterms:W3CDTF">2024-02-15T02:05:58Z</dcterms:modified>
  <cp:category/>
</cp:coreProperties>
</file>