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建設部\下水道管理課\04 総務グループ\01_各種照会\06_財政課★\Ｒ5\37_【財政課照会：131正午〆】Fwd 【無害化済み】 【宮城県市町村課】公営企業に係る経営比較分析表（令和４年度決算）の分析等について(依頼）●\02_回答\02_02240214修正\"/>
    </mc:Choice>
  </mc:AlternateContent>
  <workbookProtection workbookAlgorithmName="SHA-512" workbookHashValue="I16led+w4L5keOTppmupbQRAk18ONYp/vfjP5y4vGyvJJLwUdtYxuskpditVcKE3XOKSrmdyl9+Oz1Idc1XQcA==" workbookSaltValue="ROhdyQX9tR8u/t8uYv184A==" workbookSpinCount="100000" lockStructure="1"/>
  <bookViews>
    <workbookView xWindow="0" yWindow="0" windowWidth="28800" windowHeight="12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<sst xmlns="http://schemas.openxmlformats.org/spreadsheetml/2006/main" count="275" uniqueCount="117">
  <si>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</si>
  <si>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</si>
  <si>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</si>
  <si>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</si>
  <si>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</si>
  <si>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</si>
  <si>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</si>
  <si>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</si>
  <si>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</si>
  <si>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</si>
  <si>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</si>
  <si>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</si>
  <si>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</si>
  <si>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</si>
  <si>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</si>
  <si>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</si>
  <si>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</si>
  <si>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</si>
  <si>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</si>
  <si>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</si>
  <si>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</si>
  <si>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</si>
  <si>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</si>
  <si>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</si>
  <si>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</si>
  <si>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</si>
  <si>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</si>
  <si>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</si>
  <si>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</si>
  <si>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</si>
  <si>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</si>
  <si>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</si>
  <si>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</si>
  <si>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</si>
  <si>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</si>
  <si>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</si>
  <si>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</si>
  <si>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</si>
  <si>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</si>
  <si>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</si>
  <si>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</si>
  <si>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</si>
  <si>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</si>
  <si>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</si>
  <si>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</si>
  <si>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</si>
  <si>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</si>
  <si>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</si>
  <si>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</si>
  <si>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</si>
  <si>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</si>
  <si>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</si>
  <si>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</si>
  <si>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</si>
  <si>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</si>
  <si>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</si>
  <si>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</si>
  <si>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</si>
  <si>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</si>
  <si>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</si>
  <si>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</si>
  <si>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</si>
  <si>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</si>
  <si>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</si>
  <si>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</si>
  <si>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</si>
  <si>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</si>
  <si>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</si>
  <si>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</si>
  <si>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</si>
  <si>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</si>
  <si>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</si>
  <si>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</si>
  <si>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</si>
  <si>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</si>
  <si>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</si>
  <si>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</si>
  <si>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</si>
  <si>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</si>
  <si>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</si>
  <si>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</si>
  <si>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</si>
  <si>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</si>
  <si>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</si>
  <si>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</si>
  <si>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</si>
  <si>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</si>
  <si>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</si>
  <si>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</si>
  <si>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</si>
  <si>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</si>
  <si>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</si>
  <si>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</si>
  <si>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</si>
  <si>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</si>
  <si>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</si>
  <si>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石巻市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</si>
  <si>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</si>
  <si>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</si>
  <si>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</si>
  <si>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</si>
  <si>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</si>
  <si>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</si>
  <si>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</si>
  <si>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</si>
  <si>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</si>
  <si>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</si>
  <si>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</si>
  <si>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</si>
  <si>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</si>
  <si>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</si>
  <si>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</si>
  <si>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</si>
  <si>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</si>
  <si>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人口減少による料金収入の減少や施設の老朽化による修繕費用の増加が見込まれ、経営は更に厳しさを増していく状況にある。
　また、公共下水道事業と同一の使用料体系を使用しているため、使用料のみで汚水処理費用を回収することが困難な状況にあることから、使用料の確保に向け、効果的な普及促進活動に努め、経営の改善を図っていく必要がある。</t>
    <rPh sb="1" eb="3">
      <t>ジンコウ</t>
    </rPh>
    <rPh sb="3" eb="5">
      <t>ゲンショウ</t>
    </rPh>
    <rPh sb="8" eb="10">
      <t>リョウキン</t>
    </rPh>
    <rPh sb="10" eb="12">
      <t>シュウニュウ</t>
    </rPh>
    <rPh sb="13" eb="15">
      <t>ゲンショウ</t>
    </rPh>
    <rPh sb="16" eb="18">
      <t>シセツ</t>
    </rPh>
    <rPh sb="19" eb="22">
      <t>ロウキュウカ</t>
    </rPh>
    <rPh sb="25" eb="27">
      <t>シュウゼン</t>
    </rPh>
    <rPh sb="27" eb="29">
      <t>ヒヨウ</t>
    </rPh>
    <rPh sb="30" eb="32">
      <t>ゾウカ</t>
    </rPh>
    <rPh sb="33" eb="35">
      <t>ミコ</t>
    </rPh>
    <rPh sb="38" eb="40">
      <t>ケイエイ</t>
    </rPh>
    <rPh sb="41" eb="42">
      <t>サラ</t>
    </rPh>
    <rPh sb="43" eb="44">
      <t>キビ</t>
    </rPh>
    <rPh sb="47" eb="48">
      <t>マ</t>
    </rPh>
    <rPh sb="52" eb="54">
      <t>ジョウキョウ</t>
    </rPh>
    <rPh sb="122" eb="125">
      <t>シヨウリョウ</t>
    </rPh>
    <rPh sb="126" eb="128">
      <t>カクホ</t>
    </rPh>
    <rPh sb="129" eb="130">
      <t>ム</t>
    </rPh>
    <rPh sb="132" eb="135">
      <t>コウカテキ</t>
    </rPh>
    <rPh sb="136" eb="138">
      <t>フキュウ</t>
    </rPh>
    <rPh sb="138" eb="140">
      <t>ソクシン</t>
    </rPh>
    <rPh sb="140" eb="142">
      <t>カツドウ</t>
    </rPh>
    <rPh sb="143" eb="144">
      <t>ツト</t>
    </rPh>
    <rPh sb="146" eb="148">
      <t>ケイエイ</t>
    </rPh>
    <rPh sb="149" eb="151">
      <t>カイゼン</t>
    </rPh>
    <rPh sb="152" eb="153">
      <t>ハカ</t>
    </rPh>
    <rPh sb="157" eb="159">
      <t>ヒツヨウ</t>
    </rPh>
    <phoneticPr fontId="4"/>
  </si>
  <si>
    <t>①有形固定資産減価償却率
　増加傾向にあるが、類似団体平均値より低い水準となっている。今後は、ストックマネジメントの手法を活用した調査・修繕・更新の長寿命化事業への取り組みを進めていきたい。
②管渠老朽化率、管渠改善率
　供用開始から20年程度ということもあり、耐用年数を超えた管渠はないが、今後は汚水管の管理や更新を一体的に実施するウォーターＰＰＰの導入を進める。</t>
    <rPh sb="1" eb="3">
      <t>ユウケイ</t>
    </rPh>
    <rPh sb="3" eb="5">
      <t>コテイ</t>
    </rPh>
    <rPh sb="5" eb="7">
      <t>シサン</t>
    </rPh>
    <rPh sb="7" eb="9">
      <t>ゲンカ</t>
    </rPh>
    <rPh sb="9" eb="11">
      <t>ショウキャク</t>
    </rPh>
    <rPh sb="11" eb="12">
      <t>リツ</t>
    </rPh>
    <rPh sb="97" eb="99">
      <t>カンキョ</t>
    </rPh>
    <rPh sb="99" eb="102">
      <t>ロウキュウカ</t>
    </rPh>
    <rPh sb="102" eb="103">
      <t>リツ</t>
    </rPh>
    <rPh sb="104" eb="106">
      <t>カンキョ</t>
    </rPh>
    <rPh sb="106" eb="108">
      <t>カイゼン</t>
    </rPh>
    <rPh sb="108" eb="109">
      <t>リツ</t>
    </rPh>
    <rPh sb="111" eb="113">
      <t>キョウヨウ</t>
    </rPh>
    <rPh sb="113" eb="115">
      <t>カイシ</t>
    </rPh>
    <rPh sb="119" eb="120">
      <t>ネン</t>
    </rPh>
    <rPh sb="120" eb="122">
      <t>テイド</t>
    </rPh>
    <rPh sb="131" eb="133">
      <t>タイヨウ</t>
    </rPh>
    <rPh sb="133" eb="135">
      <t>ネンスウ</t>
    </rPh>
    <rPh sb="136" eb="137">
      <t>コ</t>
    </rPh>
    <rPh sb="139" eb="141">
      <t>カンキョ</t>
    </rPh>
    <phoneticPr fontId="4"/>
  </si>
  <si>
    <r>
      <t>①経常収支比率
　一般会計繰入金により100％を超えている状況であるが、収益確保と修繕費に優先順位を付けるなど維持管理経費の削減に努める必要がある。
③流動比率
　</t>
    </r>
    <r>
      <rPr>
        <sz val="11"/>
        <rFont val="ＭＳ ゴシック"/>
        <family val="3"/>
        <charset val="128"/>
      </rPr>
      <t>類似団体平均値より低い水準となっている。企業債償還金が多くを占めているが、年々企業債残高は減少傾向にあることから、今後も引き続き、計画的な企業債の発行及び経費削減に努める必要がある。
⑤経費回収率
　類似団体平均値より高い水準となっているが、公共下水道事業と同一の料金体系を使用しているため、汚水処理費用を使用料で賄えていない状況である。今後、経費回収率の改善に向け、使用料改定の検討を行う予定としている。
⑥汚水処理原価</t>
    </r>
    <r>
      <rPr>
        <sz val="11"/>
        <color theme="1"/>
        <rFont val="ＭＳ ゴシック"/>
        <family val="3"/>
        <charset val="128"/>
      </rPr>
      <t xml:space="preserve">
　類似団体平均値より高い水準となっている。今後は、修繕費に優先順位を付けるなど維持管理経費の削減に努める必要がある。
⑦施設利用率、⑧水洗化率
　施設利用率は、ほぼ横ばいに推移し、水洗化率は増加傾向にあるが、類似団体平均値より低い水準となっている。震災の影響により雨水事業を優先し、汚水計画を見直したため、未整備地区があり、当面、低位で推移することが見込まれる。
</t>
    </r>
    <rPh sb="1" eb="3">
      <t>ケイジョウ</t>
    </rPh>
    <rPh sb="3" eb="5">
      <t>シュウシ</t>
    </rPh>
    <rPh sb="5" eb="7">
      <t>ヒリツ</t>
    </rPh>
    <rPh sb="9" eb="11">
      <t>イッパン</t>
    </rPh>
    <rPh sb="11" eb="13">
      <t>カイケイ</t>
    </rPh>
    <rPh sb="13" eb="15">
      <t>クリイレ</t>
    </rPh>
    <rPh sb="15" eb="16">
      <t>キン</t>
    </rPh>
    <rPh sb="24" eb="25">
      <t>コ</t>
    </rPh>
    <rPh sb="29" eb="31">
      <t>ジョウキョウ</t>
    </rPh>
    <rPh sb="36" eb="38">
      <t>シュウエキ</t>
    </rPh>
    <rPh sb="38" eb="40">
      <t>カクホ</t>
    </rPh>
    <rPh sb="41" eb="43">
      <t>シュウゼン</t>
    </rPh>
    <rPh sb="43" eb="44">
      <t>ヒ</t>
    </rPh>
    <rPh sb="45" eb="47">
      <t>ユウセン</t>
    </rPh>
    <rPh sb="47" eb="49">
      <t>ジュンイ</t>
    </rPh>
    <rPh sb="50" eb="51">
      <t>ツ</t>
    </rPh>
    <rPh sb="55" eb="57">
      <t>イジ</t>
    </rPh>
    <rPh sb="57" eb="59">
      <t>カンリ</t>
    </rPh>
    <rPh sb="59" eb="61">
      <t>ケイヒ</t>
    </rPh>
    <rPh sb="62" eb="64">
      <t>サクゲン</t>
    </rPh>
    <rPh sb="65" eb="66">
      <t>ツト</t>
    </rPh>
    <rPh sb="68" eb="70">
      <t>ヒツヨウ</t>
    </rPh>
    <rPh sb="76" eb="78">
      <t>リュウドウ</t>
    </rPh>
    <rPh sb="78" eb="80">
      <t>ヒリツ</t>
    </rPh>
    <rPh sb="82" eb="84">
      <t>ルイジ</t>
    </rPh>
    <rPh sb="84" eb="86">
      <t>ダンタイ</t>
    </rPh>
    <rPh sb="86" eb="89">
      <t>ヘイキンチ</t>
    </rPh>
    <rPh sb="91" eb="92">
      <t>ヒク</t>
    </rPh>
    <rPh sb="93" eb="95">
      <t>スイジュン</t>
    </rPh>
    <rPh sb="102" eb="104">
      <t>キギョウ</t>
    </rPh>
    <rPh sb="104" eb="105">
      <t>サイ</t>
    </rPh>
    <rPh sb="105" eb="107">
      <t>ショウカン</t>
    </rPh>
    <rPh sb="107" eb="108">
      <t>キン</t>
    </rPh>
    <rPh sb="109" eb="110">
      <t>オオ</t>
    </rPh>
    <rPh sb="112" eb="113">
      <t>シ</t>
    </rPh>
    <rPh sb="175" eb="177">
      <t>ケイヒ</t>
    </rPh>
    <rPh sb="177" eb="179">
      <t>カイシュウ</t>
    </rPh>
    <rPh sb="179" eb="180">
      <t>リツ</t>
    </rPh>
    <rPh sb="182" eb="184">
      <t>ルイジ</t>
    </rPh>
    <rPh sb="184" eb="186">
      <t>ダンタイ</t>
    </rPh>
    <rPh sb="186" eb="189">
      <t>ヘイキンチ</t>
    </rPh>
    <rPh sb="191" eb="192">
      <t>タカ</t>
    </rPh>
    <rPh sb="193" eb="195">
      <t>スイジュン</t>
    </rPh>
    <rPh sb="203" eb="205">
      <t>コウキョウ</t>
    </rPh>
    <rPh sb="205" eb="208">
      <t>ゲスイドウ</t>
    </rPh>
    <rPh sb="208" eb="210">
      <t>ジギョウ</t>
    </rPh>
    <rPh sb="211" eb="213">
      <t>ドウイツ</t>
    </rPh>
    <rPh sb="214" eb="216">
      <t>リョウキン</t>
    </rPh>
    <rPh sb="216" eb="218">
      <t>タイケイ</t>
    </rPh>
    <rPh sb="219" eb="221">
      <t>シヨウ</t>
    </rPh>
    <rPh sb="228" eb="230">
      <t>オスイ</t>
    </rPh>
    <rPh sb="230" eb="232">
      <t>ショリ</t>
    </rPh>
    <rPh sb="232" eb="234">
      <t>ヒヨウ</t>
    </rPh>
    <rPh sb="235" eb="238">
      <t>シヨウリョウ</t>
    </rPh>
    <rPh sb="239" eb="240">
      <t>マカナ</t>
    </rPh>
    <rPh sb="245" eb="247">
      <t>ジョウキョウ</t>
    </rPh>
    <rPh sb="251" eb="253">
      <t>コンゴ</t>
    </rPh>
    <rPh sb="254" eb="256">
      <t>ケイヒ</t>
    </rPh>
    <rPh sb="256" eb="258">
      <t>カイシュウ</t>
    </rPh>
    <rPh sb="258" eb="259">
      <t>リツ</t>
    </rPh>
    <rPh sb="260" eb="262">
      <t>カイゼン</t>
    </rPh>
    <rPh sb="263" eb="264">
      <t>ム</t>
    </rPh>
    <rPh sb="266" eb="269">
      <t>シヨウリョウ</t>
    </rPh>
    <rPh sb="269" eb="271">
      <t>カイテイ</t>
    </rPh>
    <rPh sb="272" eb="274">
      <t>ケントウ</t>
    </rPh>
    <rPh sb="275" eb="276">
      <t>オコナ</t>
    </rPh>
    <rPh sb="277" eb="279">
      <t>ヨテイ</t>
    </rPh>
    <rPh sb="287" eb="289">
      <t>オスイ</t>
    </rPh>
    <rPh sb="289" eb="291">
      <t>ショリ</t>
    </rPh>
    <rPh sb="291" eb="293">
      <t>ゲンカ</t>
    </rPh>
    <rPh sb="295" eb="297">
      <t>ルイジ</t>
    </rPh>
    <rPh sb="297" eb="299">
      <t>ダンタイ</t>
    </rPh>
    <rPh sb="299" eb="302">
      <t>ヘイキンチ</t>
    </rPh>
    <rPh sb="304" eb="305">
      <t>タカ</t>
    </rPh>
    <rPh sb="306" eb="308">
      <t>スイジュン</t>
    </rPh>
    <rPh sb="354" eb="356">
      <t>シセツ</t>
    </rPh>
    <rPh sb="356" eb="358">
      <t>リヨウ</t>
    </rPh>
    <rPh sb="358" eb="359">
      <t>リツ</t>
    </rPh>
    <rPh sb="361" eb="364">
      <t>スイセンカ</t>
    </rPh>
    <rPh sb="364" eb="365">
      <t>リツ</t>
    </rPh>
    <rPh sb="367" eb="369">
      <t>シセツ</t>
    </rPh>
    <rPh sb="369" eb="372">
      <t>リヨウリツ</t>
    </rPh>
    <rPh sb="376" eb="377">
      <t>ヨコ</t>
    </rPh>
    <rPh sb="380" eb="382">
      <t>スイイ</t>
    </rPh>
    <rPh sb="384" eb="387">
      <t>スイセンカ</t>
    </rPh>
    <rPh sb="387" eb="388">
      <t>リツ</t>
    </rPh>
    <rPh sb="389" eb="391">
      <t>ゾウカ</t>
    </rPh>
    <rPh sb="391" eb="393">
      <t>ケイコウ</t>
    </rPh>
    <rPh sb="398" eb="400">
      <t>ルイジ</t>
    </rPh>
    <rPh sb="400" eb="402">
      <t>ダンタイ</t>
    </rPh>
    <rPh sb="402" eb="405">
      <t>ヘイキンチ</t>
    </rPh>
    <rPh sb="407" eb="408">
      <t>ヒク</t>
    </rPh>
    <rPh sb="409" eb="411">
      <t>スイジュン</t>
    </rPh>
    <rPh sb="418" eb="420">
      <t>シンサイ</t>
    </rPh>
    <rPh sb="421" eb="423">
      <t>エイキョウ</t>
    </rPh>
    <rPh sb="426" eb="428">
      <t>ウスイ</t>
    </rPh>
    <rPh sb="428" eb="430">
      <t>ジギョウ</t>
    </rPh>
    <rPh sb="431" eb="433">
      <t>ユウセン</t>
    </rPh>
    <rPh sb="435" eb="437">
      <t>オスイ</t>
    </rPh>
    <rPh sb="437" eb="439">
      <t>ケイカク</t>
    </rPh>
    <rPh sb="440" eb="442">
      <t>ミナオ</t>
    </rPh>
    <rPh sb="447" eb="450">
      <t>ミセイビ</t>
    </rPh>
    <rPh sb="450" eb="452">
      <t>チク</t>
    </rPh>
    <rPh sb="456" eb="458">
      <t>トウメン</t>
    </rPh>
    <rPh sb="459" eb="461">
      <t>テイイ</t>
    </rPh>
    <rPh sb="462" eb="464">
      <t>スイイ</t>
    </rPh>
    <rPh sb="469" eb="471">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</si>
</sst>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0.37</c:v>
                </c:pt>
                <c:pt idx="3">
                  <c:v>0.49</c:v>
                </c:pt>
                <c:pt idx="4">
                  <c:v>1.2</c:v>
                </c:pt>
              </c:numCache>
            </c:numRef>
          </c:val>
          <c:extLst>
            <c:ext xmlns:c16="http://schemas.microsoft.com/office/drawing/2014/chart" uri="{C3380CC4-5D6E-409C-BE32-E72D297353CC}">
              <c16:uniqueId val="{00000000-85DE-4668-825A-6DA775C2292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0.39</c:v>
                </c:pt>
                <c:pt idx="3">
                  <c:v>0.1</c:v>
                </c:pt>
                <c:pt idx="4">
                  <c:v>0.08</c:v>
                </c:pt>
              </c:numCache>
            </c:numRef>
          </c:val>
          <c:smooth val="0"/>
          <c:extLst>
            <c:ext xmlns:c16="http://schemas.microsoft.com/office/drawing/2014/chart" uri="{C3380CC4-5D6E-409C-BE32-E72D297353CC}">
              <c16:uniqueId val="{00000001-85DE-4668-825A-6DA775C2292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32.869999999999997</c:v>
                </c:pt>
                <c:pt idx="3">
                  <c:v>33.01</c:v>
                </c:pt>
                <c:pt idx="4">
                  <c:v>31.47</c:v>
                </c:pt>
              </c:numCache>
            </c:numRef>
          </c:val>
          <c:extLst>
            <c:ext xmlns:c16="http://schemas.microsoft.com/office/drawing/2014/chart" uri="{C3380CC4-5D6E-409C-BE32-E72D297353CC}">
              <c16:uniqueId val="{00000000-B1B4-4F3C-9F9E-1476A90204B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42.4</c:v>
                </c:pt>
                <c:pt idx="3">
                  <c:v>42.28</c:v>
                </c:pt>
                <c:pt idx="4">
                  <c:v>41.06</c:v>
                </c:pt>
              </c:numCache>
            </c:numRef>
          </c:val>
          <c:smooth val="0"/>
          <c:extLst>
            <c:ext xmlns:c16="http://schemas.microsoft.com/office/drawing/2014/chart" uri="{C3380CC4-5D6E-409C-BE32-E72D297353CC}">
              <c16:uniqueId val="{00000001-B1B4-4F3C-9F9E-1476A90204B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54.99</c:v>
                </c:pt>
                <c:pt idx="3">
                  <c:v>57.7</c:v>
                </c:pt>
                <c:pt idx="4">
                  <c:v>64.75</c:v>
                </c:pt>
              </c:numCache>
            </c:numRef>
          </c:val>
          <c:extLst>
            <c:ext xmlns:c16="http://schemas.microsoft.com/office/drawing/2014/chart" uri="{C3380CC4-5D6E-409C-BE32-E72D297353CC}">
              <c16:uniqueId val="{00000000-1DE8-446C-9C27-079E99A5DD2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84.19</c:v>
                </c:pt>
                <c:pt idx="3">
                  <c:v>84.34</c:v>
                </c:pt>
                <c:pt idx="4">
                  <c:v>84.34</c:v>
                </c:pt>
              </c:numCache>
            </c:numRef>
          </c:val>
          <c:smooth val="0"/>
          <c:extLst>
            <c:ext xmlns:c16="http://schemas.microsoft.com/office/drawing/2014/chart" uri="{C3380CC4-5D6E-409C-BE32-E72D297353CC}">
              <c16:uniqueId val="{00000001-1DE8-446C-9C27-079E99A5DD2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101.84</c:v>
                </c:pt>
                <c:pt idx="3">
                  <c:v>111.6</c:v>
                </c:pt>
                <c:pt idx="4">
                  <c:v>113.13</c:v>
                </c:pt>
              </c:numCache>
            </c:numRef>
          </c:val>
          <c:extLst>
            <c:ext xmlns:c16="http://schemas.microsoft.com/office/drawing/2014/chart" uri="{C3380CC4-5D6E-409C-BE32-E72D297353CC}">
              <c16:uniqueId val="{00000000-6DEB-45F4-AE22-AAC8158159A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105.78</c:v>
                </c:pt>
                <c:pt idx="3">
                  <c:v>106.09</c:v>
                </c:pt>
                <c:pt idx="4">
                  <c:v>106.44</c:v>
                </c:pt>
              </c:numCache>
            </c:numRef>
          </c:val>
          <c:smooth val="0"/>
          <c:extLst>
            <c:ext xmlns:c16="http://schemas.microsoft.com/office/drawing/2014/chart" uri="{C3380CC4-5D6E-409C-BE32-E72D297353CC}">
              <c16:uniqueId val="{00000001-6DEB-45F4-AE22-AAC8158159A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3.04</c:v>
                </c:pt>
                <c:pt idx="3">
                  <c:v>6.11</c:v>
                </c:pt>
                <c:pt idx="4">
                  <c:v>8.7100000000000009</c:v>
                </c:pt>
              </c:numCache>
            </c:numRef>
          </c:val>
          <c:extLst>
            <c:ext xmlns:c16="http://schemas.microsoft.com/office/drawing/2014/chart" uri="{C3380CC4-5D6E-409C-BE32-E72D297353CC}">
              <c16:uniqueId val="{00000000-B704-4E52-ABB9-E3F28CC267B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21.36</c:v>
                </c:pt>
                <c:pt idx="3">
                  <c:v>22.79</c:v>
                </c:pt>
                <c:pt idx="4">
                  <c:v>24.8</c:v>
                </c:pt>
              </c:numCache>
            </c:numRef>
          </c:val>
          <c:smooth val="0"/>
          <c:extLst>
            <c:ext xmlns:c16="http://schemas.microsoft.com/office/drawing/2014/chart" uri="{C3380CC4-5D6E-409C-BE32-E72D297353CC}">
              <c16:uniqueId val="{00000001-B704-4E52-ABB9-E3F28CC267B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89F-4483-A7FE-5F3AD5B5DCD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0.01</c:v>
                </c:pt>
                <c:pt idx="3">
                  <c:v>0.01</c:v>
                </c:pt>
                <c:pt idx="4">
                  <c:v>0.02</c:v>
                </c:pt>
              </c:numCache>
            </c:numRef>
          </c:val>
          <c:smooth val="0"/>
          <c:extLst>
            <c:ext xmlns:c16="http://schemas.microsoft.com/office/drawing/2014/chart" uri="{C3380CC4-5D6E-409C-BE32-E72D297353CC}">
              <c16:uniqueId val="{00000001-489F-4483-A7FE-5F3AD5B5DCD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0B3-4D13-8267-1F19231B257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63.96</c:v>
                </c:pt>
                <c:pt idx="3">
                  <c:v>69.42</c:v>
                </c:pt>
                <c:pt idx="4">
                  <c:v>72.86</c:v>
                </c:pt>
              </c:numCache>
            </c:numRef>
          </c:val>
          <c:smooth val="0"/>
          <c:extLst>
            <c:ext xmlns:c16="http://schemas.microsoft.com/office/drawing/2014/chart" uri="{C3380CC4-5D6E-409C-BE32-E72D297353CC}">
              <c16:uniqueId val="{00000001-50B3-4D13-8267-1F19231B257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20.059999999999999</c:v>
                </c:pt>
                <c:pt idx="3">
                  <c:v>6.77</c:v>
                </c:pt>
                <c:pt idx="4">
                  <c:v>6.12</c:v>
                </c:pt>
              </c:numCache>
            </c:numRef>
          </c:val>
          <c:extLst>
            <c:ext xmlns:c16="http://schemas.microsoft.com/office/drawing/2014/chart" uri="{C3380CC4-5D6E-409C-BE32-E72D297353CC}">
              <c16:uniqueId val="{00000000-1BDB-4D9A-BD80-6348B27D56D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44.24</c:v>
                </c:pt>
                <c:pt idx="3">
                  <c:v>43.07</c:v>
                </c:pt>
                <c:pt idx="4">
                  <c:v>45.42</c:v>
                </c:pt>
              </c:numCache>
            </c:numRef>
          </c:val>
          <c:smooth val="0"/>
          <c:extLst>
            <c:ext xmlns:c16="http://schemas.microsoft.com/office/drawing/2014/chart" uri="{C3380CC4-5D6E-409C-BE32-E72D297353CC}">
              <c16:uniqueId val="{00000001-1BDB-4D9A-BD80-6348B27D56D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39A-4CEC-A2B4-52A26933939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1258.43</c:v>
                </c:pt>
                <c:pt idx="3">
                  <c:v>1163.75</c:v>
                </c:pt>
                <c:pt idx="4">
                  <c:v>1195.47</c:v>
                </c:pt>
              </c:numCache>
            </c:numRef>
          </c:val>
          <c:smooth val="0"/>
          <c:extLst>
            <c:ext xmlns:c16="http://schemas.microsoft.com/office/drawing/2014/chart" uri="{C3380CC4-5D6E-409C-BE32-E72D297353CC}">
              <c16:uniqueId val="{00000001-439A-4CEC-A2B4-52A26933939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47.65</c:v>
                </c:pt>
                <c:pt idx="3">
                  <c:v>72.040000000000006</c:v>
                </c:pt>
                <c:pt idx="4">
                  <c:v>72.52</c:v>
                </c:pt>
              </c:numCache>
            </c:numRef>
          </c:val>
          <c:extLst>
            <c:ext xmlns:c16="http://schemas.microsoft.com/office/drawing/2014/chart" uri="{C3380CC4-5D6E-409C-BE32-E72D297353CC}">
              <c16:uniqueId val="{00000000-CCC0-4255-BDFE-E2648D99446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73.36</c:v>
                </c:pt>
                <c:pt idx="3">
                  <c:v>72.599999999999994</c:v>
                </c:pt>
                <c:pt idx="4">
                  <c:v>69.430000000000007</c:v>
                </c:pt>
              </c:numCache>
            </c:numRef>
          </c:val>
          <c:smooth val="0"/>
          <c:extLst>
            <c:ext xmlns:c16="http://schemas.microsoft.com/office/drawing/2014/chart" uri="{C3380CC4-5D6E-409C-BE32-E72D297353CC}">
              <c16:uniqueId val="{00000001-CCC0-4255-BDFE-E2648D99446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396.21</c:v>
                </c:pt>
                <c:pt idx="3">
                  <c:v>262.27999999999997</c:v>
                </c:pt>
                <c:pt idx="4">
                  <c:v>260.64999999999998</c:v>
                </c:pt>
              </c:numCache>
            </c:numRef>
          </c:val>
          <c:extLst>
            <c:ext xmlns:c16="http://schemas.microsoft.com/office/drawing/2014/chart" uri="{C3380CC4-5D6E-409C-BE32-E72D297353CC}">
              <c16:uniqueId val="{00000000-D548-4796-80AB-A876C6244D4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224.88</c:v>
                </c:pt>
                <c:pt idx="3">
                  <c:v>228.64</c:v>
                </c:pt>
                <c:pt idx="4">
                  <c:v>239.46</c:v>
                </c:pt>
              </c:numCache>
            </c:numRef>
          </c:val>
          <c:smooth val="0"/>
          <c:extLst>
            <c:ext xmlns:c16="http://schemas.microsoft.com/office/drawing/2014/chart" uri="{C3380CC4-5D6E-409C-BE32-E72D297353CC}">
              <c16:uniqueId val="{00000001-D548-4796-80AB-A876C6244D4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H1" zoomScale="90" zoomScaleNormal="90" workbookViewId="0">
      <selection activeCell="B14" sqref="B14:BJ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宮城県　石巻市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5">
        <f>データ!S6</f>
        <v>136822</v>
      </c>
      <c r="AM8" s="45"/>
      <c r="AN8" s="45"/>
      <c r="AO8" s="45"/>
      <c r="AP8" s="45"/>
      <c r="AQ8" s="45"/>
      <c r="AR8" s="45"/>
      <c r="AS8" s="45"/>
      <c r="AT8" s="46">
        <f>データ!T6</f>
        <v>554.54999999999995</v>
      </c>
      <c r="AU8" s="46"/>
      <c r="AV8" s="46"/>
      <c r="AW8" s="46"/>
      <c r="AX8" s="46"/>
      <c r="AY8" s="46"/>
      <c r="AZ8" s="46"/>
      <c r="BA8" s="46"/>
      <c r="BB8" s="46">
        <f>データ!U6</f>
        <v>246.73</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71.84</v>
      </c>
      <c r="J10" s="46"/>
      <c r="K10" s="46"/>
      <c r="L10" s="46"/>
      <c r="M10" s="46"/>
      <c r="N10" s="46"/>
      <c r="O10" s="46"/>
      <c r="P10" s="46">
        <f>データ!P6</f>
        <v>3.87</v>
      </c>
      <c r="Q10" s="46"/>
      <c r="R10" s="46"/>
      <c r="S10" s="46"/>
      <c r="T10" s="46"/>
      <c r="U10" s="46"/>
      <c r="V10" s="46"/>
      <c r="W10" s="46">
        <f>データ!Q6</f>
        <v>96.67</v>
      </c>
      <c r="X10" s="46"/>
      <c r="Y10" s="46"/>
      <c r="Z10" s="46"/>
      <c r="AA10" s="46"/>
      <c r="AB10" s="46"/>
      <c r="AC10" s="46"/>
      <c r="AD10" s="45">
        <f>データ!R6</f>
        <v>3575</v>
      </c>
      <c r="AE10" s="45"/>
      <c r="AF10" s="45"/>
      <c r="AG10" s="45"/>
      <c r="AH10" s="45"/>
      <c r="AI10" s="45"/>
      <c r="AJ10" s="45"/>
      <c r="AK10" s="2"/>
      <c r="AL10" s="45">
        <f>データ!V6</f>
        <v>5257</v>
      </c>
      <c r="AM10" s="45"/>
      <c r="AN10" s="45"/>
      <c r="AO10" s="45"/>
      <c r="AP10" s="45"/>
      <c r="AQ10" s="45"/>
      <c r="AR10" s="45"/>
      <c r="AS10" s="45"/>
      <c r="AT10" s="46">
        <f>データ!W6</f>
        <v>3.24</v>
      </c>
      <c r="AU10" s="46"/>
      <c r="AV10" s="46"/>
      <c r="AW10" s="46"/>
      <c r="AX10" s="46"/>
      <c r="AY10" s="46"/>
      <c r="AZ10" s="46"/>
      <c r="BA10" s="46"/>
      <c r="BB10" s="46">
        <f>データ!X6</f>
        <v>1622.53</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Y4Y96SMkvcPhdSSb9JcGCsh9j7rAZcENVlY2QG8n9/ma3hWQ1YJCZih5j3BMdaWltFXD2VycGiFxcx/9gxXZWg==" saltValue="14kqU4Cc95JuQ/UJ1IanL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42021</v>
      </c>
      <c r="D6" s="19">
        <f t="shared" si="3"/>
        <v>46</v>
      </c>
      <c r="E6" s="19">
        <f t="shared" si="3"/>
        <v>17</v>
      </c>
      <c r="F6" s="19">
        <f t="shared" si="3"/>
        <v>4</v>
      </c>
      <c r="G6" s="19">
        <f t="shared" si="3"/>
        <v>0</v>
      </c>
      <c r="H6" s="19" t="str">
        <f t="shared" si="3"/>
        <v>宮城県　石巻市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71.84</v>
      </c>
      <c r="P6" s="20">
        <f t="shared" si="3"/>
        <v>3.87</v>
      </c>
      <c r="Q6" s="20">
        <f t="shared" si="3"/>
        <v>96.67</v>
      </c>
      <c r="R6" s="20">
        <f t="shared" si="3"/>
        <v>3575</v>
      </c>
      <c r="S6" s="20">
        <f t="shared" si="3"/>
        <v>136822</v>
      </c>
      <c r="T6" s="20">
        <f t="shared" si="3"/>
        <v>554.54999999999995</v>
      </c>
      <c r="U6" s="20">
        <f t="shared" si="3"/>
        <v>246.73</v>
      </c>
      <c r="V6" s="20">
        <f t="shared" si="3"/>
        <v>5257</v>
      </c>
      <c r="W6" s="20">
        <f t="shared" si="3"/>
        <v>3.24</v>
      </c>
      <c r="X6" s="20">
        <f t="shared" si="3"/>
        <v>1622.53</v>
      </c>
      <c r="Y6" s="21" t="str">
        <f>IF(Y7="",NA(),Y7)</f>
        <v>-</v>
      </c>
      <c r="Z6" s="21" t="str">
        <f t="shared" ref="Z6:AH6" si="4">IF(Z7="",NA(),Z7)</f>
        <v>-</v>
      </c>
      <c r="AA6" s="21">
        <f t="shared" si="4"/>
        <v>101.84</v>
      </c>
      <c r="AB6" s="21">
        <f t="shared" si="4"/>
        <v>111.6</v>
      </c>
      <c r="AC6" s="21">
        <f t="shared" si="4"/>
        <v>113.13</v>
      </c>
      <c r="AD6" s="21" t="str">
        <f t="shared" si="4"/>
        <v>-</v>
      </c>
      <c r="AE6" s="21" t="str">
        <f t="shared" si="4"/>
        <v>-</v>
      </c>
      <c r="AF6" s="21">
        <f t="shared" si="4"/>
        <v>105.78</v>
      </c>
      <c r="AG6" s="21">
        <f t="shared" si="4"/>
        <v>106.09</v>
      </c>
      <c r="AH6" s="21">
        <f t="shared" si="4"/>
        <v>106.44</v>
      </c>
      <c r="AI6" s="20" t="str">
        <f>IF(AI7="","",IF(AI7="-","【-】","【"&amp;SUBSTITUTE(TEXT(AI7,"#,##0.00"),"-","△")&amp;"】"))</f>
        <v>【104.54】</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63.96</v>
      </c>
      <c r="AR6" s="21">
        <f t="shared" si="5"/>
        <v>69.42</v>
      </c>
      <c r="AS6" s="21">
        <f t="shared" si="5"/>
        <v>72.86</v>
      </c>
      <c r="AT6" s="20" t="str">
        <f>IF(AT7="","",IF(AT7="-","【-】","【"&amp;SUBSTITUTE(TEXT(AT7,"#,##0.00"),"-","△")&amp;"】"))</f>
        <v>【65.93】</v>
      </c>
      <c r="AU6" s="21" t="str">
        <f>IF(AU7="",NA(),AU7)</f>
        <v>-</v>
      </c>
      <c r="AV6" s="21" t="str">
        <f t="shared" ref="AV6:BD6" si="6">IF(AV7="",NA(),AV7)</f>
        <v>-</v>
      </c>
      <c r="AW6" s="21">
        <f t="shared" si="6"/>
        <v>20.059999999999999</v>
      </c>
      <c r="AX6" s="21">
        <f t="shared" si="6"/>
        <v>6.77</v>
      </c>
      <c r="AY6" s="21">
        <f t="shared" si="6"/>
        <v>6.12</v>
      </c>
      <c r="AZ6" s="21" t="str">
        <f t="shared" si="6"/>
        <v>-</v>
      </c>
      <c r="BA6" s="21" t="str">
        <f t="shared" si="6"/>
        <v>-</v>
      </c>
      <c r="BB6" s="21">
        <f t="shared" si="6"/>
        <v>44.24</v>
      </c>
      <c r="BC6" s="21">
        <f t="shared" si="6"/>
        <v>43.07</v>
      </c>
      <c r="BD6" s="21">
        <f t="shared" si="6"/>
        <v>45.42</v>
      </c>
      <c r="BE6" s="20" t="str">
        <f>IF(BE7="","",IF(BE7="-","【-】","【"&amp;SUBSTITUTE(TEXT(BE7,"#,##0.00"),"-","△")&amp;"】"))</f>
        <v>【44.25】</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1258.43</v>
      </c>
      <c r="BN6" s="21">
        <f t="shared" si="7"/>
        <v>1163.75</v>
      </c>
      <c r="BO6" s="21">
        <f t="shared" si="7"/>
        <v>1195.47</v>
      </c>
      <c r="BP6" s="20" t="str">
        <f>IF(BP7="","",IF(BP7="-","【-】","【"&amp;SUBSTITUTE(TEXT(BP7,"#,##0.00"),"-","△")&amp;"】"))</f>
        <v>【1,182.11】</v>
      </c>
      <c r="BQ6" s="21" t="str">
        <f>IF(BQ7="",NA(),BQ7)</f>
        <v>-</v>
      </c>
      <c r="BR6" s="21" t="str">
        <f t="shared" ref="BR6:BZ6" si="8">IF(BR7="",NA(),BR7)</f>
        <v>-</v>
      </c>
      <c r="BS6" s="21">
        <f t="shared" si="8"/>
        <v>47.65</v>
      </c>
      <c r="BT6" s="21">
        <f t="shared" si="8"/>
        <v>72.040000000000006</v>
      </c>
      <c r="BU6" s="21">
        <f t="shared" si="8"/>
        <v>72.52</v>
      </c>
      <c r="BV6" s="21" t="str">
        <f t="shared" si="8"/>
        <v>-</v>
      </c>
      <c r="BW6" s="21" t="str">
        <f t="shared" si="8"/>
        <v>-</v>
      </c>
      <c r="BX6" s="21">
        <f t="shared" si="8"/>
        <v>73.36</v>
      </c>
      <c r="BY6" s="21">
        <f t="shared" si="8"/>
        <v>72.599999999999994</v>
      </c>
      <c r="BZ6" s="21">
        <f t="shared" si="8"/>
        <v>69.430000000000007</v>
      </c>
      <c r="CA6" s="20" t="str">
        <f>IF(CA7="","",IF(CA7="-","【-】","【"&amp;SUBSTITUTE(TEXT(CA7,"#,##0.00"),"-","△")&amp;"】"))</f>
        <v>【73.78】</v>
      </c>
      <c r="CB6" s="21" t="str">
        <f>IF(CB7="",NA(),CB7)</f>
        <v>-</v>
      </c>
      <c r="CC6" s="21" t="str">
        <f t="shared" ref="CC6:CK6" si="9">IF(CC7="",NA(),CC7)</f>
        <v>-</v>
      </c>
      <c r="CD6" s="21">
        <f t="shared" si="9"/>
        <v>396.21</v>
      </c>
      <c r="CE6" s="21">
        <f t="shared" si="9"/>
        <v>262.27999999999997</v>
      </c>
      <c r="CF6" s="21">
        <f t="shared" si="9"/>
        <v>260.64999999999998</v>
      </c>
      <c r="CG6" s="21" t="str">
        <f t="shared" si="9"/>
        <v>-</v>
      </c>
      <c r="CH6" s="21" t="str">
        <f t="shared" si="9"/>
        <v>-</v>
      </c>
      <c r="CI6" s="21">
        <f t="shared" si="9"/>
        <v>224.88</v>
      </c>
      <c r="CJ6" s="21">
        <f t="shared" si="9"/>
        <v>228.64</v>
      </c>
      <c r="CK6" s="21">
        <f t="shared" si="9"/>
        <v>239.46</v>
      </c>
      <c r="CL6" s="20" t="str">
        <f>IF(CL7="","",IF(CL7="-","【-】","【"&amp;SUBSTITUTE(TEXT(CL7,"#,##0.00"),"-","△")&amp;"】"))</f>
        <v>【220.62】</v>
      </c>
      <c r="CM6" s="21" t="str">
        <f>IF(CM7="",NA(),CM7)</f>
        <v>-</v>
      </c>
      <c r="CN6" s="21" t="str">
        <f t="shared" ref="CN6:CV6" si="10">IF(CN7="",NA(),CN7)</f>
        <v>-</v>
      </c>
      <c r="CO6" s="21">
        <f t="shared" si="10"/>
        <v>32.869999999999997</v>
      </c>
      <c r="CP6" s="21">
        <f t="shared" si="10"/>
        <v>33.01</v>
      </c>
      <c r="CQ6" s="21">
        <f t="shared" si="10"/>
        <v>31.47</v>
      </c>
      <c r="CR6" s="21" t="str">
        <f t="shared" si="10"/>
        <v>-</v>
      </c>
      <c r="CS6" s="21" t="str">
        <f t="shared" si="10"/>
        <v>-</v>
      </c>
      <c r="CT6" s="21">
        <f t="shared" si="10"/>
        <v>42.4</v>
      </c>
      <c r="CU6" s="21">
        <f t="shared" si="10"/>
        <v>42.28</v>
      </c>
      <c r="CV6" s="21">
        <f t="shared" si="10"/>
        <v>41.06</v>
      </c>
      <c r="CW6" s="20" t="str">
        <f>IF(CW7="","",IF(CW7="-","【-】","【"&amp;SUBSTITUTE(TEXT(CW7,"#,##0.00"),"-","△")&amp;"】"))</f>
        <v>【42.22】</v>
      </c>
      <c r="CX6" s="21" t="str">
        <f>IF(CX7="",NA(),CX7)</f>
        <v>-</v>
      </c>
      <c r="CY6" s="21" t="str">
        <f t="shared" ref="CY6:DG6" si="11">IF(CY7="",NA(),CY7)</f>
        <v>-</v>
      </c>
      <c r="CZ6" s="21">
        <f t="shared" si="11"/>
        <v>54.99</v>
      </c>
      <c r="DA6" s="21">
        <f t="shared" si="11"/>
        <v>57.7</v>
      </c>
      <c r="DB6" s="21">
        <f t="shared" si="11"/>
        <v>64.75</v>
      </c>
      <c r="DC6" s="21" t="str">
        <f t="shared" si="11"/>
        <v>-</v>
      </c>
      <c r="DD6" s="21" t="str">
        <f t="shared" si="11"/>
        <v>-</v>
      </c>
      <c r="DE6" s="21">
        <f t="shared" si="11"/>
        <v>84.19</v>
      </c>
      <c r="DF6" s="21">
        <f t="shared" si="11"/>
        <v>84.34</v>
      </c>
      <c r="DG6" s="21">
        <f t="shared" si="11"/>
        <v>84.34</v>
      </c>
      <c r="DH6" s="20" t="str">
        <f>IF(DH7="","",IF(DH7="-","【-】","【"&amp;SUBSTITUTE(TEXT(DH7,"#,##0.00"),"-","△")&amp;"】"))</f>
        <v>【85.67】</v>
      </c>
      <c r="DI6" s="21" t="str">
        <f>IF(DI7="",NA(),DI7)</f>
        <v>-</v>
      </c>
      <c r="DJ6" s="21" t="str">
        <f t="shared" ref="DJ6:DR6" si="12">IF(DJ7="",NA(),DJ7)</f>
        <v>-</v>
      </c>
      <c r="DK6" s="21">
        <f t="shared" si="12"/>
        <v>3.04</v>
      </c>
      <c r="DL6" s="21">
        <f t="shared" si="12"/>
        <v>6.11</v>
      </c>
      <c r="DM6" s="21">
        <f t="shared" si="12"/>
        <v>8.7100000000000009</v>
      </c>
      <c r="DN6" s="21" t="str">
        <f t="shared" si="12"/>
        <v>-</v>
      </c>
      <c r="DO6" s="21" t="str">
        <f t="shared" si="12"/>
        <v>-</v>
      </c>
      <c r="DP6" s="21">
        <f t="shared" si="12"/>
        <v>21.36</v>
      </c>
      <c r="DQ6" s="21">
        <f t="shared" si="12"/>
        <v>22.79</v>
      </c>
      <c r="DR6" s="21">
        <f t="shared" si="12"/>
        <v>24.8</v>
      </c>
      <c r="DS6" s="20" t="str">
        <f>IF(DS7="","",IF(DS7="-","【-】","【"&amp;SUBSTITUTE(TEXT(DS7,"#,##0.00"),"-","△")&amp;"】"))</f>
        <v>【28.00】</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0.01</v>
      </c>
      <c r="EB6" s="21">
        <f t="shared" si="13"/>
        <v>0.01</v>
      </c>
      <c r="EC6" s="21">
        <f t="shared" si="13"/>
        <v>0.02</v>
      </c>
      <c r="ED6" s="20" t="str">
        <f>IF(ED7="","",IF(ED7="-","【-】","【"&amp;SUBSTITUTE(TEXT(ED7,"#,##0.00"),"-","△")&amp;"】"))</f>
        <v>【0.03】</v>
      </c>
      <c r="EE6" s="21" t="str">
        <f>IF(EE7="",NA(),EE7)</f>
        <v>-</v>
      </c>
      <c r="EF6" s="21" t="str">
        <f t="shared" ref="EF6:EN6" si="14">IF(EF7="",NA(),EF7)</f>
        <v>-</v>
      </c>
      <c r="EG6" s="21">
        <f t="shared" si="14"/>
        <v>0.37</v>
      </c>
      <c r="EH6" s="21">
        <f t="shared" si="14"/>
        <v>0.49</v>
      </c>
      <c r="EI6" s="21">
        <f t="shared" si="14"/>
        <v>1.2</v>
      </c>
      <c r="EJ6" s="21" t="str">
        <f t="shared" si="14"/>
        <v>-</v>
      </c>
      <c r="EK6" s="21" t="str">
        <f t="shared" si="14"/>
        <v>-</v>
      </c>
      <c r="EL6" s="21">
        <f t="shared" si="14"/>
        <v>0.39</v>
      </c>
      <c r="EM6" s="21">
        <f t="shared" si="14"/>
        <v>0.1</v>
      </c>
      <c r="EN6" s="21">
        <f t="shared" si="14"/>
        <v>0.08</v>
      </c>
      <c r="EO6" s="20" t="str">
        <f>IF(EO7="","",IF(EO7="-","【-】","【"&amp;SUBSTITUTE(TEXT(EO7,"#,##0.00"),"-","△")&amp;"】"))</f>
        <v>【0.13】</v>
      </c>
    </row>
    <row r="7" spans="1:148" s="22" customFormat="1" x14ac:dyDescent="0.15">
      <c r="A7" s="14"/>
      <c r="B7" s="23">
        <v>2022</v>
      </c>
      <c r="C7" s="23">
        <v>42021</v>
      </c>
      <c r="D7" s="23">
        <v>46</v>
      </c>
      <c r="E7" s="23">
        <v>17</v>
      </c>
      <c r="F7" s="23">
        <v>4</v>
      </c>
      <c r="G7" s="23">
        <v>0</v>
      </c>
      <c r="H7" s="23" t="s">
        <v>96</v>
      </c>
      <c r="I7" s="23" t="s">
        <v>97</v>
      </c>
      <c r="J7" s="23" t="s">
        <v>98</v>
      </c>
      <c r="K7" s="23" t="s">
        <v>99</v>
      </c>
      <c r="L7" s="23" t="s">
        <v>100</v>
      </c>
      <c r="M7" s="23" t="s">
        <v>101</v>
      </c>
      <c r="N7" s="24" t="s">
        <v>102</v>
      </c>
      <c r="O7" s="24">
        <v>71.84</v>
      </c>
      <c r="P7" s="24">
        <v>3.87</v>
      </c>
      <c r="Q7" s="24">
        <v>96.67</v>
      </c>
      <c r="R7" s="24">
        <v>3575</v>
      </c>
      <c r="S7" s="24">
        <v>136822</v>
      </c>
      <c r="T7" s="24">
        <v>554.54999999999995</v>
      </c>
      <c r="U7" s="24">
        <v>246.73</v>
      </c>
      <c r="V7" s="24">
        <v>5257</v>
      </c>
      <c r="W7" s="24">
        <v>3.24</v>
      </c>
      <c r="X7" s="24">
        <v>1622.53</v>
      </c>
      <c r="Y7" s="24" t="s">
        <v>102</v>
      </c>
      <c r="Z7" s="24" t="s">
        <v>102</v>
      </c>
      <c r="AA7" s="24">
        <v>101.84</v>
      </c>
      <c r="AB7" s="24">
        <v>111.6</v>
      </c>
      <c r="AC7" s="24">
        <v>113.13</v>
      </c>
      <c r="AD7" s="24" t="s">
        <v>102</v>
      </c>
      <c r="AE7" s="24" t="s">
        <v>102</v>
      </c>
      <c r="AF7" s="24">
        <v>105.78</v>
      </c>
      <c r="AG7" s="24">
        <v>106.09</v>
      </c>
      <c r="AH7" s="24">
        <v>106.44</v>
      </c>
      <c r="AI7" s="24">
        <v>104.54</v>
      </c>
      <c r="AJ7" s="24" t="s">
        <v>102</v>
      </c>
      <c r="AK7" s="24" t="s">
        <v>102</v>
      </c>
      <c r="AL7" s="24">
        <v>0</v>
      </c>
      <c r="AM7" s="24">
        <v>0</v>
      </c>
      <c r="AN7" s="24">
        <v>0</v>
      </c>
      <c r="AO7" s="24" t="s">
        <v>102</v>
      </c>
      <c r="AP7" s="24" t="s">
        <v>102</v>
      </c>
      <c r="AQ7" s="24">
        <v>63.96</v>
      </c>
      <c r="AR7" s="24">
        <v>69.42</v>
      </c>
      <c r="AS7" s="24">
        <v>72.86</v>
      </c>
      <c r="AT7" s="24">
        <v>65.930000000000007</v>
      </c>
      <c r="AU7" s="24" t="s">
        <v>102</v>
      </c>
      <c r="AV7" s="24" t="s">
        <v>102</v>
      </c>
      <c r="AW7" s="24">
        <v>20.059999999999999</v>
      </c>
      <c r="AX7" s="24">
        <v>6.77</v>
      </c>
      <c r="AY7" s="24">
        <v>6.12</v>
      </c>
      <c r="AZ7" s="24" t="s">
        <v>102</v>
      </c>
      <c r="BA7" s="24" t="s">
        <v>102</v>
      </c>
      <c r="BB7" s="24">
        <v>44.24</v>
      </c>
      <c r="BC7" s="24">
        <v>43.07</v>
      </c>
      <c r="BD7" s="24">
        <v>45.42</v>
      </c>
      <c r="BE7" s="24">
        <v>44.25</v>
      </c>
      <c r="BF7" s="24" t="s">
        <v>102</v>
      </c>
      <c r="BG7" s="24" t="s">
        <v>102</v>
      </c>
      <c r="BH7" s="24">
        <v>0</v>
      </c>
      <c r="BI7" s="24">
        <v>0</v>
      </c>
      <c r="BJ7" s="24">
        <v>0</v>
      </c>
      <c r="BK7" s="24" t="s">
        <v>102</v>
      </c>
      <c r="BL7" s="24" t="s">
        <v>102</v>
      </c>
      <c r="BM7" s="24">
        <v>1258.43</v>
      </c>
      <c r="BN7" s="24">
        <v>1163.75</v>
      </c>
      <c r="BO7" s="24">
        <v>1195.47</v>
      </c>
      <c r="BP7" s="24">
        <v>1182.1099999999999</v>
      </c>
      <c r="BQ7" s="24" t="s">
        <v>102</v>
      </c>
      <c r="BR7" s="24" t="s">
        <v>102</v>
      </c>
      <c r="BS7" s="24">
        <v>47.65</v>
      </c>
      <c r="BT7" s="24">
        <v>72.040000000000006</v>
      </c>
      <c r="BU7" s="24">
        <v>72.52</v>
      </c>
      <c r="BV7" s="24" t="s">
        <v>102</v>
      </c>
      <c r="BW7" s="24" t="s">
        <v>102</v>
      </c>
      <c r="BX7" s="24">
        <v>73.36</v>
      </c>
      <c r="BY7" s="24">
        <v>72.599999999999994</v>
      </c>
      <c r="BZ7" s="24">
        <v>69.430000000000007</v>
      </c>
      <c r="CA7" s="24">
        <v>73.78</v>
      </c>
      <c r="CB7" s="24" t="s">
        <v>102</v>
      </c>
      <c r="CC7" s="24" t="s">
        <v>102</v>
      </c>
      <c r="CD7" s="24">
        <v>396.21</v>
      </c>
      <c r="CE7" s="24">
        <v>262.27999999999997</v>
      </c>
      <c r="CF7" s="24">
        <v>260.64999999999998</v>
      </c>
      <c r="CG7" s="24" t="s">
        <v>102</v>
      </c>
      <c r="CH7" s="24" t="s">
        <v>102</v>
      </c>
      <c r="CI7" s="24">
        <v>224.88</v>
      </c>
      <c r="CJ7" s="24">
        <v>228.64</v>
      </c>
      <c r="CK7" s="24">
        <v>239.46</v>
      </c>
      <c r="CL7" s="24">
        <v>220.62</v>
      </c>
      <c r="CM7" s="24" t="s">
        <v>102</v>
      </c>
      <c r="CN7" s="24" t="s">
        <v>102</v>
      </c>
      <c r="CO7" s="24">
        <v>32.869999999999997</v>
      </c>
      <c r="CP7" s="24">
        <v>33.01</v>
      </c>
      <c r="CQ7" s="24">
        <v>31.47</v>
      </c>
      <c r="CR7" s="24" t="s">
        <v>102</v>
      </c>
      <c r="CS7" s="24" t="s">
        <v>102</v>
      </c>
      <c r="CT7" s="24">
        <v>42.4</v>
      </c>
      <c r="CU7" s="24">
        <v>42.28</v>
      </c>
      <c r="CV7" s="24">
        <v>41.06</v>
      </c>
      <c r="CW7" s="24">
        <v>42.22</v>
      </c>
      <c r="CX7" s="24" t="s">
        <v>102</v>
      </c>
      <c r="CY7" s="24" t="s">
        <v>102</v>
      </c>
      <c r="CZ7" s="24">
        <v>54.99</v>
      </c>
      <c r="DA7" s="24">
        <v>57.7</v>
      </c>
      <c r="DB7" s="24">
        <v>64.75</v>
      </c>
      <c r="DC7" s="24" t="s">
        <v>102</v>
      </c>
      <c r="DD7" s="24" t="s">
        <v>102</v>
      </c>
      <c r="DE7" s="24">
        <v>84.19</v>
      </c>
      <c r="DF7" s="24">
        <v>84.34</v>
      </c>
      <c r="DG7" s="24">
        <v>84.34</v>
      </c>
      <c r="DH7" s="24">
        <v>85.67</v>
      </c>
      <c r="DI7" s="24" t="s">
        <v>102</v>
      </c>
      <c r="DJ7" s="24" t="s">
        <v>102</v>
      </c>
      <c r="DK7" s="24">
        <v>3.04</v>
      </c>
      <c r="DL7" s="24">
        <v>6.11</v>
      </c>
      <c r="DM7" s="24">
        <v>8.7100000000000009</v>
      </c>
      <c r="DN7" s="24" t="s">
        <v>102</v>
      </c>
      <c r="DO7" s="24" t="s">
        <v>102</v>
      </c>
      <c r="DP7" s="24">
        <v>21.36</v>
      </c>
      <c r="DQ7" s="24">
        <v>22.79</v>
      </c>
      <c r="DR7" s="24">
        <v>24.8</v>
      </c>
      <c r="DS7" s="24">
        <v>28</v>
      </c>
      <c r="DT7" s="24" t="s">
        <v>102</v>
      </c>
      <c r="DU7" s="24" t="s">
        <v>102</v>
      </c>
      <c r="DV7" s="24">
        <v>0</v>
      </c>
      <c r="DW7" s="24">
        <v>0</v>
      </c>
      <c r="DX7" s="24">
        <v>0</v>
      </c>
      <c r="DY7" s="24" t="s">
        <v>102</v>
      </c>
      <c r="DZ7" s="24" t="s">
        <v>102</v>
      </c>
      <c r="EA7" s="24">
        <v>0.01</v>
      </c>
      <c r="EB7" s="24">
        <v>0.01</v>
      </c>
      <c r="EC7" s="24">
        <v>0.02</v>
      </c>
      <c r="ED7" s="24">
        <v>0.03</v>
      </c>
      <c r="EE7" s="24" t="s">
        <v>102</v>
      </c>
      <c r="EF7" s="24" t="s">
        <v>102</v>
      </c>
      <c r="EG7" s="24">
        <v>0.37</v>
      </c>
      <c r="EH7" s="24">
        <v>0.49</v>
      </c>
      <c r="EI7" s="24">
        <v>1.2</v>
      </c>
      <c r="EJ7" s="24" t="s">
        <v>102</v>
      </c>
      <c r="EK7" s="24" t="s">
        <v>102</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2024-02-14T00:39:11Z</cp:lastPrinted>
  <dcterms:created xsi:type="dcterms:W3CDTF">2023-12-12T00:53:49Z</dcterms:created>
  <dcterms:modified xsi:type="dcterms:W3CDTF">2024-02-14T00:39:14Z</dcterms:modified>
  <cp:category/>
</cp:coreProperties>
</file>