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34_女川町★\"/>
    </mc:Choice>
  </mc:AlternateContent>
  <workbookProtection workbookAlgorithmName="SHA-512" workbookHashValue="wfZbumbLD6Y6ZZl9rPk0cPCNQvZ/qqMFThK2aD1y1he+XPtHPmnFJn4uEKpUpN6ojYA1jOWlaGxB4sDyCVxiyA==" workbookSaltValue="LH+aH6g4oTGFnxlJ1b6Tvw==" workbookSpinCount="100000" lockStructure="1"/>
  <bookViews>
    <workbookView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AT8" i="4" s="1"/>
  <c r="S6" i="5"/>
  <c r="AL8" i="4" s="1"/>
  <c r="R6" i="5"/>
  <c r="Q6" i="5"/>
  <c r="P6" i="5"/>
  <c r="O6" i="5"/>
  <c r="I10" i="4" s="1"/>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F85" i="4"/>
  <c r="BB10" i="4"/>
  <c r="AL10" i="4"/>
  <c r="AD10" i="4"/>
  <c r="W10" i="4"/>
  <c r="P10" i="4"/>
  <c r="B10" i="4"/>
  <c r="BB8" i="4"/>
  <c r="I8" i="4"/>
  <c r="B8" i="4"/>
  <c r="B6" i="4"/>
</calcChain>
</file>

<file path=xl/sharedStrings.xml><?xml version="1.0" encoding="utf-8"?>
<sst xmlns="http://schemas.openxmlformats.org/spreadsheetml/2006/main" count="325" uniqueCount="118">
  <si>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</si>
  <si>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</si>
  <si>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</si>
  <si>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</si>
  <si>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</si>
  <si>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</si>
  <si>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</si>
  <si>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</si>
  <si>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</si>
  <si>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</si>
  <si>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</si>
  <si>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</si>
  <si>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</si>
  <si>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</si>
  <si>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</si>
  <si>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</si>
  <si>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</si>
  <si>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</si>
  <si>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</si>
  <si>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</si>
  <si>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</si>
  <si>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</si>
  <si>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</si>
  <si>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</si>
  <si>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</si>
  <si>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</si>
  <si>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</si>
  <si>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</si>
  <si>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</si>
  <si>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</si>
  <si>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</si>
  <si>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</si>
  <si>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</si>
  <si>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</si>
  <si>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</si>
  <si>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</si>
  <si>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</si>
  <si>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</si>
  <si>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</si>
  <si>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</si>
  <si>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</si>
  <si>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</si>
  <si>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</si>
  <si>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</si>
  <si>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</si>
  <si>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</si>
  <si>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</si>
  <si>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</si>
  <si>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</si>
  <si>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</si>
  <si>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</si>
  <si>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</si>
  <si>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</si>
  <si>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</si>
  <si>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</si>
  <si>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</si>
  <si>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</si>
  <si>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</si>
  <si>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</si>
  <si>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</si>
  <si>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</si>
  <si>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</si>
  <si>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</si>
  <si>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</si>
  <si>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</si>
  <si>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</si>
  <si>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</si>
  <si>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</si>
  <si>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</si>
  <si>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</si>
  <si>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</si>
  <si>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</si>
  <si>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</si>
  <si>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</si>
  <si>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</si>
  <si>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</si>
  <si>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</si>
  <si>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</si>
  <si>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</si>
  <si>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</si>
  <si>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</si>
  <si>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</si>
  <si>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</si>
  <si>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</si>
  <si>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</si>
  <si>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</si>
  <si>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</si>
  <si>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</si>
  <si>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</si>
  <si>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</si>
  <si>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</si>
  <si>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</si>
  <si>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</si>
  <si>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</si>
  <si>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</si>
  <si>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</si>
  <si>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</si>
  <si>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</si>
  <si>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</si>
  <si>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</si>
  <si>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</si>
  <si>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</si>
  <si>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</si>
  <si>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</si>
  <si>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</si>
  <si>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</si>
  <si>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</si>
  <si>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</si>
  <si>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</si>
  <si>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</si>
  <si>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</si>
  <si>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</si>
  <si>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</si>
  <si>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</si>
  <si>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</si>
  <si>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平成23年度開始の事業で順次供用を開始した。
　今後、老朽化する施設の更新計画等を検討していく予定である。</t>
    <rPh sb="25" eb="27">
      <t>コンゴ</t>
    </rPh>
    <rPh sb="33" eb="35">
      <t>シセツ</t>
    </rPh>
    <rPh sb="36" eb="38">
      <t>コウシン</t>
    </rPh>
    <rPh sb="38" eb="40">
      <t>ケイカク</t>
    </rPh>
    <rPh sb="40" eb="41">
      <t>トウ</t>
    </rPh>
    <rPh sb="42" eb="44">
      <t>ケントウ</t>
    </rPh>
    <rPh sb="48" eb="50">
      <t>ヨテイ</t>
    </rPh>
    <phoneticPr fontId="4"/>
  </si>
  <si>
    <t>平成23年度開始の事業であり、女川町復興計画に基づき整備した。
　復旧・復興事業に伴う集合処理浄化槽の増加等により水洗化率も向上し、また、使用料回収率も向上したが、依然として一般会計からの繰入金に依存していることが課題となる。
　地方公営企業法を適用したことにより、適正な料金設定を行い浄化槽事業の健全な経営を目指す。</t>
    <phoneticPr fontId="4"/>
  </si>
  <si>
    <t>　平成23年度開始の事業で女川町復興計画に基づき整備した。
　復旧・復興事業の完了に伴い使用料回収も増加している。
 今後の課題として経費節減は重要な課題であるので、維持管理費の抑制には継続して取り組んでいく。
　各種業務への民間活力の活用（委託）や工事等のコスト縮減などを積極的に行い経費節減に努める。
　経常収支比率及び経費回収率の向上としては、経費削減も重要であるが、料金改定も視野に入れ検討し、率の向上を図る。
　水洗化率の向上を図るには、継続した普及啓発活動が必要。未接続家庭に対し、引き続き啓発活動を行っていく。</t>
    <rPh sb="7" eb="9">
      <t>カイシ</t>
    </rPh>
    <rPh sb="31" eb="33">
      <t>フッキュウ</t>
    </rPh>
    <rPh sb="34" eb="36">
      <t>フッコウ</t>
    </rPh>
    <rPh sb="36" eb="38">
      <t>ジギョウ</t>
    </rPh>
    <rPh sb="39" eb="41">
      <t>カンリョウ</t>
    </rPh>
    <rPh sb="42" eb="43">
      <t>トモナ</t>
    </rPh>
    <rPh sb="107" eb="109">
      <t>カクシュ</t>
    </rPh>
    <rPh sb="109" eb="111">
      <t>ギョウム</t>
    </rPh>
    <rPh sb="121" eb="123">
      <t>イタク</t>
    </rPh>
    <rPh sb="127" eb="128">
      <t>トウ</t>
    </rPh>
    <rPh sb="154" eb="160">
      <t>ケイジョウシュウシヒリツ</t>
    </rPh>
    <rPh sb="160" eb="161">
      <t>オヨ</t>
    </rPh>
    <rPh sb="162" eb="167">
      <t>ケイヒカイシュウリツ</t>
    </rPh>
    <rPh sb="168" eb="170">
      <t>コウジョウ</t>
    </rPh>
    <rPh sb="175" eb="179">
      <t>ケイヒサクゲン</t>
    </rPh>
    <rPh sb="180" eb="182">
      <t>ジュウヨウ</t>
    </rPh>
    <rPh sb="187" eb="191">
      <t>リョウキンカイテイ</t>
    </rPh>
    <rPh sb="192" eb="194">
      <t>シヤ</t>
    </rPh>
    <rPh sb="195" eb="196">
      <t>イ</t>
    </rPh>
    <rPh sb="197" eb="199">
      <t>ケントウ</t>
    </rPh>
    <rPh sb="201" eb="202">
      <t>リツ</t>
    </rPh>
    <rPh sb="203" eb="205">
      <t>コウジョウ</t>
    </rPh>
    <rPh sb="206" eb="20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</si>
</sst>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6C-4A0D-9D2A-A188C22BAF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6C-4A0D-9D2A-A188C22BAF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46-4F8B-AFB1-5E760E95C0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56.76</c:v>
                </c:pt>
              </c:numCache>
            </c:numRef>
          </c:val>
          <c:smooth val="0"/>
          <c:extLst>
            <c:ext xmlns:c16="http://schemas.microsoft.com/office/drawing/2014/chart" uri="{C3380CC4-5D6E-409C-BE32-E72D297353CC}">
              <c16:uniqueId val="{00000001-EF46-4F8B-AFB1-5E760E95C0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79.349999999999994</c:v>
                </c:pt>
              </c:numCache>
            </c:numRef>
          </c:val>
          <c:extLst>
            <c:ext xmlns:c16="http://schemas.microsoft.com/office/drawing/2014/chart" uri="{C3380CC4-5D6E-409C-BE32-E72D297353CC}">
              <c16:uniqueId val="{00000000-F3EF-4DC4-BD48-3A56194001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66.88</c:v>
                </c:pt>
              </c:numCache>
            </c:numRef>
          </c:val>
          <c:smooth val="0"/>
          <c:extLst>
            <c:ext xmlns:c16="http://schemas.microsoft.com/office/drawing/2014/chart" uri="{C3380CC4-5D6E-409C-BE32-E72D297353CC}">
              <c16:uniqueId val="{00000001-F3EF-4DC4-BD48-3A56194001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98.36</c:v>
                </c:pt>
              </c:numCache>
            </c:numRef>
          </c:val>
          <c:extLst>
            <c:ext xmlns:c16="http://schemas.microsoft.com/office/drawing/2014/chart" uri="{C3380CC4-5D6E-409C-BE32-E72D297353CC}">
              <c16:uniqueId val="{00000000-3092-42EF-911B-58B12ADCE6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101.83</c:v>
                </c:pt>
              </c:numCache>
            </c:numRef>
          </c:val>
          <c:smooth val="0"/>
          <c:extLst>
            <c:ext xmlns:c16="http://schemas.microsoft.com/office/drawing/2014/chart" uri="{C3380CC4-5D6E-409C-BE32-E72D297353CC}">
              <c16:uniqueId val="{00000001-3092-42EF-911B-58B12ADCE6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4.8600000000000003</c:v>
                </c:pt>
              </c:numCache>
            </c:numRef>
          </c:val>
          <c:extLst>
            <c:ext xmlns:c16="http://schemas.microsoft.com/office/drawing/2014/chart" uri="{C3380CC4-5D6E-409C-BE32-E72D297353CC}">
              <c16:uniqueId val="{00000000-3668-4BE1-9C43-CB4F58825D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16.75</c:v>
                </c:pt>
              </c:numCache>
            </c:numRef>
          </c:val>
          <c:smooth val="0"/>
          <c:extLst>
            <c:ext xmlns:c16="http://schemas.microsoft.com/office/drawing/2014/chart" uri="{C3380CC4-5D6E-409C-BE32-E72D297353CC}">
              <c16:uniqueId val="{00000001-3668-4BE1-9C43-CB4F58825D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23-4402-9A87-4F751977BF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23-4402-9A87-4F751977BF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4.1399999999999997</c:v>
                </c:pt>
              </c:numCache>
            </c:numRef>
          </c:val>
          <c:extLst>
            <c:ext xmlns:c16="http://schemas.microsoft.com/office/drawing/2014/chart" uri="{C3380CC4-5D6E-409C-BE32-E72D297353CC}">
              <c16:uniqueId val="{00000000-6E56-4C35-8872-D00B2DE822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44.51</c:v>
                </c:pt>
              </c:numCache>
            </c:numRef>
          </c:val>
          <c:smooth val="0"/>
          <c:extLst>
            <c:ext xmlns:c16="http://schemas.microsoft.com/office/drawing/2014/chart" uri="{C3380CC4-5D6E-409C-BE32-E72D297353CC}">
              <c16:uniqueId val="{00000001-6E56-4C35-8872-D00B2DE822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162.75</c:v>
                </c:pt>
              </c:numCache>
            </c:numRef>
          </c:val>
          <c:extLst>
            <c:ext xmlns:c16="http://schemas.microsoft.com/office/drawing/2014/chart" uri="{C3380CC4-5D6E-409C-BE32-E72D297353CC}">
              <c16:uniqueId val="{00000000-9E49-4CC3-9707-E795D05585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150.30000000000001</c:v>
                </c:pt>
              </c:numCache>
            </c:numRef>
          </c:val>
          <c:smooth val="0"/>
          <c:extLst>
            <c:ext xmlns:c16="http://schemas.microsoft.com/office/drawing/2014/chart" uri="{C3380CC4-5D6E-409C-BE32-E72D297353CC}">
              <c16:uniqueId val="{00000001-9E49-4CC3-9707-E795D05585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75-4AB4-802E-046F2F4EC9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397.03</c:v>
                </c:pt>
              </c:numCache>
            </c:numRef>
          </c:val>
          <c:smooth val="0"/>
          <c:extLst>
            <c:ext xmlns:c16="http://schemas.microsoft.com/office/drawing/2014/chart" uri="{C3380CC4-5D6E-409C-BE32-E72D297353CC}">
              <c16:uniqueId val="{00000001-1075-4AB4-802E-046F2F4EC9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65.41</c:v>
                </c:pt>
              </c:numCache>
            </c:numRef>
          </c:val>
          <c:extLst>
            <c:ext xmlns:c16="http://schemas.microsoft.com/office/drawing/2014/chart" uri="{C3380CC4-5D6E-409C-BE32-E72D297353CC}">
              <c16:uniqueId val="{00000000-C801-4D22-8F9F-14EF66E037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46.58</c:v>
                </c:pt>
              </c:numCache>
            </c:numRef>
          </c:val>
          <c:smooth val="0"/>
          <c:extLst>
            <c:ext xmlns:c16="http://schemas.microsoft.com/office/drawing/2014/chart" uri="{C3380CC4-5D6E-409C-BE32-E72D297353CC}">
              <c16:uniqueId val="{00000001-C801-4D22-8F9F-14EF66E037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278.89999999999998</c:v>
                </c:pt>
              </c:numCache>
            </c:numRef>
          </c:val>
          <c:extLst>
            <c:ext xmlns:c16="http://schemas.microsoft.com/office/drawing/2014/chart" uri="{C3380CC4-5D6E-409C-BE32-E72D297353CC}">
              <c16:uniqueId val="{00000000-0BBA-446B-AC3B-032B282CF9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311.73</c:v>
                </c:pt>
              </c:numCache>
            </c:numRef>
          </c:val>
          <c:smooth val="0"/>
          <c:extLst>
            <c:ext xmlns:c16="http://schemas.microsoft.com/office/drawing/2014/chart" uri="{C3380CC4-5D6E-409C-BE32-E72D297353CC}">
              <c16:uniqueId val="{00000001-0BBA-446B-AC3B-032B282CF9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女川町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5">
        <f>データ!S6</f>
        <v>5982</v>
      </c>
      <c r="AM8" s="45"/>
      <c r="AN8" s="45"/>
      <c r="AO8" s="45"/>
      <c r="AP8" s="45"/>
      <c r="AQ8" s="45"/>
      <c r="AR8" s="45"/>
      <c r="AS8" s="45"/>
      <c r="AT8" s="46">
        <f>データ!T6</f>
        <v>65.349999999999994</v>
      </c>
      <c r="AU8" s="46"/>
      <c r="AV8" s="46"/>
      <c r="AW8" s="46"/>
      <c r="AX8" s="46"/>
      <c r="AY8" s="46"/>
      <c r="AZ8" s="46"/>
      <c r="BA8" s="46"/>
      <c r="BB8" s="46">
        <f>データ!U6</f>
        <v>91.54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88.46</v>
      </c>
      <c r="J10" s="46"/>
      <c r="K10" s="46"/>
      <c r="L10" s="46"/>
      <c r="M10" s="46"/>
      <c r="N10" s="46"/>
      <c r="O10" s="46"/>
      <c r="P10" s="46">
        <f>データ!P6</f>
        <v>12.42</v>
      </c>
      <c r="Q10" s="46"/>
      <c r="R10" s="46"/>
      <c r="S10" s="46"/>
      <c r="T10" s="46"/>
      <c r="U10" s="46"/>
      <c r="V10" s="46"/>
      <c r="W10" s="46">
        <f>データ!Q6</f>
        <v>100</v>
      </c>
      <c r="X10" s="46"/>
      <c r="Y10" s="46"/>
      <c r="Z10" s="46"/>
      <c r="AA10" s="46"/>
      <c r="AB10" s="46"/>
      <c r="AC10" s="46"/>
      <c r="AD10" s="45">
        <f>データ!R6</f>
        <v>3520</v>
      </c>
      <c r="AE10" s="45"/>
      <c r="AF10" s="45"/>
      <c r="AG10" s="45"/>
      <c r="AH10" s="45"/>
      <c r="AI10" s="45"/>
      <c r="AJ10" s="45"/>
      <c r="AK10" s="2"/>
      <c r="AL10" s="45">
        <f>データ!V6</f>
        <v>736</v>
      </c>
      <c r="AM10" s="45"/>
      <c r="AN10" s="45"/>
      <c r="AO10" s="45"/>
      <c r="AP10" s="45"/>
      <c r="AQ10" s="45"/>
      <c r="AR10" s="45"/>
      <c r="AS10" s="45"/>
      <c r="AT10" s="46">
        <f>データ!W6</f>
        <v>0.35</v>
      </c>
      <c r="AU10" s="46"/>
      <c r="AV10" s="46"/>
      <c r="AW10" s="46"/>
      <c r="AX10" s="46"/>
      <c r="AY10" s="46"/>
      <c r="AZ10" s="46"/>
      <c r="BA10" s="46"/>
      <c r="BB10" s="46">
        <f>データ!X6</f>
        <v>2102.86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BWbO/OwBSBYh4+vhY66nXCNuRt0XwdEu4ajwMCOMkRZjpDNoLkzoSYalC7HuRjL7iYX5i24iqADghad7QnjV7Q==" saltValue="b0VfQK5sCBzlKReqq2zi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45811</v>
      </c>
      <c r="D6" s="19">
        <f t="shared" si="3"/>
        <v>46</v>
      </c>
      <c r="E6" s="19">
        <f t="shared" si="3"/>
        <v>18</v>
      </c>
      <c r="F6" s="19">
        <f t="shared" si="3"/>
        <v>0</v>
      </c>
      <c r="G6" s="19">
        <f t="shared" si="3"/>
        <v>0</v>
      </c>
      <c r="H6" s="19" t="str">
        <f t="shared" si="3"/>
        <v>宮城県　女川町</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88.46</v>
      </c>
      <c r="P6" s="20">
        <f t="shared" si="3"/>
        <v>12.42</v>
      </c>
      <c r="Q6" s="20">
        <f t="shared" si="3"/>
        <v>100</v>
      </c>
      <c r="R6" s="20">
        <f t="shared" si="3"/>
        <v>3520</v>
      </c>
      <c r="S6" s="20">
        <f t="shared" si="3"/>
        <v>5982</v>
      </c>
      <c r="T6" s="20">
        <f t="shared" si="3"/>
        <v>65.349999999999994</v>
      </c>
      <c r="U6" s="20">
        <f t="shared" si="3"/>
        <v>91.54</v>
      </c>
      <c r="V6" s="20">
        <f t="shared" si="3"/>
        <v>736</v>
      </c>
      <c r="W6" s="20">
        <f t="shared" si="3"/>
        <v>0.35</v>
      </c>
      <c r="X6" s="20">
        <f t="shared" si="3"/>
        <v>2102.86</v>
      </c>
      <c r="Y6" s="21" t="str">
        <f>IF(Y7="",NA(),Y7)</f>
        <v>-</v>
      </c>
      <c r="Z6" s="21" t="str">
        <f t="shared" ref="Z6:AH6" si="4">IF(Z7="",NA(),Z7)</f>
        <v>-</v>
      </c>
      <c r="AA6" s="21" t="str">
        <f t="shared" si="4"/>
        <v>-</v>
      </c>
      <c r="AB6" s="21" t="str">
        <f t="shared" si="4"/>
        <v>-</v>
      </c>
      <c r="AC6" s="21">
        <f t="shared" si="4"/>
        <v>98.36</v>
      </c>
      <c r="AD6" s="21" t="str">
        <f t="shared" si="4"/>
        <v>-</v>
      </c>
      <c r="AE6" s="21" t="str">
        <f t="shared" si="4"/>
        <v>-</v>
      </c>
      <c r="AF6" s="21" t="str">
        <f t="shared" si="4"/>
        <v>-</v>
      </c>
      <c r="AG6" s="21" t="str">
        <f t="shared" si="4"/>
        <v>-</v>
      </c>
      <c r="AH6" s="21">
        <f t="shared" si="4"/>
        <v>101.83</v>
      </c>
      <c r="AI6" s="20" t="str">
        <f>IF(AI7="","",IF(AI7="-","【-】","【"&amp;SUBSTITUTE(TEXT(AI7,"#,##0.00"),"-","△")&amp;"】"))</f>
        <v>【100.42】</v>
      </c>
      <c r="AJ6" s="21" t="str">
        <f>IF(AJ7="",NA(),AJ7)</f>
        <v>-</v>
      </c>
      <c r="AK6" s="21" t="str">
        <f t="shared" ref="AK6:AS6" si="5">IF(AK7="",NA(),AK7)</f>
        <v>-</v>
      </c>
      <c r="AL6" s="21" t="str">
        <f t="shared" si="5"/>
        <v>-</v>
      </c>
      <c r="AM6" s="21" t="str">
        <f t="shared" si="5"/>
        <v>-</v>
      </c>
      <c r="AN6" s="21">
        <f t="shared" si="5"/>
        <v>4.1399999999999997</v>
      </c>
      <c r="AO6" s="21" t="str">
        <f t="shared" si="5"/>
        <v>-</v>
      </c>
      <c r="AP6" s="21" t="str">
        <f t="shared" si="5"/>
        <v>-</v>
      </c>
      <c r="AQ6" s="21" t="str">
        <f t="shared" si="5"/>
        <v>-</v>
      </c>
      <c r="AR6" s="21" t="str">
        <f t="shared" si="5"/>
        <v>-</v>
      </c>
      <c r="AS6" s="21">
        <f t="shared" si="5"/>
        <v>44.51</v>
      </c>
      <c r="AT6" s="20" t="str">
        <f>IF(AT7="","",IF(AT7="-","【-】","【"&amp;SUBSTITUTE(TEXT(AT7,"#,##0.00"),"-","△")&amp;"】"))</f>
        <v>【82.66】</v>
      </c>
      <c r="AU6" s="21" t="str">
        <f>IF(AU7="",NA(),AU7)</f>
        <v>-</v>
      </c>
      <c r="AV6" s="21" t="str">
        <f t="shared" ref="AV6:BD6" si="6">IF(AV7="",NA(),AV7)</f>
        <v>-</v>
      </c>
      <c r="AW6" s="21" t="str">
        <f t="shared" si="6"/>
        <v>-</v>
      </c>
      <c r="AX6" s="21" t="str">
        <f t="shared" si="6"/>
        <v>-</v>
      </c>
      <c r="AY6" s="21">
        <f t="shared" si="6"/>
        <v>162.75</v>
      </c>
      <c r="AZ6" s="21" t="str">
        <f t="shared" si="6"/>
        <v>-</v>
      </c>
      <c r="BA6" s="21" t="str">
        <f t="shared" si="6"/>
        <v>-</v>
      </c>
      <c r="BB6" s="21" t="str">
        <f t="shared" si="6"/>
        <v>-</v>
      </c>
      <c r="BC6" s="21" t="str">
        <f t="shared" si="6"/>
        <v>-</v>
      </c>
      <c r="BD6" s="21">
        <f t="shared" si="6"/>
        <v>150.30000000000001</v>
      </c>
      <c r="BE6" s="20" t="str">
        <f>IF(BE7="","",IF(BE7="-","【-】","【"&amp;SUBSTITUTE(TEXT(BE7,"#,##0.00"),"-","△")&amp;"】"))</f>
        <v>【140.15】</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397.03</v>
      </c>
      <c r="BP6" s="20" t="str">
        <f>IF(BP7="","",IF(BP7="-","【-】","【"&amp;SUBSTITUTE(TEXT(BP7,"#,##0.00"),"-","△")&amp;"】"))</f>
        <v>【307.39】</v>
      </c>
      <c r="BQ6" s="21" t="str">
        <f>IF(BQ7="",NA(),BQ7)</f>
        <v>-</v>
      </c>
      <c r="BR6" s="21" t="str">
        <f t="shared" ref="BR6:BZ6" si="8">IF(BR7="",NA(),BR7)</f>
        <v>-</v>
      </c>
      <c r="BS6" s="21" t="str">
        <f t="shared" si="8"/>
        <v>-</v>
      </c>
      <c r="BT6" s="21" t="str">
        <f t="shared" si="8"/>
        <v>-</v>
      </c>
      <c r="BU6" s="21">
        <f t="shared" si="8"/>
        <v>65.41</v>
      </c>
      <c r="BV6" s="21" t="str">
        <f t="shared" si="8"/>
        <v>-</v>
      </c>
      <c r="BW6" s="21" t="str">
        <f t="shared" si="8"/>
        <v>-</v>
      </c>
      <c r="BX6" s="21" t="str">
        <f t="shared" si="8"/>
        <v>-</v>
      </c>
      <c r="BY6" s="21" t="str">
        <f t="shared" si="8"/>
        <v>-</v>
      </c>
      <c r="BZ6" s="21">
        <f t="shared" si="8"/>
        <v>46.58</v>
      </c>
      <c r="CA6" s="20" t="str">
        <f>IF(CA7="","",IF(CA7="-","【-】","【"&amp;SUBSTITUTE(TEXT(CA7,"#,##0.00"),"-","△")&amp;"】"))</f>
        <v>【57.03】</v>
      </c>
      <c r="CB6" s="21" t="str">
        <f>IF(CB7="",NA(),CB7)</f>
        <v>-</v>
      </c>
      <c r="CC6" s="21" t="str">
        <f t="shared" ref="CC6:CK6" si="9">IF(CC7="",NA(),CC7)</f>
        <v>-</v>
      </c>
      <c r="CD6" s="21" t="str">
        <f t="shared" si="9"/>
        <v>-</v>
      </c>
      <c r="CE6" s="21" t="str">
        <f t="shared" si="9"/>
        <v>-</v>
      </c>
      <c r="CF6" s="21">
        <f t="shared" si="9"/>
        <v>278.89999999999998</v>
      </c>
      <c r="CG6" s="21" t="str">
        <f t="shared" si="9"/>
        <v>-</v>
      </c>
      <c r="CH6" s="21" t="str">
        <f t="shared" si="9"/>
        <v>-</v>
      </c>
      <c r="CI6" s="21" t="str">
        <f t="shared" si="9"/>
        <v>-</v>
      </c>
      <c r="CJ6" s="21" t="str">
        <f t="shared" si="9"/>
        <v>-</v>
      </c>
      <c r="CK6" s="21">
        <f t="shared" si="9"/>
        <v>311.73</v>
      </c>
      <c r="CL6" s="20" t="str">
        <f>IF(CL7="","",IF(CL7="-","【-】","【"&amp;SUBSTITUTE(TEXT(CL7,"#,##0.00"),"-","△")&amp;"】"))</f>
        <v>【294.83】</v>
      </c>
      <c r="CM6" s="21" t="str">
        <f>IF(CM7="",NA(),CM7)</f>
        <v>-</v>
      </c>
      <c r="CN6" s="21" t="str">
        <f t="shared" ref="CN6:CV6" si="10">IF(CN7="",NA(),CN7)</f>
        <v>-</v>
      </c>
      <c r="CO6" s="21" t="str">
        <f t="shared" si="10"/>
        <v>-</v>
      </c>
      <c r="CP6" s="21" t="str">
        <f t="shared" si="10"/>
        <v>-</v>
      </c>
      <c r="CQ6" s="20">
        <f t="shared" si="10"/>
        <v>0</v>
      </c>
      <c r="CR6" s="21" t="str">
        <f t="shared" si="10"/>
        <v>-</v>
      </c>
      <c r="CS6" s="21" t="str">
        <f t="shared" si="10"/>
        <v>-</v>
      </c>
      <c r="CT6" s="21" t="str">
        <f t="shared" si="10"/>
        <v>-</v>
      </c>
      <c r="CU6" s="21" t="str">
        <f t="shared" si="10"/>
        <v>-</v>
      </c>
      <c r="CV6" s="21">
        <f t="shared" si="10"/>
        <v>56.76</v>
      </c>
      <c r="CW6" s="20" t="str">
        <f>IF(CW7="","",IF(CW7="-","【-】","【"&amp;SUBSTITUTE(TEXT(CW7,"#,##0.00"),"-","△")&amp;"】"))</f>
        <v>【84.27】</v>
      </c>
      <c r="CX6" s="21" t="str">
        <f>IF(CX7="",NA(),CX7)</f>
        <v>-</v>
      </c>
      <c r="CY6" s="21" t="str">
        <f t="shared" ref="CY6:DG6" si="11">IF(CY7="",NA(),CY7)</f>
        <v>-</v>
      </c>
      <c r="CZ6" s="21" t="str">
        <f t="shared" si="11"/>
        <v>-</v>
      </c>
      <c r="DA6" s="21" t="str">
        <f t="shared" si="11"/>
        <v>-</v>
      </c>
      <c r="DB6" s="21">
        <f t="shared" si="11"/>
        <v>79.349999999999994</v>
      </c>
      <c r="DC6" s="21" t="str">
        <f t="shared" si="11"/>
        <v>-</v>
      </c>
      <c r="DD6" s="21" t="str">
        <f t="shared" si="11"/>
        <v>-</v>
      </c>
      <c r="DE6" s="21" t="str">
        <f t="shared" si="11"/>
        <v>-</v>
      </c>
      <c r="DF6" s="21" t="str">
        <f t="shared" si="11"/>
        <v>-</v>
      </c>
      <c r="DG6" s="21">
        <f t="shared" si="11"/>
        <v>66.88</v>
      </c>
      <c r="DH6" s="20" t="str">
        <f>IF(DH7="","",IF(DH7="-","【-】","【"&amp;SUBSTITUTE(TEXT(DH7,"#,##0.00"),"-","△")&amp;"】"))</f>
        <v>【86.02】</v>
      </c>
      <c r="DI6" s="21" t="str">
        <f>IF(DI7="",NA(),DI7)</f>
        <v>-</v>
      </c>
      <c r="DJ6" s="21" t="str">
        <f t="shared" ref="DJ6:DR6" si="12">IF(DJ7="",NA(),DJ7)</f>
        <v>-</v>
      </c>
      <c r="DK6" s="21" t="str">
        <f t="shared" si="12"/>
        <v>-</v>
      </c>
      <c r="DL6" s="21" t="str">
        <f t="shared" si="12"/>
        <v>-</v>
      </c>
      <c r="DM6" s="21">
        <f t="shared" si="12"/>
        <v>4.8600000000000003</v>
      </c>
      <c r="DN6" s="21" t="str">
        <f t="shared" si="12"/>
        <v>-</v>
      </c>
      <c r="DO6" s="21" t="str">
        <f t="shared" si="12"/>
        <v>-</v>
      </c>
      <c r="DP6" s="21" t="str">
        <f t="shared" si="12"/>
        <v>-</v>
      </c>
      <c r="DQ6" s="21" t="str">
        <f t="shared" si="12"/>
        <v>-</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45811</v>
      </c>
      <c r="D7" s="23">
        <v>46</v>
      </c>
      <c r="E7" s="23">
        <v>18</v>
      </c>
      <c r="F7" s="23">
        <v>0</v>
      </c>
      <c r="G7" s="23">
        <v>0</v>
      </c>
      <c r="H7" s="23" t="s">
        <v>96</v>
      </c>
      <c r="I7" s="23" t="s">
        <v>97</v>
      </c>
      <c r="J7" s="23" t="s">
        <v>98</v>
      </c>
      <c r="K7" s="23" t="s">
        <v>99</v>
      </c>
      <c r="L7" s="23" t="s">
        <v>100</v>
      </c>
      <c r="M7" s="23" t="s">
        <v>101</v>
      </c>
      <c r="N7" s="24" t="s">
        <v>102</v>
      </c>
      <c r="O7" s="24">
        <v>88.46</v>
      </c>
      <c r="P7" s="24">
        <v>12.42</v>
      </c>
      <c r="Q7" s="24">
        <v>100</v>
      </c>
      <c r="R7" s="24">
        <v>3520</v>
      </c>
      <c r="S7" s="24">
        <v>5982</v>
      </c>
      <c r="T7" s="24">
        <v>65.349999999999994</v>
      </c>
      <c r="U7" s="24">
        <v>91.54</v>
      </c>
      <c r="V7" s="24">
        <v>736</v>
      </c>
      <c r="W7" s="24">
        <v>0.35</v>
      </c>
      <c r="X7" s="24">
        <v>2102.86</v>
      </c>
      <c r="Y7" s="24" t="s">
        <v>102</v>
      </c>
      <c r="Z7" s="24" t="s">
        <v>102</v>
      </c>
      <c r="AA7" s="24" t="s">
        <v>102</v>
      </c>
      <c r="AB7" s="24" t="s">
        <v>102</v>
      </c>
      <c r="AC7" s="24">
        <v>98.36</v>
      </c>
      <c r="AD7" s="24" t="s">
        <v>102</v>
      </c>
      <c r="AE7" s="24" t="s">
        <v>102</v>
      </c>
      <c r="AF7" s="24" t="s">
        <v>102</v>
      </c>
      <c r="AG7" s="24" t="s">
        <v>102</v>
      </c>
      <c r="AH7" s="24">
        <v>101.83</v>
      </c>
      <c r="AI7" s="24">
        <v>100.42</v>
      </c>
      <c r="AJ7" s="24" t="s">
        <v>102</v>
      </c>
      <c r="AK7" s="24" t="s">
        <v>102</v>
      </c>
      <c r="AL7" s="24" t="s">
        <v>102</v>
      </c>
      <c r="AM7" s="24" t="s">
        <v>102</v>
      </c>
      <c r="AN7" s="24">
        <v>4.1399999999999997</v>
      </c>
      <c r="AO7" s="24" t="s">
        <v>102</v>
      </c>
      <c r="AP7" s="24" t="s">
        <v>102</v>
      </c>
      <c r="AQ7" s="24" t="s">
        <v>102</v>
      </c>
      <c r="AR7" s="24" t="s">
        <v>102</v>
      </c>
      <c r="AS7" s="24">
        <v>44.51</v>
      </c>
      <c r="AT7" s="24">
        <v>82.66</v>
      </c>
      <c r="AU7" s="24" t="s">
        <v>102</v>
      </c>
      <c r="AV7" s="24" t="s">
        <v>102</v>
      </c>
      <c r="AW7" s="24" t="s">
        <v>102</v>
      </c>
      <c r="AX7" s="24" t="s">
        <v>102</v>
      </c>
      <c r="AY7" s="24">
        <v>162.75</v>
      </c>
      <c r="AZ7" s="24" t="s">
        <v>102</v>
      </c>
      <c r="BA7" s="24" t="s">
        <v>102</v>
      </c>
      <c r="BB7" s="24" t="s">
        <v>102</v>
      </c>
      <c r="BC7" s="24" t="s">
        <v>102</v>
      </c>
      <c r="BD7" s="24">
        <v>150.30000000000001</v>
      </c>
      <c r="BE7" s="24">
        <v>140.15</v>
      </c>
      <c r="BF7" s="24" t="s">
        <v>102</v>
      </c>
      <c r="BG7" s="24" t="s">
        <v>102</v>
      </c>
      <c r="BH7" s="24" t="s">
        <v>102</v>
      </c>
      <c r="BI7" s="24" t="s">
        <v>102</v>
      </c>
      <c r="BJ7" s="24">
        <v>0</v>
      </c>
      <c r="BK7" s="24" t="s">
        <v>102</v>
      </c>
      <c r="BL7" s="24" t="s">
        <v>102</v>
      </c>
      <c r="BM7" s="24" t="s">
        <v>102</v>
      </c>
      <c r="BN7" s="24" t="s">
        <v>102</v>
      </c>
      <c r="BO7" s="24">
        <v>397.03</v>
      </c>
      <c r="BP7" s="24">
        <v>307.39</v>
      </c>
      <c r="BQ7" s="24" t="s">
        <v>102</v>
      </c>
      <c r="BR7" s="24" t="s">
        <v>102</v>
      </c>
      <c r="BS7" s="24" t="s">
        <v>102</v>
      </c>
      <c r="BT7" s="24" t="s">
        <v>102</v>
      </c>
      <c r="BU7" s="24">
        <v>65.41</v>
      </c>
      <c r="BV7" s="24" t="s">
        <v>102</v>
      </c>
      <c r="BW7" s="24" t="s">
        <v>102</v>
      </c>
      <c r="BX7" s="24" t="s">
        <v>102</v>
      </c>
      <c r="BY7" s="24" t="s">
        <v>102</v>
      </c>
      <c r="BZ7" s="24">
        <v>46.58</v>
      </c>
      <c r="CA7" s="24">
        <v>57.03</v>
      </c>
      <c r="CB7" s="24" t="s">
        <v>102</v>
      </c>
      <c r="CC7" s="24" t="s">
        <v>102</v>
      </c>
      <c r="CD7" s="24" t="s">
        <v>102</v>
      </c>
      <c r="CE7" s="24" t="s">
        <v>102</v>
      </c>
      <c r="CF7" s="24">
        <v>278.89999999999998</v>
      </c>
      <c r="CG7" s="24" t="s">
        <v>102</v>
      </c>
      <c r="CH7" s="24" t="s">
        <v>102</v>
      </c>
      <c r="CI7" s="24" t="s">
        <v>102</v>
      </c>
      <c r="CJ7" s="24" t="s">
        <v>102</v>
      </c>
      <c r="CK7" s="24">
        <v>311.73</v>
      </c>
      <c r="CL7" s="24">
        <v>294.83</v>
      </c>
      <c r="CM7" s="24" t="s">
        <v>102</v>
      </c>
      <c r="CN7" s="24" t="s">
        <v>102</v>
      </c>
      <c r="CO7" s="24" t="s">
        <v>102</v>
      </c>
      <c r="CP7" s="24" t="s">
        <v>102</v>
      </c>
      <c r="CQ7" s="24">
        <v>0</v>
      </c>
      <c r="CR7" s="24" t="s">
        <v>102</v>
      </c>
      <c r="CS7" s="24" t="s">
        <v>102</v>
      </c>
      <c r="CT7" s="24" t="s">
        <v>102</v>
      </c>
      <c r="CU7" s="24" t="s">
        <v>102</v>
      </c>
      <c r="CV7" s="24">
        <v>56.76</v>
      </c>
      <c r="CW7" s="24">
        <v>84.27</v>
      </c>
      <c r="CX7" s="24" t="s">
        <v>102</v>
      </c>
      <c r="CY7" s="24" t="s">
        <v>102</v>
      </c>
      <c r="CZ7" s="24" t="s">
        <v>102</v>
      </c>
      <c r="DA7" s="24" t="s">
        <v>102</v>
      </c>
      <c r="DB7" s="24">
        <v>79.349999999999994</v>
      </c>
      <c r="DC7" s="24" t="s">
        <v>102</v>
      </c>
      <c r="DD7" s="24" t="s">
        <v>102</v>
      </c>
      <c r="DE7" s="24" t="s">
        <v>102</v>
      </c>
      <c r="DF7" s="24" t="s">
        <v>102</v>
      </c>
      <c r="DG7" s="24">
        <v>66.88</v>
      </c>
      <c r="DH7" s="24">
        <v>86.02</v>
      </c>
      <c r="DI7" s="24" t="s">
        <v>102</v>
      </c>
      <c r="DJ7" s="24" t="s">
        <v>102</v>
      </c>
      <c r="DK7" s="24" t="s">
        <v>102</v>
      </c>
      <c r="DL7" s="24" t="s">
        <v>102</v>
      </c>
      <c r="DM7" s="24">
        <v>4.8600000000000003</v>
      </c>
      <c r="DN7" s="24" t="s">
        <v>102</v>
      </c>
      <c r="DO7" s="24" t="s">
        <v>102</v>
      </c>
      <c r="DP7" s="24" t="s">
        <v>102</v>
      </c>
      <c r="DQ7" s="24" t="s">
        <v>102</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2024-02-21T01:54:20Z</cp:lastPrinted>
  <dcterms:created xsi:type="dcterms:W3CDTF">2023-12-12T01:07:02Z</dcterms:created>
  <dcterms:modified xsi:type="dcterms:W3CDTF">2024-02-21T01:54:23Z</dcterms:modified>
  <cp:category/>
</cp:coreProperties>
</file>