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4_女川町★\"/>
    </mc:Choice>
  </mc:AlternateContent>
  <workbookProtection workbookAlgorithmName="SHA-512" workbookHashValue="7lsaJPtVyNEnCgD9UopEn6P91eGyZNZP+8S66G3mh15NIkC3Gj8nwHPQLJQ+pLEuQkK3HDizV17v9cyx1gbsCA==" workbookSaltValue="KZJQGzDGH0ZQLQ10tlR+Gg=="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W10" i="4"/>
  <c r="P10" i="4"/>
  <c r="I10" i="4"/>
  <c r="BB8" i="4"/>
  <c r="AT8" i="4"/>
  <c r="W8" i="4"/>
  <c r="B8" i="4"/>
  <c r="B6" i="4"/>
</calcChain>
</file>

<file path=xl/sharedStrings.xml><?xml version="1.0" encoding="utf-8"?>
<sst xmlns="http://schemas.openxmlformats.org/spreadsheetml/2006/main" count="320" uniqueCount="116">
  <si>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</si>
  <si>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</si>
  <si>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</si>
  <si>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</si>
  <si>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</si>
  <si>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</si>
  <si>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</si>
  <si>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</si>
  <si>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</si>
  <si>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</si>
  <si>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</si>
  <si>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</si>
  <si>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</si>
  <si>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</si>
  <si>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</si>
  <si>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</si>
  <si>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</si>
  <si>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</si>
  <si>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</si>
  <si>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</si>
  <si>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</si>
  <si>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</si>
  <si>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</si>
  <si>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</si>
  <si>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</si>
  <si>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</si>
  <si>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</si>
  <si>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</si>
  <si>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</si>
  <si>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</si>
  <si>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</si>
  <si>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</si>
  <si>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</si>
  <si>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</si>
  <si>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</si>
  <si>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</si>
  <si>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</si>
  <si>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</si>
  <si>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</si>
  <si>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</si>
  <si>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</si>
  <si>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</si>
  <si>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</si>
  <si>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</si>
  <si>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</si>
  <si>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</si>
  <si>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</si>
  <si>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</si>
  <si>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</si>
  <si>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</si>
  <si>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</si>
  <si>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</si>
  <si>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</si>
  <si>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</si>
  <si>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</si>
  <si>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</si>
  <si>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</si>
  <si>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</si>
  <si>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</si>
  <si>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</si>
  <si>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</si>
  <si>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</si>
  <si>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</si>
  <si>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</si>
  <si>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</si>
  <si>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</si>
  <si>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</si>
  <si>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</si>
  <si>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</si>
  <si>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</si>
  <si>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</si>
  <si>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</si>
  <si>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</si>
  <si>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</si>
  <si>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</si>
  <si>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</si>
  <si>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</si>
  <si>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</si>
  <si>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</si>
  <si>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</si>
  <si>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</si>
  <si>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</si>
  <si>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</si>
  <si>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</si>
  <si>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</si>
  <si>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</si>
  <si>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</si>
  <si>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</si>
  <si>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</si>
  <si>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</si>
  <si>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</si>
  <si>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</si>
  <si>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</si>
  <si>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</si>
  <si>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</si>
  <si>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</si>
  <si>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</si>
  <si>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</si>
  <si>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</si>
  <si>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</si>
  <si>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</si>
  <si>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</si>
  <si>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</si>
  <si>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</si>
  <si>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</si>
  <si>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</si>
  <si>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</si>
  <si>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</si>
  <si>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</si>
  <si>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</si>
  <si>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</si>
  <si>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</si>
  <si>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</si>
  <si>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東日本大震災により被災した施設の復旧事業が完了し、今後は、復旧事業完了後の老朽化管渠等の更新計画を策定する予定である。</t>
    <rPh sb="22" eb="24">
      <t>カンリョウ</t>
    </rPh>
    <rPh sb="26" eb="28">
      <t>コンゴ</t>
    </rPh>
    <phoneticPr fontId="4"/>
  </si>
  <si>
    <t>　当初、令和２年度完成を目標に下水道区域における管渠、人孔、マンホールポンプ等の生活排水処理施設の整備に取り組んできたが、東日本大震災により整備済延長の56.7%が被災した。
　復旧・復興の完了に伴い、水洗化率も向上し、使用料の回収率も今後向上する見込みであるが、依然として一般会計からの繰入金への依存が課題となる。
　地方公営企業法の適用により、適正な料金設定を行い、下水道事業の健全な経営を目指す。</t>
    <rPh sb="95" eb="97">
      <t>カンリョウ</t>
    </rPh>
    <rPh sb="118" eb="120">
      <t>コンゴ</t>
    </rPh>
    <phoneticPr fontId="4"/>
  </si>
  <si>
    <r>
      <t>　</t>
    </r>
    <r>
      <rPr>
        <sz val="11"/>
        <rFont val="ＭＳ ゴシック"/>
        <family val="3"/>
        <charset val="128"/>
      </rPr>
      <t>収益的収支比率は、前年度より10.38％減少している。経費回収率は、100％未満であるが、類似団体平均値より18.64％上回っている。また、汚水処理原価は前年度より6.86％減少し、類似団体平均値を下回ったが、今後も継続して維持管理費等の見直しによる改善を行う。
　経営基盤強化のための収入の確保としては、現料金で経費をある程度賄えているが、東日本大震災による人口減少や物価高騰による経費の増加に伴い、料金改定も視野に入れて経営基盤の強化に務める。
　経費回収比率向上を図るためには経費節減は重要な課題であるので、維持管理費の抑制には継続して取り組んで行く。
　具体的には、不明水対</t>
    </r>
    <r>
      <rPr>
        <sz val="11"/>
        <color theme="1"/>
        <rFont val="ＭＳ ゴシック"/>
        <family val="3"/>
        <charset val="128"/>
      </rPr>
      <t>策を県や流域関連市町と連携を図りながら、計画的に対策を行っていく。
　また、維持管理委託などによる民間活力の活用や工事等のコスト縮減、下水道計画区域の見直しなどを積極的に行い、経費の節減に努める。
　流動比率の向上を図るための取り組みとしては
料金改定等も視野に入れ、現金の確保を図ることを検討する。
　水洗化率の向上を図るには、継続した普及啓発活動が必要。未接続家庭に対し、引き続き啓発活動を行っていく。</t>
    </r>
    <rPh sb="10" eb="13">
      <t>ゼンネンド</t>
    </rPh>
    <rPh sb="21" eb="23">
      <t>ゲンショウ</t>
    </rPh>
    <rPh sb="100" eb="102">
      <t>シタマワ</t>
    </rPh>
    <rPh sb="109" eb="111">
      <t>ケイゾク</t>
    </rPh>
    <rPh sb="115" eb="116">
      <t>シタ</t>
    </rPh>
    <rPh sb="123" eb="125">
      <t>コンゴ</t>
    </rPh>
    <rPh sb="126" eb="128">
      <t>イジ</t>
    </rPh>
    <rPh sb="128" eb="130">
      <t>カンリ</t>
    </rPh>
    <rPh sb="130" eb="131">
      <t>ヒ</t>
    </rPh>
    <rPh sb="163" eb="165">
      <t>テイド</t>
    </rPh>
    <rPh sb="227" eb="233">
      <t>ケイヒカイシュウヒリツ</t>
    </rPh>
    <rPh sb="272" eb="273">
      <t>ト</t>
    </rPh>
    <rPh sb="274" eb="275">
      <t>ク</t>
    </rPh>
    <rPh sb="277" eb="278">
      <t>イ</t>
    </rPh>
    <rPh sb="284" eb="286">
      <t>コンゴ</t>
    </rPh>
    <rPh sb="287" eb="289">
      <t>カダイイジカンリイタクトウ</t>
    </rPh>
    <rPh sb="392" eb="396">
      <t>リュウドウヒリツ</t>
    </rPh>
    <rPh sb="397" eb="399">
      <t>コウジョウ</t>
    </rPh>
    <rPh sb="400" eb="401">
      <t>ハカ</t>
    </rPh>
    <rPh sb="405" eb="406">
      <t>ト</t>
    </rPh>
    <rPh sb="407" eb="408">
      <t>ク</t>
    </rPh>
    <rPh sb="414" eb="418">
      <t>リョウキンカイテイ</t>
    </rPh>
    <rPh sb="418" eb="419">
      <t>トウ</t>
    </rPh>
    <rPh sb="420" eb="422">
      <t>シヤ</t>
    </rPh>
    <rPh sb="423" eb="424">
      <t>イ</t>
    </rPh>
    <rPh sb="426" eb="428">
      <t>ゲンキン</t>
    </rPh>
    <rPh sb="429" eb="431">
      <t>カクホ</t>
    </rPh>
    <rPh sb="432" eb="433">
      <t>ハカ</t>
    </rPh>
    <rPh sb="437" eb="439">
      <t>ケントウ</t>
    </rPh>
    <rPh sb="444" eb="448">
      <t>スイセンカリツ</t>
    </rPh>
    <rPh sb="449" eb="451">
      <t>コウジョウ</t>
    </rPh>
    <rPh sb="452" eb="453">
      <t>ハカ</t>
    </rPh>
    <rPh sb="457" eb="459">
      <t>ケイゾク</t>
    </rPh>
    <rPh sb="468" eb="470">
      <t>ヒツヨウ</t>
    </rPh>
    <rPh sb="471" eb="476">
      <t>ミセツゾクカテイ</t>
    </rPh>
    <rPh sb="477" eb="478">
      <t>タイ</t>
    </rPh>
    <rPh sb="480" eb="481">
      <t>ヒ</t>
    </rPh>
    <rPh sb="482" eb="483">
      <t>ツヅ</t>
    </rPh>
    <rPh sb="484" eb="488">
      <t>ケイハツカツドウ</t>
    </rPh>
    <rPh sb="489" eb="4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</si>
</sst>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5500-45C7-BA33-82AFBF277C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500-45C7-BA33-82AFBF277C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B-4DA6-9B06-0E3001DCF5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47.32</c:v>
                </c:pt>
              </c:numCache>
            </c:numRef>
          </c:val>
          <c:smooth val="0"/>
          <c:extLst>
            <c:ext xmlns:c16="http://schemas.microsoft.com/office/drawing/2014/chart" uri="{C3380CC4-5D6E-409C-BE32-E72D297353CC}">
              <c16:uniqueId val="{00000001-C15B-4DA6-9B06-0E3001DCF5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91.37</c:v>
                </c:pt>
              </c:numCache>
            </c:numRef>
          </c:val>
          <c:extLst>
            <c:ext xmlns:c16="http://schemas.microsoft.com/office/drawing/2014/chart" uri="{C3380CC4-5D6E-409C-BE32-E72D297353CC}">
              <c16:uniqueId val="{00000000-1D54-4919-9F95-453765D7BB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1D54-4919-9F95-453765D7BB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82.97</c:v>
                </c:pt>
              </c:numCache>
            </c:numRef>
          </c:val>
          <c:extLst>
            <c:ext xmlns:c16="http://schemas.microsoft.com/office/drawing/2014/chart" uri="{C3380CC4-5D6E-409C-BE32-E72D297353CC}">
              <c16:uniqueId val="{00000000-49B4-492B-B9FC-D86CD76ED4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107.19</c:v>
                </c:pt>
              </c:numCache>
            </c:numRef>
          </c:val>
          <c:smooth val="0"/>
          <c:extLst>
            <c:ext xmlns:c16="http://schemas.microsoft.com/office/drawing/2014/chart" uri="{C3380CC4-5D6E-409C-BE32-E72D297353CC}">
              <c16:uniqueId val="{00000001-49B4-492B-B9FC-D86CD76ED4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2.29</c:v>
                </c:pt>
              </c:numCache>
            </c:numRef>
          </c:val>
          <c:extLst>
            <c:ext xmlns:c16="http://schemas.microsoft.com/office/drawing/2014/chart" uri="{C3380CC4-5D6E-409C-BE32-E72D297353CC}">
              <c16:uniqueId val="{00000000-3B63-4554-A510-2F5E2177A8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22.89</c:v>
                </c:pt>
              </c:numCache>
            </c:numRef>
          </c:val>
          <c:smooth val="0"/>
          <c:extLst>
            <c:ext xmlns:c16="http://schemas.microsoft.com/office/drawing/2014/chart" uri="{C3380CC4-5D6E-409C-BE32-E72D297353CC}">
              <c16:uniqueId val="{00000001-3B63-4554-A510-2F5E2177A8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8A-4CB0-BB90-E397124C97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A8A-4CB0-BB90-E397124C97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67.37</c:v>
                </c:pt>
              </c:numCache>
            </c:numRef>
          </c:val>
          <c:extLst>
            <c:ext xmlns:c16="http://schemas.microsoft.com/office/drawing/2014/chart" uri="{C3380CC4-5D6E-409C-BE32-E72D297353CC}">
              <c16:uniqueId val="{00000000-3EC3-4C99-A5CC-4CFA9BAB69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31.07</c:v>
                </c:pt>
              </c:numCache>
            </c:numRef>
          </c:val>
          <c:smooth val="0"/>
          <c:extLst>
            <c:ext xmlns:c16="http://schemas.microsoft.com/office/drawing/2014/chart" uri="{C3380CC4-5D6E-409C-BE32-E72D297353CC}">
              <c16:uniqueId val="{00000001-3EC3-4C99-A5CC-4CFA9BAB69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37.880000000000003</c:v>
                </c:pt>
              </c:numCache>
            </c:numRef>
          </c:val>
          <c:extLst>
            <c:ext xmlns:c16="http://schemas.microsoft.com/office/drawing/2014/chart" uri="{C3380CC4-5D6E-409C-BE32-E72D297353CC}">
              <c16:uniqueId val="{00000000-886B-4E56-9503-623C486FE4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51.09</c:v>
                </c:pt>
              </c:numCache>
            </c:numRef>
          </c:val>
          <c:smooth val="0"/>
          <c:extLst>
            <c:ext xmlns:c16="http://schemas.microsoft.com/office/drawing/2014/chart" uri="{C3380CC4-5D6E-409C-BE32-E72D297353CC}">
              <c16:uniqueId val="{00000001-886B-4E56-9503-623C486FE4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1910.42</c:v>
                </c:pt>
              </c:numCache>
            </c:numRef>
          </c:val>
          <c:extLst>
            <c:ext xmlns:c16="http://schemas.microsoft.com/office/drawing/2014/chart" uri="{C3380CC4-5D6E-409C-BE32-E72D297353CC}">
              <c16:uniqueId val="{00000000-864E-4DB6-AB34-9588210E42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1194.56</c:v>
                </c:pt>
              </c:numCache>
            </c:numRef>
          </c:val>
          <c:smooth val="0"/>
          <c:extLst>
            <c:ext xmlns:c16="http://schemas.microsoft.com/office/drawing/2014/chart" uri="{C3380CC4-5D6E-409C-BE32-E72D297353CC}">
              <c16:uniqueId val="{00000001-864E-4DB6-AB34-9588210E42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95.42</c:v>
                </c:pt>
              </c:numCache>
            </c:numRef>
          </c:val>
          <c:extLst>
            <c:ext xmlns:c16="http://schemas.microsoft.com/office/drawing/2014/chart" uri="{C3380CC4-5D6E-409C-BE32-E72D297353CC}">
              <c16:uniqueId val="{00000000-9189-414E-AF81-8D440D8D9B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76.78</c:v>
                </c:pt>
              </c:numCache>
            </c:numRef>
          </c:val>
          <c:smooth val="0"/>
          <c:extLst>
            <c:ext xmlns:c16="http://schemas.microsoft.com/office/drawing/2014/chart" uri="{C3380CC4-5D6E-409C-BE32-E72D297353CC}">
              <c16:uniqueId val="{00000001-9189-414E-AF81-8D440D8D9B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198.33</c:v>
                </c:pt>
              </c:numCache>
            </c:numRef>
          </c:val>
          <c:extLst>
            <c:ext xmlns:c16="http://schemas.microsoft.com/office/drawing/2014/chart" uri="{C3380CC4-5D6E-409C-BE32-E72D297353CC}">
              <c16:uniqueId val="{00000000-861F-4414-9D55-DD67E379A6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224.31</c:v>
                </c:pt>
              </c:numCache>
            </c:numRef>
          </c:val>
          <c:smooth val="0"/>
          <c:extLst>
            <c:ext xmlns:c16="http://schemas.microsoft.com/office/drawing/2014/chart" uri="{C3380CC4-5D6E-409C-BE32-E72D297353CC}">
              <c16:uniqueId val="{00000001-861F-4414-9D55-DD67E379A6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女川町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5982</v>
      </c>
      <c r="AM8" s="45"/>
      <c r="AN8" s="45"/>
      <c r="AO8" s="45"/>
      <c r="AP8" s="45"/>
      <c r="AQ8" s="45"/>
      <c r="AR8" s="45"/>
      <c r="AS8" s="45"/>
      <c r="AT8" s="46">
        <f>データ!T6</f>
        <v>65.349999999999994</v>
      </c>
      <c r="AU8" s="46"/>
      <c r="AV8" s="46"/>
      <c r="AW8" s="46"/>
      <c r="AX8" s="46"/>
      <c r="AY8" s="46"/>
      <c r="AZ8" s="46"/>
      <c r="BA8" s="46"/>
      <c r="BB8" s="46">
        <f>データ!U6</f>
        <v>91.54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75.72</v>
      </c>
      <c r="J10" s="46"/>
      <c r="K10" s="46"/>
      <c r="L10" s="46"/>
      <c r="M10" s="46"/>
      <c r="N10" s="46"/>
      <c r="O10" s="46"/>
      <c r="P10" s="46">
        <f>データ!P6</f>
        <v>87.58</v>
      </c>
      <c r="Q10" s="46"/>
      <c r="R10" s="46"/>
      <c r="S10" s="46"/>
      <c r="T10" s="46"/>
      <c r="U10" s="46"/>
      <c r="V10" s="46"/>
      <c r="W10" s="46">
        <f>データ!Q6</f>
        <v>104.57</v>
      </c>
      <c r="X10" s="46"/>
      <c r="Y10" s="46"/>
      <c r="Z10" s="46"/>
      <c r="AA10" s="46"/>
      <c r="AB10" s="46"/>
      <c r="AC10" s="46"/>
      <c r="AD10" s="45">
        <f>データ!R6</f>
        <v>3520</v>
      </c>
      <c r="AE10" s="45"/>
      <c r="AF10" s="45"/>
      <c r="AG10" s="45"/>
      <c r="AH10" s="45"/>
      <c r="AI10" s="45"/>
      <c r="AJ10" s="45"/>
      <c r="AK10" s="2"/>
      <c r="AL10" s="45">
        <f>データ!V6</f>
        <v>5192</v>
      </c>
      <c r="AM10" s="45"/>
      <c r="AN10" s="45"/>
      <c r="AO10" s="45"/>
      <c r="AP10" s="45"/>
      <c r="AQ10" s="45"/>
      <c r="AR10" s="45"/>
      <c r="AS10" s="45"/>
      <c r="AT10" s="46">
        <f>データ!W6</f>
        <v>3.25</v>
      </c>
      <c r="AU10" s="46"/>
      <c r="AV10" s="46"/>
      <c r="AW10" s="46"/>
      <c r="AX10" s="46"/>
      <c r="AY10" s="46"/>
      <c r="AZ10" s="46"/>
      <c r="BA10" s="46"/>
      <c r="BB10" s="46">
        <f>データ!X6</f>
        <v>1597.54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RnCrx2KRzVpHFmK5pv2xEx+v3LsibPYHB+1eoy+imZgwoCwjONA71Z+fbhLz083/n5J/Re5uUaF2ibObKi76g==" saltValue="YsCwshUY1HooNbGWtTUI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45811</v>
      </c>
      <c r="D6" s="19">
        <f t="shared" si="3"/>
        <v>46</v>
      </c>
      <c r="E6" s="19">
        <f t="shared" si="3"/>
        <v>17</v>
      </c>
      <c r="F6" s="19">
        <f t="shared" si="3"/>
        <v>1</v>
      </c>
      <c r="G6" s="19">
        <f t="shared" si="3"/>
        <v>0</v>
      </c>
      <c r="H6" s="19" t="str">
        <f t="shared" si="3"/>
        <v>宮城県　女川町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75.72</v>
      </c>
      <c r="P6" s="20">
        <f t="shared" si="3"/>
        <v>87.58</v>
      </c>
      <c r="Q6" s="20">
        <f t="shared" si="3"/>
        <v>104.57</v>
      </c>
      <c r="R6" s="20">
        <f t="shared" si="3"/>
        <v>3520</v>
      </c>
      <c r="S6" s="20">
        <f t="shared" si="3"/>
        <v>5982</v>
      </c>
      <c r="T6" s="20">
        <f t="shared" si="3"/>
        <v>65.349999999999994</v>
      </c>
      <c r="U6" s="20">
        <f t="shared" si="3"/>
        <v>91.54</v>
      </c>
      <c r="V6" s="20">
        <f t="shared" si="3"/>
        <v>5192</v>
      </c>
      <c r="W6" s="20">
        <f t="shared" si="3"/>
        <v>3.25</v>
      </c>
      <c r="X6" s="20">
        <f t="shared" si="3"/>
        <v>1597.54</v>
      </c>
      <c r="Y6" s="21" t="str">
        <f>IF(Y7="",NA(),Y7)</f>
        <v>-</v>
      </c>
      <c r="Z6" s="21" t="str">
        <f t="shared" ref="Z6:AH6" si="4">IF(Z7="",NA(),Z7)</f>
        <v>-</v>
      </c>
      <c r="AA6" s="21" t="str">
        <f t="shared" si="4"/>
        <v>-</v>
      </c>
      <c r="AB6" s="21" t="str">
        <f t="shared" si="4"/>
        <v>-</v>
      </c>
      <c r="AC6" s="21">
        <f t="shared" si="4"/>
        <v>82.97</v>
      </c>
      <c r="AD6" s="21" t="str">
        <f t="shared" si="4"/>
        <v>-</v>
      </c>
      <c r="AE6" s="21" t="str">
        <f t="shared" si="4"/>
        <v>-</v>
      </c>
      <c r="AF6" s="21" t="str">
        <f t="shared" si="4"/>
        <v>-</v>
      </c>
      <c r="AG6" s="21" t="str">
        <f t="shared" si="4"/>
        <v>-</v>
      </c>
      <c r="AH6" s="21">
        <f t="shared" si="4"/>
        <v>107.19</v>
      </c>
      <c r="AI6" s="20" t="str">
        <f>IF(AI7="","",IF(AI7="-","【-】","【"&amp;SUBSTITUTE(TEXT(AI7,"#,##0.00"),"-","△")&amp;"】"))</f>
        <v>【106.11】</v>
      </c>
      <c r="AJ6" s="21" t="str">
        <f>IF(AJ7="",NA(),AJ7)</f>
        <v>-</v>
      </c>
      <c r="AK6" s="21" t="str">
        <f t="shared" ref="AK6:AS6" si="5">IF(AK7="",NA(),AK7)</f>
        <v>-</v>
      </c>
      <c r="AL6" s="21" t="str">
        <f t="shared" si="5"/>
        <v>-</v>
      </c>
      <c r="AM6" s="21" t="str">
        <f t="shared" si="5"/>
        <v>-</v>
      </c>
      <c r="AN6" s="21">
        <f t="shared" si="5"/>
        <v>67.37</v>
      </c>
      <c r="AO6" s="21" t="str">
        <f t="shared" si="5"/>
        <v>-</v>
      </c>
      <c r="AP6" s="21" t="str">
        <f t="shared" si="5"/>
        <v>-</v>
      </c>
      <c r="AQ6" s="21" t="str">
        <f t="shared" si="5"/>
        <v>-</v>
      </c>
      <c r="AR6" s="21" t="str">
        <f t="shared" si="5"/>
        <v>-</v>
      </c>
      <c r="AS6" s="21">
        <f t="shared" si="5"/>
        <v>31.07</v>
      </c>
      <c r="AT6" s="20" t="str">
        <f>IF(AT7="","",IF(AT7="-","【-】","【"&amp;SUBSTITUTE(TEXT(AT7,"#,##0.00"),"-","△")&amp;"】"))</f>
        <v>【3.15】</v>
      </c>
      <c r="AU6" s="21" t="str">
        <f>IF(AU7="",NA(),AU7)</f>
        <v>-</v>
      </c>
      <c r="AV6" s="21" t="str">
        <f t="shared" ref="AV6:BD6" si="6">IF(AV7="",NA(),AV7)</f>
        <v>-</v>
      </c>
      <c r="AW6" s="21" t="str">
        <f t="shared" si="6"/>
        <v>-</v>
      </c>
      <c r="AX6" s="21" t="str">
        <f t="shared" si="6"/>
        <v>-</v>
      </c>
      <c r="AY6" s="21">
        <f t="shared" si="6"/>
        <v>37.880000000000003</v>
      </c>
      <c r="AZ6" s="21" t="str">
        <f t="shared" si="6"/>
        <v>-</v>
      </c>
      <c r="BA6" s="21" t="str">
        <f t="shared" si="6"/>
        <v>-</v>
      </c>
      <c r="BB6" s="21" t="str">
        <f t="shared" si="6"/>
        <v>-</v>
      </c>
      <c r="BC6" s="21" t="str">
        <f t="shared" si="6"/>
        <v>-</v>
      </c>
      <c r="BD6" s="21">
        <f t="shared" si="6"/>
        <v>51.09</v>
      </c>
      <c r="BE6" s="20" t="str">
        <f>IF(BE7="","",IF(BE7="-","【-】","【"&amp;SUBSTITUTE(TEXT(BE7,"#,##0.00"),"-","△")&amp;"】"))</f>
        <v>【73.44】</v>
      </c>
      <c r="BF6" s="21" t="str">
        <f>IF(BF7="",NA(),BF7)</f>
        <v>-</v>
      </c>
      <c r="BG6" s="21" t="str">
        <f t="shared" ref="BG6:BO6" si="7">IF(BG7="",NA(),BG7)</f>
        <v>-</v>
      </c>
      <c r="BH6" s="21" t="str">
        <f t="shared" si="7"/>
        <v>-</v>
      </c>
      <c r="BI6" s="21" t="str">
        <f t="shared" si="7"/>
        <v>-</v>
      </c>
      <c r="BJ6" s="21">
        <f t="shared" si="7"/>
        <v>1910.42</v>
      </c>
      <c r="BK6" s="21" t="str">
        <f t="shared" si="7"/>
        <v>-</v>
      </c>
      <c r="BL6" s="21" t="str">
        <f t="shared" si="7"/>
        <v>-</v>
      </c>
      <c r="BM6" s="21" t="str">
        <f t="shared" si="7"/>
        <v>-</v>
      </c>
      <c r="BN6" s="21" t="str">
        <f t="shared" si="7"/>
        <v>-</v>
      </c>
      <c r="BO6" s="21">
        <f t="shared" si="7"/>
        <v>1194.56</v>
      </c>
      <c r="BP6" s="20" t="str">
        <f>IF(BP7="","",IF(BP7="-","【-】","【"&amp;SUBSTITUTE(TEXT(BP7,"#,##0.00"),"-","△")&amp;"】"))</f>
        <v>【652.82】</v>
      </c>
      <c r="BQ6" s="21" t="str">
        <f>IF(BQ7="",NA(),BQ7)</f>
        <v>-</v>
      </c>
      <c r="BR6" s="21" t="str">
        <f t="shared" ref="BR6:BZ6" si="8">IF(BR7="",NA(),BR7)</f>
        <v>-</v>
      </c>
      <c r="BS6" s="21" t="str">
        <f t="shared" si="8"/>
        <v>-</v>
      </c>
      <c r="BT6" s="21" t="str">
        <f t="shared" si="8"/>
        <v>-</v>
      </c>
      <c r="BU6" s="21">
        <f t="shared" si="8"/>
        <v>95.42</v>
      </c>
      <c r="BV6" s="21" t="str">
        <f t="shared" si="8"/>
        <v>-</v>
      </c>
      <c r="BW6" s="21" t="str">
        <f t="shared" si="8"/>
        <v>-</v>
      </c>
      <c r="BX6" s="21" t="str">
        <f t="shared" si="8"/>
        <v>-</v>
      </c>
      <c r="BY6" s="21" t="str">
        <f t="shared" si="8"/>
        <v>-</v>
      </c>
      <c r="BZ6" s="21">
        <f t="shared" si="8"/>
        <v>76.78</v>
      </c>
      <c r="CA6" s="20" t="str">
        <f>IF(CA7="","",IF(CA7="-","【-】","【"&amp;SUBSTITUTE(TEXT(CA7,"#,##0.00"),"-","△")&amp;"】"))</f>
        <v>【97.61】</v>
      </c>
      <c r="CB6" s="21" t="str">
        <f>IF(CB7="",NA(),CB7)</f>
        <v>-</v>
      </c>
      <c r="CC6" s="21" t="str">
        <f t="shared" ref="CC6:CK6" si="9">IF(CC7="",NA(),CC7)</f>
        <v>-</v>
      </c>
      <c r="CD6" s="21" t="str">
        <f t="shared" si="9"/>
        <v>-</v>
      </c>
      <c r="CE6" s="21" t="str">
        <f t="shared" si="9"/>
        <v>-</v>
      </c>
      <c r="CF6" s="21">
        <f t="shared" si="9"/>
        <v>198.33</v>
      </c>
      <c r="CG6" s="21" t="str">
        <f t="shared" si="9"/>
        <v>-</v>
      </c>
      <c r="CH6" s="21" t="str">
        <f t="shared" si="9"/>
        <v>-</v>
      </c>
      <c r="CI6" s="21" t="str">
        <f t="shared" si="9"/>
        <v>-</v>
      </c>
      <c r="CJ6" s="21" t="str">
        <f t="shared" si="9"/>
        <v>-</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47.32</v>
      </c>
      <c r="CW6" s="20" t="str">
        <f>IF(CW7="","",IF(CW7="-","【-】","【"&amp;SUBSTITUTE(TEXT(CW7,"#,##0.00"),"-","△")&amp;"】"))</f>
        <v>【59.10】</v>
      </c>
      <c r="CX6" s="21" t="str">
        <f>IF(CX7="",NA(),CX7)</f>
        <v>-</v>
      </c>
      <c r="CY6" s="21" t="str">
        <f t="shared" ref="CY6:DG6" si="11">IF(CY7="",NA(),CY7)</f>
        <v>-</v>
      </c>
      <c r="CZ6" s="21" t="str">
        <f t="shared" si="11"/>
        <v>-</v>
      </c>
      <c r="DA6" s="21" t="str">
        <f t="shared" si="11"/>
        <v>-</v>
      </c>
      <c r="DB6" s="21">
        <f t="shared" si="11"/>
        <v>91.37</v>
      </c>
      <c r="DC6" s="21" t="str">
        <f t="shared" si="11"/>
        <v>-</v>
      </c>
      <c r="DD6" s="21" t="str">
        <f t="shared" si="11"/>
        <v>-</v>
      </c>
      <c r="DE6" s="21" t="str">
        <f t="shared" si="11"/>
        <v>-</v>
      </c>
      <c r="DF6" s="21" t="str">
        <f t="shared" si="11"/>
        <v>-</v>
      </c>
      <c r="DG6" s="21">
        <f t="shared" si="11"/>
        <v>81.33</v>
      </c>
      <c r="DH6" s="20" t="str">
        <f>IF(DH7="","",IF(DH7="-","【-】","【"&amp;SUBSTITUTE(TEXT(DH7,"#,##0.00"),"-","△")&amp;"】"))</f>
        <v>【95.82】</v>
      </c>
      <c r="DI6" s="21" t="str">
        <f>IF(DI7="",NA(),DI7)</f>
        <v>-</v>
      </c>
      <c r="DJ6" s="21" t="str">
        <f t="shared" ref="DJ6:DR6" si="12">IF(DJ7="",NA(),DJ7)</f>
        <v>-</v>
      </c>
      <c r="DK6" s="21" t="str">
        <f t="shared" si="12"/>
        <v>-</v>
      </c>
      <c r="DL6" s="21" t="str">
        <f t="shared" si="12"/>
        <v>-</v>
      </c>
      <c r="DM6" s="21">
        <f t="shared" si="12"/>
        <v>2.29</v>
      </c>
      <c r="DN6" s="21" t="str">
        <f t="shared" si="12"/>
        <v>-</v>
      </c>
      <c r="DO6" s="21" t="str">
        <f t="shared" si="12"/>
        <v>-</v>
      </c>
      <c r="DP6" s="21" t="str">
        <f t="shared" si="12"/>
        <v>-</v>
      </c>
      <c r="DQ6" s="21" t="str">
        <f t="shared" si="12"/>
        <v>-</v>
      </c>
      <c r="DR6" s="21">
        <f t="shared" si="12"/>
        <v>22.89</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【7.62】</v>
      </c>
      <c r="EE6" s="21" t="str">
        <f>IF(EE7="",NA(),EE7)</f>
        <v>-</v>
      </c>
      <c r="EF6" s="21" t="str">
        <f t="shared" ref="EF6:EN6" si="14">IF(EF7="",NA(),EF7)</f>
        <v>-</v>
      </c>
      <c r="EG6" s="21" t="str">
        <f t="shared" si="14"/>
        <v>-</v>
      </c>
      <c r="EH6" s="21" t="str">
        <f t="shared" si="14"/>
        <v>-</v>
      </c>
      <c r="EI6" s="21">
        <f t="shared" si="14"/>
        <v>0.02</v>
      </c>
      <c r="EJ6" s="21" t="str">
        <f t="shared" si="14"/>
        <v>-</v>
      </c>
      <c r="EK6" s="21" t="str">
        <f t="shared" si="14"/>
        <v>-</v>
      </c>
      <c r="EL6" s="21" t="str">
        <f t="shared" si="14"/>
        <v>-</v>
      </c>
      <c r="EM6" s="21" t="str">
        <f t="shared" si="14"/>
        <v>-</v>
      </c>
      <c r="EN6" s="21">
        <f t="shared" si="14"/>
        <v>0.09</v>
      </c>
      <c r="EO6" s="20" t="str">
        <f>IF(EO7="","",IF(EO7="-","【-】","【"&amp;SUBSTITUTE(TEXT(EO7,"#,##0.00"),"-","△")&amp;"】"))</f>
        <v>【0.23】</v>
      </c>
    </row>
    <row r="7" spans="1:148" s="22" customFormat="1" x14ac:dyDescent="0.15">
      <c r="A7" s="14"/>
      <c r="B7" s="23">
        <v>2022</v>
      </c>
      <c r="C7" s="23">
        <v>45811</v>
      </c>
      <c r="D7" s="23">
        <v>46</v>
      </c>
      <c r="E7" s="23">
        <v>17</v>
      </c>
      <c r="F7" s="23">
        <v>1</v>
      </c>
      <c r="G7" s="23">
        <v>0</v>
      </c>
      <c r="H7" s="23" t="s">
        <v>96</v>
      </c>
      <c r="I7" s="23" t="s">
        <v>97</v>
      </c>
      <c r="J7" s="23" t="s">
        <v>98</v>
      </c>
      <c r="K7" s="23" t="s">
        <v>99</v>
      </c>
      <c r="L7" s="23" t="s">
        <v>100</v>
      </c>
      <c r="M7" s="23" t="s">
        <v>101</v>
      </c>
      <c r="N7" s="24" t="s">
        <v>102</v>
      </c>
      <c r="O7" s="24">
        <v>75.72</v>
      </c>
      <c r="P7" s="24">
        <v>87.58</v>
      </c>
      <c r="Q7" s="24">
        <v>104.57</v>
      </c>
      <c r="R7" s="24">
        <v>3520</v>
      </c>
      <c r="S7" s="24">
        <v>5982</v>
      </c>
      <c r="T7" s="24">
        <v>65.349999999999994</v>
      </c>
      <c r="U7" s="24">
        <v>91.54</v>
      </c>
      <c r="V7" s="24">
        <v>5192</v>
      </c>
      <c r="W7" s="24">
        <v>3.25</v>
      </c>
      <c r="X7" s="24">
        <v>1597.54</v>
      </c>
      <c r="Y7" s="24" t="s">
        <v>102</v>
      </c>
      <c r="Z7" s="24" t="s">
        <v>102</v>
      </c>
      <c r="AA7" s="24" t="s">
        <v>102</v>
      </c>
      <c r="AB7" s="24" t="s">
        <v>102</v>
      </c>
      <c r="AC7" s="24">
        <v>82.97</v>
      </c>
      <c r="AD7" s="24" t="s">
        <v>102</v>
      </c>
      <c r="AE7" s="24" t="s">
        <v>102</v>
      </c>
      <c r="AF7" s="24" t="s">
        <v>102</v>
      </c>
      <c r="AG7" s="24" t="s">
        <v>102</v>
      </c>
      <c r="AH7" s="24">
        <v>107.19</v>
      </c>
      <c r="AI7" s="24">
        <v>106.11</v>
      </c>
      <c r="AJ7" s="24" t="s">
        <v>102</v>
      </c>
      <c r="AK7" s="24" t="s">
        <v>102</v>
      </c>
      <c r="AL7" s="24" t="s">
        <v>102</v>
      </c>
      <c r="AM7" s="24" t="s">
        <v>102</v>
      </c>
      <c r="AN7" s="24">
        <v>67.37</v>
      </c>
      <c r="AO7" s="24" t="s">
        <v>102</v>
      </c>
      <c r="AP7" s="24" t="s">
        <v>102</v>
      </c>
      <c r="AQ7" s="24" t="s">
        <v>102</v>
      </c>
      <c r="AR7" s="24" t="s">
        <v>102</v>
      </c>
      <c r="AS7" s="24">
        <v>31.07</v>
      </c>
      <c r="AT7" s="24">
        <v>3.15</v>
      </c>
      <c r="AU7" s="24" t="s">
        <v>102</v>
      </c>
      <c r="AV7" s="24" t="s">
        <v>102</v>
      </c>
      <c r="AW7" s="24" t="s">
        <v>102</v>
      </c>
      <c r="AX7" s="24" t="s">
        <v>102</v>
      </c>
      <c r="AY7" s="24">
        <v>37.880000000000003</v>
      </c>
      <c r="AZ7" s="24" t="s">
        <v>102</v>
      </c>
      <c r="BA7" s="24" t="s">
        <v>102</v>
      </c>
      <c r="BB7" s="24" t="s">
        <v>102</v>
      </c>
      <c r="BC7" s="24" t="s">
        <v>102</v>
      </c>
      <c r="BD7" s="24">
        <v>51.09</v>
      </c>
      <c r="BE7" s="24">
        <v>73.44</v>
      </c>
      <c r="BF7" s="24" t="s">
        <v>102</v>
      </c>
      <c r="BG7" s="24" t="s">
        <v>102</v>
      </c>
      <c r="BH7" s="24" t="s">
        <v>102</v>
      </c>
      <c r="BI7" s="24" t="s">
        <v>102</v>
      </c>
      <c r="BJ7" s="24">
        <v>1910.42</v>
      </c>
      <c r="BK7" s="24" t="s">
        <v>102</v>
      </c>
      <c r="BL7" s="24" t="s">
        <v>102</v>
      </c>
      <c r="BM7" s="24" t="s">
        <v>102</v>
      </c>
      <c r="BN7" s="24" t="s">
        <v>102</v>
      </c>
      <c r="BO7" s="24">
        <v>1194.56</v>
      </c>
      <c r="BP7" s="24">
        <v>652.82000000000005</v>
      </c>
      <c r="BQ7" s="24" t="s">
        <v>102</v>
      </c>
      <c r="BR7" s="24" t="s">
        <v>102</v>
      </c>
      <c r="BS7" s="24" t="s">
        <v>102</v>
      </c>
      <c r="BT7" s="24" t="s">
        <v>102</v>
      </c>
      <c r="BU7" s="24">
        <v>95.42</v>
      </c>
      <c r="BV7" s="24" t="s">
        <v>102</v>
      </c>
      <c r="BW7" s="24" t="s">
        <v>102</v>
      </c>
      <c r="BX7" s="24" t="s">
        <v>102</v>
      </c>
      <c r="BY7" s="24" t="s">
        <v>102</v>
      </c>
      <c r="BZ7" s="24">
        <v>76.78</v>
      </c>
      <c r="CA7" s="24">
        <v>97.61</v>
      </c>
      <c r="CB7" s="24" t="s">
        <v>102</v>
      </c>
      <c r="CC7" s="24" t="s">
        <v>102</v>
      </c>
      <c r="CD7" s="24" t="s">
        <v>102</v>
      </c>
      <c r="CE7" s="24" t="s">
        <v>102</v>
      </c>
      <c r="CF7" s="24">
        <v>198.33</v>
      </c>
      <c r="CG7" s="24" t="s">
        <v>102</v>
      </c>
      <c r="CH7" s="24" t="s">
        <v>102</v>
      </c>
      <c r="CI7" s="24" t="s">
        <v>102</v>
      </c>
      <c r="CJ7" s="24" t="s">
        <v>102</v>
      </c>
      <c r="CK7" s="24">
        <v>224.31</v>
      </c>
      <c r="CL7" s="24">
        <v>138.29</v>
      </c>
      <c r="CM7" s="24" t="s">
        <v>102</v>
      </c>
      <c r="CN7" s="24" t="s">
        <v>102</v>
      </c>
      <c r="CO7" s="24" t="s">
        <v>102</v>
      </c>
      <c r="CP7" s="24" t="s">
        <v>102</v>
      </c>
      <c r="CQ7" s="24" t="s">
        <v>102</v>
      </c>
      <c r="CR7" s="24" t="s">
        <v>102</v>
      </c>
      <c r="CS7" s="24" t="s">
        <v>102</v>
      </c>
      <c r="CT7" s="24" t="s">
        <v>102</v>
      </c>
      <c r="CU7" s="24" t="s">
        <v>102</v>
      </c>
      <c r="CV7" s="24">
        <v>47.32</v>
      </c>
      <c r="CW7" s="24">
        <v>59.1</v>
      </c>
      <c r="CX7" s="24" t="s">
        <v>102</v>
      </c>
      <c r="CY7" s="24" t="s">
        <v>102</v>
      </c>
      <c r="CZ7" s="24" t="s">
        <v>102</v>
      </c>
      <c r="DA7" s="24" t="s">
        <v>102</v>
      </c>
      <c r="DB7" s="24">
        <v>91.37</v>
      </c>
      <c r="DC7" s="24" t="s">
        <v>102</v>
      </c>
      <c r="DD7" s="24" t="s">
        <v>102</v>
      </c>
      <c r="DE7" s="24" t="s">
        <v>102</v>
      </c>
      <c r="DF7" s="24" t="s">
        <v>102</v>
      </c>
      <c r="DG7" s="24">
        <v>81.33</v>
      </c>
      <c r="DH7" s="24">
        <v>95.82</v>
      </c>
      <c r="DI7" s="24" t="s">
        <v>102</v>
      </c>
      <c r="DJ7" s="24" t="s">
        <v>102</v>
      </c>
      <c r="DK7" s="24" t="s">
        <v>102</v>
      </c>
      <c r="DL7" s="24" t="s">
        <v>102</v>
      </c>
      <c r="DM7" s="24">
        <v>2.29</v>
      </c>
      <c r="DN7" s="24" t="s">
        <v>102</v>
      </c>
      <c r="DO7" s="24" t="s">
        <v>102</v>
      </c>
      <c r="DP7" s="24" t="s">
        <v>102</v>
      </c>
      <c r="DQ7" s="24" t="s">
        <v>102</v>
      </c>
      <c r="DR7" s="24">
        <v>22.89</v>
      </c>
      <c r="DS7" s="24">
        <v>39.74</v>
      </c>
      <c r="DT7" s="24" t="s">
        <v>102</v>
      </c>
      <c r="DU7" s="24" t="s">
        <v>102</v>
      </c>
      <c r="DV7" s="24" t="s">
        <v>102</v>
      </c>
      <c r="DW7" s="24" t="s">
        <v>102</v>
      </c>
      <c r="DX7" s="24">
        <v>0</v>
      </c>
      <c r="DY7" s="24" t="s">
        <v>102</v>
      </c>
      <c r="DZ7" s="24" t="s">
        <v>102</v>
      </c>
      <c r="EA7" s="24" t="s">
        <v>102</v>
      </c>
      <c r="EB7" s="24" t="s">
        <v>102</v>
      </c>
      <c r="EC7" s="24">
        <v>0</v>
      </c>
      <c r="ED7" s="24">
        <v>7.62</v>
      </c>
      <c r="EE7" s="24" t="s">
        <v>102</v>
      </c>
      <c r="EF7" s="24" t="s">
        <v>102</v>
      </c>
      <c r="EG7" s="24" t="s">
        <v>102</v>
      </c>
      <c r="EH7" s="24" t="s">
        <v>102</v>
      </c>
      <c r="EI7" s="24">
        <v>0.02</v>
      </c>
      <c r="EJ7" s="24" t="s">
        <v>102</v>
      </c>
      <c r="EK7" s="24" t="s">
        <v>102</v>
      </c>
      <c r="EL7" s="24" t="s">
        <v>102</v>
      </c>
      <c r="EM7" s="24" t="s">
        <v>102</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2024-02-21T01:53:57Z</cp:lastPrinted>
  <dcterms:created xsi:type="dcterms:W3CDTF">2023-12-12T00:42:53Z</dcterms:created>
  <dcterms:modified xsi:type="dcterms:W3CDTF">2024-02-21T01:54:00Z</dcterms:modified>
  <cp:category/>
</cp:coreProperties>
</file>