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33_美里町★☆※団体確認中\02_修正\"/>
    </mc:Choice>
  </mc:AlternateContent>
  <workbookProtection workbookAlgorithmName="SHA-512" workbookHashValue="Hbcsxvn9Bd2y+ZaI4wdPOwBl4fjJ9T3Dus/x6o9YPGmT6qa9WbdyCsoJoT2S4PdX0OmdfWn1cWpNQAvUFV5tgA==" workbookSaltValue="Bt5uQUa4QSV9Pt4+N7g2UA==" workbookSpinCount="100000" lockStructure="1"/>
  <bookViews>
    <workbookView xWindow="0" yWindow="0" windowWidth="4575" windowHeight="38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BB10" i="4"/>
  <c r="AT10" i="4"/>
  <c r="W10" i="4"/>
  <c r="P10" i="4"/>
  <c r="I10" i="4"/>
  <c r="B10" i="4"/>
  <c r="AT8" i="4"/>
  <c r="AL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<sst xmlns="http://schemas.openxmlformats.org/spreadsheetml/2006/main" count="228" uniqueCount="113">
  <si>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</si>
  <si>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</si>
  <si>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</si>
  <si>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</si>
  <si>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</si>
  <si>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</si>
  <si>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</si>
  <si>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</si>
  <si>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</si>
  <si>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</si>
  <si>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</si>
  <si>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</si>
  <si>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</si>
  <si>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</si>
  <si>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</si>
  <si>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</si>
  <si>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</si>
  <si>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</si>
  <si>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</si>
  <si>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</si>
  <si>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</si>
  <si>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</si>
  <si>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</si>
  <si>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</si>
  <si>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</si>
  <si>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</si>
  <si>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</si>
  <si>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</si>
  <si>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</si>
  <si>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</si>
  <si>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</si>
  <si>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</si>
  <si>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</si>
  <si>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</si>
  <si>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</si>
  <si>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</si>
  <si>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</si>
  <si>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</si>
  <si>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</si>
  <si>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</si>
  <si>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</si>
  <si>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</si>
  <si>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</si>
  <si>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</si>
  <si>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</si>
  <si>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</si>
  <si>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</si>
  <si>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</si>
  <si>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</si>
  <si>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</si>
  <si>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</si>
  <si>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</si>
  <si>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</si>
  <si>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</si>
  <si>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</si>
  <si>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</si>
  <si>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</si>
  <si>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</si>
  <si>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</si>
  <si>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</si>
  <si>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</si>
  <si>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</si>
  <si>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</si>
  <si>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</si>
  <si>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</si>
  <si>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</si>
  <si>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</si>
  <si>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</si>
  <si>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</si>
  <si>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</si>
  <si>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</si>
  <si>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</si>
  <si>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</si>
  <si>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</si>
  <si>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</si>
  <si>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</si>
  <si>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</si>
  <si>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</si>
  <si>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</si>
  <si>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</si>
  <si>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</si>
  <si>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</si>
  <si>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</si>
  <si>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</si>
  <si>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</si>
  <si>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</si>
  <si>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</si>
  <si>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</si>
  <si>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</si>
  <si>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</si>
  <si>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</si>
  <si>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</si>
  <si>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</si>
  <si>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</si>
  <si>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</si>
  <si>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</si>
  <si>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</si>
  <si>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</si>
  <si>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</si>
  <si>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</si>
  <si>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</si>
  <si>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</si>
  <si>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</si>
  <si>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</si>
  <si>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</si>
  <si>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</si>
  <si>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</si>
  <si>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</si>
  <si>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</si>
  <si>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</si>
  <si>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有形固定資産減価償却率は44.64％となった。資産額が大きい浄水施設などが比較的新しいため、類似団体平均及び全国平均と比較して低い水準にある。
　一方で管路経年化率は、26.57％と類似団体平均及び全国平均に比べて高い水準にあり、管路更新率は0.30％と昨年度から増加しているが、物価高騰の影響等により、計画していた更新延長に達していないため、老朽管の更新を引き続き推進するとともに管路以外の水道施設の更新が必要な時期を迎えることから次期投資計画の見直しに向けた取組を実施していく。</t>
    <rPh sb="74" eb="76">
      <t>イッポウ</t>
    </rPh>
    <rPh sb="77" eb="79">
      <t>カンロ</t>
    </rPh>
    <rPh sb="79" eb="83">
      <t>ケイネンカリツ</t>
    </rPh>
    <rPh sb="128" eb="131">
      <t>サクネンド</t>
    </rPh>
    <rPh sb="133" eb="135">
      <t>ゾウカ</t>
    </rPh>
    <rPh sb="141" eb="143">
      <t>ブッカ</t>
    </rPh>
    <rPh sb="143" eb="145">
      <t>コウトウ</t>
    </rPh>
    <rPh sb="153" eb="155">
      <t>ケイカク</t>
    </rPh>
    <rPh sb="159" eb="161">
      <t>コウシン</t>
    </rPh>
    <rPh sb="161" eb="163">
      <t>エンチョウ</t>
    </rPh>
    <rPh sb="164" eb="165">
      <t>タッ</t>
    </rPh>
    <rPh sb="173" eb="176">
      <t>ロウキュウカン</t>
    </rPh>
    <rPh sb="177" eb="179">
      <t>コウシン</t>
    </rPh>
    <rPh sb="180" eb="181">
      <t>ヒ</t>
    </rPh>
    <rPh sb="182" eb="183">
      <t>ツヅ</t>
    </rPh>
    <rPh sb="184" eb="186">
      <t>スイシン</t>
    </rPh>
    <rPh sb="192" eb="194">
      <t>カンロ</t>
    </rPh>
    <rPh sb="194" eb="196">
      <t>イガイ</t>
    </rPh>
    <rPh sb="197" eb="201">
      <t>スイドウシセツ</t>
    </rPh>
    <rPh sb="202" eb="204">
      <t>コウシン</t>
    </rPh>
    <rPh sb="205" eb="207">
      <t>ヒツヨウ</t>
    </rPh>
    <rPh sb="208" eb="210">
      <t>ジキ</t>
    </rPh>
    <rPh sb="211" eb="212">
      <t>ムカ</t>
    </rPh>
    <rPh sb="218" eb="220">
      <t>ジキ</t>
    </rPh>
    <rPh sb="220" eb="224">
      <t>トウシケイカク</t>
    </rPh>
    <rPh sb="225" eb="227">
      <t>ミナオ</t>
    </rPh>
    <rPh sb="229" eb="230">
      <t>ム</t>
    </rPh>
    <rPh sb="232" eb="234">
      <t>トリクミ</t>
    </rPh>
    <rPh sb="235" eb="237">
      <t>ジッシ</t>
    </rPh>
    <phoneticPr fontId="4"/>
  </si>
  <si>
    <t>　令和4年度は、令和元年度に実施した水道料金改定の成果により収益を確保することができた。その一方で災害等による特別損失の計上、物価高騰による費用の増加により、予定していた収益が確保できていないため引き続き、収益の確保、費用の抑制に取り組むとともに次期「美里町水道事業経営戦略」の見直しに向け投資計画の見直しに着手していく。
　管路更新については、令和3年度に策定した「美里町水道事業経営戦略」に基づき、施設及び老朽化した管路の更新を進め、有収率の向上と各指標の改善を図っていく。
　資産の更新の主たる財源である企業債は、令和5年度から借入額を抑制し、企業債残高の増加を抑制している。
　今後については、持続可能な経営を行うため、次期「美里町水道事業経営戦略」の見直しに必要な調査・分析を実施し、引き続き経営の健全化に努め、経営基盤の強化を図っていく。</t>
    <rPh sb="1" eb="3">
      <t>レイワ</t>
    </rPh>
    <rPh sb="4" eb="6">
      <t>ネンド</t>
    </rPh>
    <rPh sb="8" eb="10">
      <t>レイワ</t>
    </rPh>
    <rPh sb="10" eb="11">
      <t>ガン</t>
    </rPh>
    <rPh sb="11" eb="12">
      <t>ネン</t>
    </rPh>
    <rPh sb="12" eb="13">
      <t>ド</t>
    </rPh>
    <rPh sb="14" eb="16">
      <t>ジッシ</t>
    </rPh>
    <rPh sb="18" eb="20">
      <t>スイドウ</t>
    </rPh>
    <rPh sb="20" eb="22">
      <t>リョウキン</t>
    </rPh>
    <rPh sb="22" eb="24">
      <t>カイテイ</t>
    </rPh>
    <rPh sb="25" eb="27">
      <t>セイカ</t>
    </rPh>
    <rPh sb="30" eb="32">
      <t>シュウエキ</t>
    </rPh>
    <rPh sb="33" eb="35">
      <t>カクホ</t>
    </rPh>
    <rPh sb="46" eb="48">
      <t>イッポウ</t>
    </rPh>
    <rPh sb="49" eb="52">
      <t>サイガイトウ</t>
    </rPh>
    <rPh sb="55" eb="57">
      <t>トクベツ</t>
    </rPh>
    <rPh sb="57" eb="59">
      <t>ソンシツ</t>
    </rPh>
    <rPh sb="60" eb="62">
      <t>ケイジョウ</t>
    </rPh>
    <rPh sb="63" eb="65">
      <t>ブッカ</t>
    </rPh>
    <rPh sb="65" eb="67">
      <t>コウトウ</t>
    </rPh>
    <rPh sb="70" eb="72">
      <t>ヒヨウ</t>
    </rPh>
    <rPh sb="73" eb="75">
      <t>ゾウカ</t>
    </rPh>
    <rPh sb="79" eb="81">
      <t>ヨテイ</t>
    </rPh>
    <rPh sb="85" eb="87">
      <t>シュウエキ</t>
    </rPh>
    <rPh sb="88" eb="90">
      <t>カクホ</t>
    </rPh>
    <rPh sb="98" eb="99">
      <t>ヒ</t>
    </rPh>
    <rPh sb="100" eb="101">
      <t>ツヅ</t>
    </rPh>
    <rPh sb="103" eb="105">
      <t>シュウエキ</t>
    </rPh>
    <rPh sb="106" eb="108">
      <t>カクホ</t>
    </rPh>
    <rPh sb="109" eb="111">
      <t>ヒヨウ</t>
    </rPh>
    <rPh sb="123" eb="125">
      <t>ジキ</t>
    </rPh>
    <rPh sb="126" eb="129">
      <t>ミサトマチ</t>
    </rPh>
    <rPh sb="129" eb="133">
      <t>スイドウジギョウ</t>
    </rPh>
    <rPh sb="133" eb="135">
      <t>ケイエイ</t>
    </rPh>
    <rPh sb="135" eb="137">
      <t>センリャク</t>
    </rPh>
    <rPh sb="139" eb="141">
      <t>ミナオ</t>
    </rPh>
    <rPh sb="143" eb="144">
      <t>ム</t>
    </rPh>
    <rPh sb="163" eb="165">
      <t>カンロ</t>
    </rPh>
    <rPh sb="165" eb="167">
      <t>コウシン</t>
    </rPh>
    <rPh sb="173" eb="175">
      <t>レイワ</t>
    </rPh>
    <rPh sb="176" eb="178">
      <t>ネンド</t>
    </rPh>
    <rPh sb="179" eb="181">
      <t>サクテイ</t>
    </rPh>
    <rPh sb="184" eb="187">
      <t>ミサトマチ</t>
    </rPh>
    <rPh sb="187" eb="191">
      <t>スイドウジギョウ</t>
    </rPh>
    <rPh sb="191" eb="193">
      <t>ケイエイ</t>
    </rPh>
    <rPh sb="193" eb="195">
      <t>センリャク</t>
    </rPh>
    <rPh sb="197" eb="198">
      <t>モト</t>
    </rPh>
    <rPh sb="201" eb="203">
      <t>シセツ</t>
    </rPh>
    <rPh sb="203" eb="204">
      <t>オヨ</t>
    </rPh>
    <rPh sb="207" eb="208">
      <t>カ</t>
    </rPh>
    <rPh sb="210" eb="212">
      <t>カンロ</t>
    </rPh>
    <rPh sb="213" eb="215">
      <t>コウシン</t>
    </rPh>
    <rPh sb="216" eb="217">
      <t>スス</t>
    </rPh>
    <rPh sb="223" eb="225">
      <t>コウジョウ</t>
    </rPh>
    <rPh sb="226" eb="229">
      <t>カクシヒョウ</t>
    </rPh>
    <rPh sb="230" eb="232">
      <t>カイゼン</t>
    </rPh>
    <rPh sb="233" eb="234">
      <t>ハカ</t>
    </rPh>
    <rPh sb="241" eb="243">
      <t>シサン</t>
    </rPh>
    <rPh sb="244" eb="246">
      <t>コウシン</t>
    </rPh>
    <rPh sb="247" eb="248">
      <t>シュ</t>
    </rPh>
    <rPh sb="260" eb="262">
      <t>レイワ</t>
    </rPh>
    <rPh sb="263" eb="265">
      <t>ネンド</t>
    </rPh>
    <rPh sb="267" eb="270">
      <t>カリイレガク</t>
    </rPh>
    <rPh sb="271" eb="273">
      <t>ヨクセイ</t>
    </rPh>
    <rPh sb="275" eb="278">
      <t>キギョウサイ</t>
    </rPh>
    <rPh sb="278" eb="280">
      <t>ザンダカ</t>
    </rPh>
    <rPh sb="281" eb="283">
      <t>ゾウカ</t>
    </rPh>
    <rPh sb="284" eb="286">
      <t>ヨクセイ</t>
    </rPh>
    <rPh sb="312" eb="313">
      <t>カク</t>
    </rPh>
    <rPh sb="347" eb="348">
      <t>ヒ</t>
    </rPh>
    <rPh sb="349" eb="350">
      <t>ツヅ</t>
    </rPh>
    <rPh sb="351" eb="353">
      <t>ケイエイ</t>
    </rPh>
    <rPh sb="354" eb="357">
      <t>ケンゼンカ</t>
    </rPh>
    <rPh sb="358" eb="359">
      <t>ツト</t>
    </rPh>
    <rPh sb="366" eb="368">
      <t>キョウカ</t>
    </rPh>
    <rPh sb="369" eb="370">
      <t>ハカ</t>
    </rPh>
    <phoneticPr fontId="4"/>
  </si>
  <si>
    <r>
      <t>　</t>
    </r>
    <r>
      <rPr>
        <sz val="9"/>
        <rFont val="ＭＳ ゴシック"/>
        <family val="3"/>
        <charset val="128"/>
      </rPr>
      <t>経常収支比率は、111.67％と類似団体平均及び全国平均に比べて高い水準となった。これは経営の安定化のため、令和元年度に水道料金改定を実施した成果である。その一方で令和3年度から6.38ポイント経常収支比率が悪化している。これは、人口減少による給水収益の減少、物価高騰の影響による動力費の増加、必要な台帳整備などにより費用が増加したことが要因であることから、収益の確保、費用の抑制に取り組み、現水準の維持を図っていく。
　累積欠損金比率は0％で発生していない。
　流動比率は、122.49％で昨年度と同程度であり、依然として類似団体平均及び全国平均に比べて低い水準にある。令和元年実施の料金改定により、流動比率の改善を見込んでいたが令和3，4年に災害等による特別損失を計上したため、改善されていない。流動負債は、令和4年度が企業債償還額のピーク年度であるため、今後、減少していくことから、純利益を確保することにより、流動比率の改善を図っていく。
　企業債残高対給水収益比率は、437.60％と昨年度と同程度である。類似団体平均及び全国平均に比べて高い水準にあるが、企業債借入額を抑制しているため、給水収益を確保することにより年々減少する傾向にある。
　料金回収率は、給水収益108.42％と7.53ポイント減少した。これは、供給単価が同程度であったものの、</t>
    </r>
    <r>
      <rPr>
        <sz val="9"/>
        <color rgb="FFFF0000"/>
        <rFont val="ＭＳ ゴシック"/>
        <family val="3"/>
        <charset val="128"/>
      </rPr>
      <t>動力費や物価高騰の影響による</t>
    </r>
    <r>
      <rPr>
        <sz val="9"/>
        <rFont val="ＭＳ ゴシック"/>
        <family val="3"/>
        <charset val="128"/>
      </rPr>
      <t>費用の増加により給水原価が増加したことによるものである。
　給水原価は、292.56円と増加し、依然として類似団体平均及び全国平均に比べて高い水準にあるため、継続して費用の抑制に努めていく。
　施設利用率は、46.77％と依然として類似団体平均及び全国平均に比べて低い水準にあり、施設規模の適正化に努める必要がある。
　有収率は、87.72％となった。管路の老朽化による漏水が多発していることから、引き続き、有収率90％以上を目標に漏水の早期発見による有収率の維持・向上を図っていく。</t>
    </r>
    <rPh sb="116" eb="120">
      <t>ジンコウゲンショウ</t>
    </rPh>
    <rPh sb="123" eb="127">
      <t>キュウスイシュウエキ</t>
    </rPh>
    <rPh sb="128" eb="130">
      <t>ゲンショウ</t>
    </rPh>
    <rPh sb="131" eb="135">
      <t>ブッカコウトウ</t>
    </rPh>
    <rPh sb="136" eb="138">
      <t>エイキョウ</t>
    </rPh>
    <rPh sb="141" eb="144">
      <t>ドウリョクヒ</t>
    </rPh>
    <rPh sb="145" eb="147">
      <t>ゾウカ</t>
    </rPh>
    <rPh sb="148" eb="150">
      <t>ヒツヨウ</t>
    </rPh>
    <rPh sb="151" eb="153">
      <t>ダイチョウ</t>
    </rPh>
    <rPh sb="153" eb="155">
      <t>セイビ</t>
    </rPh>
    <rPh sb="160" eb="162">
      <t>ヒヨウ</t>
    </rPh>
    <rPh sb="163" eb="165">
      <t>ゾウカ</t>
    </rPh>
    <rPh sb="170" eb="172">
      <t>ヨウイン</t>
    </rPh>
    <rPh sb="180" eb="182">
      <t>シュウエキ</t>
    </rPh>
    <rPh sb="183" eb="185">
      <t>カクホ</t>
    </rPh>
    <rPh sb="186" eb="188">
      <t>ヒヨウ</t>
    </rPh>
    <rPh sb="189" eb="191">
      <t>ヨクセイ</t>
    </rPh>
    <rPh sb="192" eb="193">
      <t>ト</t>
    </rPh>
    <rPh sb="194" eb="195">
      <t>ク</t>
    </rPh>
    <rPh sb="197" eb="200">
      <t>ゲンスイジュン</t>
    </rPh>
    <rPh sb="201" eb="203">
      <t>イジ</t>
    </rPh>
    <rPh sb="204" eb="205">
      <t>ハカ</t>
    </rPh>
    <rPh sb="247" eb="250">
      <t>サクネンド</t>
    </rPh>
    <rPh sb="251" eb="254">
      <t>ドウテイド</t>
    </rPh>
    <rPh sb="287" eb="289">
      <t>レイワ</t>
    </rPh>
    <rPh sb="289" eb="291">
      <t>ガンネン</t>
    </rPh>
    <rPh sb="291" eb="293">
      <t>ジッシ</t>
    </rPh>
    <rPh sb="302" eb="306">
      <t>リュウドウヒリツ</t>
    </rPh>
    <rPh sb="310" eb="312">
      <t>ミコ</t>
    </rPh>
    <rPh sb="317" eb="319">
      <t>レイワ</t>
    </rPh>
    <rPh sb="322" eb="323">
      <t>ネン</t>
    </rPh>
    <rPh sb="324" eb="327">
      <t>サイガイトウ</t>
    </rPh>
    <rPh sb="330" eb="334">
      <t>トクベツソンシツ</t>
    </rPh>
    <rPh sb="335" eb="337">
      <t>ケイジョウ</t>
    </rPh>
    <rPh sb="342" eb="344">
      <t>カイゼン</t>
    </rPh>
    <rPh sb="351" eb="355">
      <t>リュウドウフサイ</t>
    </rPh>
    <rPh sb="363" eb="366">
      <t>キギョウサイ</t>
    </rPh>
    <rPh sb="366" eb="369">
      <t>ショウカンガク</t>
    </rPh>
    <rPh sb="373" eb="375">
      <t>ネンド</t>
    </rPh>
    <rPh sb="381" eb="383">
      <t>コンゴ</t>
    </rPh>
    <rPh sb="384" eb="386">
      <t>ゲンショウ</t>
    </rPh>
    <rPh sb="399" eb="401">
      <t>カクホ</t>
    </rPh>
    <rPh sb="409" eb="413">
      <t>リュウドウヒリツ</t>
    </rPh>
    <rPh sb="414" eb="416">
      <t>カイゼン</t>
    </rPh>
    <rPh sb="417" eb="418">
      <t>ハカ</t>
    </rPh>
    <rPh sb="447" eb="450">
      <t>サクネンド</t>
    </rPh>
    <rPh sb="451" eb="454">
      <t>ドウテイド</t>
    </rPh>
    <rPh sb="499" eb="503">
      <t>キュウスイシュウエキ</t>
    </rPh>
    <rPh sb="504" eb="506">
      <t>カクホ</t>
    </rPh>
    <rPh sb="519" eb="521">
      <t>ケイコウ</t>
    </rPh>
    <rPh sb="534" eb="538">
      <t>キュウスイシュウエキ</t>
    </rPh>
    <rPh sb="554" eb="556">
      <t>ゲンショウ</t>
    </rPh>
    <rPh sb="563" eb="567">
      <t>キョウキュウタンカ</t>
    </rPh>
    <rPh sb="568" eb="571">
      <t>ドウテイド</t>
    </rPh>
    <rPh sb="579" eb="582">
      <t>ドウリョクヒ</t>
    </rPh>
    <rPh sb="583" eb="585">
      <t>ブッカ</t>
    </rPh>
    <rPh sb="585" eb="587">
      <t>コウトウ</t>
    </rPh>
    <rPh sb="588" eb="590">
      <t>エイキョウ</t>
    </rPh>
    <rPh sb="593" eb="595">
      <t>ヒヨウ</t>
    </rPh>
    <rPh sb="596" eb="598">
      <t>ゾウカ</t>
    </rPh>
    <rPh sb="601" eb="605">
      <t>キュウスイゲンカ</t>
    </rPh>
    <rPh sb="606" eb="608">
      <t>ゾウカ</t>
    </rPh>
    <rPh sb="637" eb="639">
      <t>ゾウカ</t>
    </rPh>
    <rPh sb="672" eb="674">
      <t>ケイゾク</t>
    </rPh>
    <rPh sb="676" eb="678">
      <t>ヒヨウ</t>
    </rPh>
    <rPh sb="679" eb="681">
      <t>ヨクセイ</t>
    </rPh>
    <rPh sb="682" eb="683">
      <t>ツト</t>
    </rPh>
    <rPh sb="704" eb="706">
      <t>イゼン</t>
    </rPh>
    <rPh sb="733" eb="737">
      <t>シセツキボ</t>
    </rPh>
    <rPh sb="738" eb="741">
      <t>テキセイカ</t>
    </rPh>
    <rPh sb="742" eb="743">
      <t>ツト</t>
    </rPh>
    <rPh sb="745" eb="747">
      <t>ヒツヨウ</t>
    </rPh>
    <rPh sb="797" eb="800">
      <t>ユウシュウリツ</t>
    </rPh>
    <rPh sb="803" eb="805">
      <t>イジョウ</t>
    </rPh>
    <rPh sb="806" eb="808">
      <t>モクヒョウ</t>
    </rPh>
    <rPh sb="829" eb="83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</si>
</sst>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0.32</c:v>
                </c:pt>
                <c:pt idx="2">
                  <c:v>0.61</c:v>
                </c:pt>
                <c:pt idx="3">
                  <c:v>0.15</c:v>
                </c:pt>
                <c:pt idx="4">
                  <c:v>0.3</c:v>
                </c:pt>
              </c:numCache>
            </c:numRef>
          </c:val>
          <c:extLst>
            <c:ext xmlns:c16="http://schemas.microsoft.com/office/drawing/2014/chart" uri="{C3380CC4-5D6E-409C-BE32-E72D297353CC}">
              <c16:uniqueId val="{00000000-023F-414E-9503-10F107C829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23F-414E-9503-10F107C829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47.52</c:v>
                </c:pt>
                <c:pt idx="1">
                  <c:v>47.29</c:v>
                </c:pt>
                <c:pt idx="2">
                  <c:v>47.99</c:v>
                </c:pt>
                <c:pt idx="3">
                  <c:v>48.3</c:v>
                </c:pt>
                <c:pt idx="4">
                  <c:v>46.77</c:v>
                </c:pt>
              </c:numCache>
            </c:numRef>
          </c:val>
          <c:extLst>
            <c:ext xmlns:c16="http://schemas.microsoft.com/office/drawing/2014/chart" uri="{C3380CC4-5D6E-409C-BE32-E72D297353CC}">
              <c16:uniqueId val="{00000000-CCC9-46A4-BC90-D6EE70646E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CC9-46A4-BC90-D6EE70646E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88.74</c:v>
                </c:pt>
                <c:pt idx="1">
                  <c:v>87.32</c:v>
                </c:pt>
                <c:pt idx="2">
                  <c:v>87.42</c:v>
                </c:pt>
                <c:pt idx="3">
                  <c:v>86.59</c:v>
                </c:pt>
                <c:pt idx="4">
                  <c:v>87.72</c:v>
                </c:pt>
              </c:numCache>
            </c:numRef>
          </c:val>
          <c:extLst>
            <c:ext xmlns:c16="http://schemas.microsoft.com/office/drawing/2014/chart" uri="{C3380CC4-5D6E-409C-BE32-E72D297353CC}">
              <c16:uniqueId val="{00000000-0691-4CF8-A8B6-58F6AF4270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691-4CF8-A8B6-58F6AF4270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104.31</c:v>
                </c:pt>
                <c:pt idx="1">
                  <c:v>104.79</c:v>
                </c:pt>
                <c:pt idx="2">
                  <c:v>103.91</c:v>
                </c:pt>
                <c:pt idx="3">
                  <c:v>118.05</c:v>
                </c:pt>
                <c:pt idx="4">
                  <c:v>111.67</c:v>
                </c:pt>
              </c:numCache>
            </c:numRef>
          </c:val>
          <c:extLst>
            <c:ext xmlns:c16="http://schemas.microsoft.com/office/drawing/2014/chart" uri="{C3380CC4-5D6E-409C-BE32-E72D297353CC}">
              <c16:uniqueId val="{00000000-B661-47A8-B84E-FB1CF91EE9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661-47A8-B84E-FB1CF91EE9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39.880000000000003</c:v>
                </c:pt>
                <c:pt idx="1">
                  <c:v>41.11</c:v>
                </c:pt>
                <c:pt idx="2">
                  <c:v>41.72</c:v>
                </c:pt>
                <c:pt idx="3">
                  <c:v>43.32</c:v>
                </c:pt>
                <c:pt idx="4">
                  <c:v>44.64</c:v>
                </c:pt>
              </c:numCache>
            </c:numRef>
          </c:val>
          <c:extLst>
            <c:ext xmlns:c16="http://schemas.microsoft.com/office/drawing/2014/chart" uri="{C3380CC4-5D6E-409C-BE32-E72D297353CC}">
              <c16:uniqueId val="{00000000-F96E-469C-85C1-AD6535DA42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96E-469C-85C1-AD6535DA42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20.95</c:v>
                </c:pt>
                <c:pt idx="1">
                  <c:v>30.78</c:v>
                </c:pt>
                <c:pt idx="2">
                  <c:v>30.23</c:v>
                </c:pt>
                <c:pt idx="3">
                  <c:v>26.72</c:v>
                </c:pt>
                <c:pt idx="4">
                  <c:v>26.57</c:v>
                </c:pt>
              </c:numCache>
            </c:numRef>
          </c:val>
          <c:extLst>
            <c:ext xmlns:c16="http://schemas.microsoft.com/office/drawing/2014/chart" uri="{C3380CC4-5D6E-409C-BE32-E72D297353CC}">
              <c16:uniqueId val="{00000000-9345-407C-B589-3338663D1C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345-407C-B589-3338663D1C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3E-49E2-AAF2-FF05F64138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03E-49E2-AAF2-FF05F64138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151.27000000000001</c:v>
                </c:pt>
                <c:pt idx="1">
                  <c:v>139.88999999999999</c:v>
                </c:pt>
                <c:pt idx="2">
                  <c:v>145.30000000000001</c:v>
                </c:pt>
                <c:pt idx="3">
                  <c:v>125.52</c:v>
                </c:pt>
                <c:pt idx="4">
                  <c:v>122.49</c:v>
                </c:pt>
              </c:numCache>
            </c:numRef>
          </c:val>
          <c:extLst>
            <c:ext xmlns:c16="http://schemas.microsoft.com/office/drawing/2014/chart" uri="{C3380CC4-5D6E-409C-BE32-E72D297353CC}">
              <c16:uniqueId val="{00000000-3625-4623-A0C9-94FD1DBEE5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625-4623-A0C9-94FD1DBEE5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532.70000000000005</c:v>
                </c:pt>
                <c:pt idx="1">
                  <c:v>504.46</c:v>
                </c:pt>
                <c:pt idx="2">
                  <c:v>478.57</c:v>
                </c:pt>
                <c:pt idx="3">
                  <c:v>438.59</c:v>
                </c:pt>
                <c:pt idx="4">
                  <c:v>437.6</c:v>
                </c:pt>
              </c:numCache>
            </c:numRef>
          </c:val>
          <c:extLst>
            <c:ext xmlns:c16="http://schemas.microsoft.com/office/drawing/2014/chart" uri="{C3380CC4-5D6E-409C-BE32-E72D297353CC}">
              <c16:uniqueId val="{00000000-B9A3-4118-95D6-1534B30E16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9A3-4118-95D6-1534B30E16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100.4</c:v>
                </c:pt>
                <c:pt idx="1">
                  <c:v>102.2</c:v>
                </c:pt>
                <c:pt idx="2">
                  <c:v>98.61</c:v>
                </c:pt>
                <c:pt idx="3">
                  <c:v>115.95</c:v>
                </c:pt>
                <c:pt idx="4">
                  <c:v>108.42</c:v>
                </c:pt>
              </c:numCache>
            </c:numRef>
          </c:val>
          <c:extLst>
            <c:ext xmlns:c16="http://schemas.microsoft.com/office/drawing/2014/chart" uri="{C3380CC4-5D6E-409C-BE32-E72D297353CC}">
              <c16:uniqueId val="{00000000-77A8-43E3-ADF4-1C198D2060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7A8-43E3-ADF4-1C198D2060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280.48</c:v>
                </c:pt>
                <c:pt idx="1">
                  <c:v>291.33</c:v>
                </c:pt>
                <c:pt idx="2">
                  <c:v>308.93</c:v>
                </c:pt>
                <c:pt idx="3">
                  <c:v>275.19</c:v>
                </c:pt>
                <c:pt idx="4">
                  <c:v>292.56</c:v>
                </c:pt>
              </c:numCache>
            </c:numRef>
          </c:val>
          <c:extLst>
            <c:ext xmlns:c16="http://schemas.microsoft.com/office/drawing/2014/chart" uri="{C3380CC4-5D6E-409C-BE32-E72D297353CC}">
              <c16:uniqueId val="{00000000-9AFA-492B-8D7C-839ADE90B0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AFA-492B-8D7C-839ADE90B0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F27" sqref="CF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美里町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23483</v>
      </c>
      <c r="AM8" s="45"/>
      <c r="AN8" s="45"/>
      <c r="AO8" s="45"/>
      <c r="AP8" s="45"/>
      <c r="AQ8" s="45"/>
      <c r="AR8" s="45"/>
      <c r="AS8" s="45"/>
      <c r="AT8" s="46">
        <f>データ!$S$6</f>
        <v>74.989999999999995</v>
      </c>
      <c r="AU8" s="47"/>
      <c r="AV8" s="47"/>
      <c r="AW8" s="47"/>
      <c r="AX8" s="47"/>
      <c r="AY8" s="47"/>
      <c r="AZ8" s="47"/>
      <c r="BA8" s="47"/>
      <c r="BB8" s="48">
        <f>データ!$T$6</f>
        <v>313.14999999999998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43.26</v>
      </c>
      <c r="J10" s="47"/>
      <c r="K10" s="47"/>
      <c r="L10" s="47"/>
      <c r="M10" s="47"/>
      <c r="N10" s="47"/>
      <c r="O10" s="81"/>
      <c r="P10" s="48">
        <f>データ!$P$6</f>
        <v>99.92</v>
      </c>
      <c r="Q10" s="48"/>
      <c r="R10" s="48"/>
      <c r="S10" s="48"/>
      <c r="T10" s="48"/>
      <c r="U10" s="48"/>
      <c r="V10" s="48"/>
      <c r="W10" s="45">
        <f>データ!$Q$6</f>
        <v>5720</v>
      </c>
      <c r="X10" s="45"/>
      <c r="Y10" s="45"/>
      <c r="Z10" s="45"/>
      <c r="AA10" s="45"/>
      <c r="AB10" s="45"/>
      <c r="AC10" s="45"/>
      <c r="AD10" s="2"/>
      <c r="AE10" s="2"/>
      <c r="AF10" s="2"/>
      <c r="AG10" s="2"/>
      <c r="AH10" s="2"/>
      <c r="AI10" s="2"/>
      <c r="AJ10" s="2"/>
      <c r="AK10" s="2"/>
      <c r="AL10" s="45">
        <f>データ!$U$6</f>
        <v>23331</v>
      </c>
      <c r="AM10" s="45"/>
      <c r="AN10" s="45"/>
      <c r="AO10" s="45"/>
      <c r="AP10" s="45"/>
      <c r="AQ10" s="45"/>
      <c r="AR10" s="45"/>
      <c r="AS10" s="45"/>
      <c r="AT10" s="46">
        <f>データ!$V$6</f>
        <v>73.36</v>
      </c>
      <c r="AU10" s="47"/>
      <c r="AV10" s="47"/>
      <c r="AW10" s="47"/>
      <c r="AX10" s="47"/>
      <c r="AY10" s="47"/>
      <c r="AZ10" s="47"/>
      <c r="BA10" s="47"/>
      <c r="BB10" s="48">
        <f>データ!$W$6</f>
        <v>318.02999999999997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110</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AK1WKIzCc2YCSLseCXieNbiKK2yTQw+rBt8F31OMHt9cIS6ywoqoQZmk1GEyoHbweddIPW34r4zyyCMIlBQUA==" saltValue="f6udarqjXaIHbren8hem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45055</v>
      </c>
      <c r="D6" s="20">
        <f t="shared" si="3"/>
        <v>46</v>
      </c>
      <c r="E6" s="20">
        <f t="shared" si="3"/>
        <v>1</v>
      </c>
      <c r="F6" s="20">
        <f t="shared" si="3"/>
        <v>0</v>
      </c>
      <c r="G6" s="20">
        <f t="shared" si="3"/>
        <v>1</v>
      </c>
      <c r="H6" s="20" t="str">
        <f t="shared" si="3"/>
        <v>宮城県　美里町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43.26</v>
      </c>
      <c r="P6" s="21">
        <f t="shared" si="3"/>
        <v>99.92</v>
      </c>
      <c r="Q6" s="21">
        <f t="shared" si="3"/>
        <v>5720</v>
      </c>
      <c r="R6" s="21">
        <f t="shared" si="3"/>
        <v>23483</v>
      </c>
      <c r="S6" s="21">
        <f t="shared" si="3"/>
        <v>74.989999999999995</v>
      </c>
      <c r="T6" s="21">
        <f t="shared" si="3"/>
        <v>313.14999999999998</v>
      </c>
      <c r="U6" s="21">
        <f t="shared" si="3"/>
        <v>23331</v>
      </c>
      <c r="V6" s="21">
        <f t="shared" si="3"/>
        <v>73.36</v>
      </c>
      <c r="W6" s="21">
        <f t="shared" si="3"/>
        <v>318.02999999999997</v>
      </c>
      <c r="X6" s="22">
        <f>IF(X7="",NA(),X7)</f>
        <v>104.31</v>
      </c>
      <c r="Y6" s="22">
        <f t="shared" ref="Y6:AG6" si="4">IF(Y7="",NA(),Y7)</f>
        <v>104.79</v>
      </c>
      <c r="Z6" s="22">
        <f t="shared" si="4"/>
        <v>103.91</v>
      </c>
      <c r="AA6" s="22">
        <f t="shared" si="4"/>
        <v>118.05</v>
      </c>
      <c r="AB6" s="22">
        <f t="shared" si="4"/>
        <v>111.67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151.27000000000001</v>
      </c>
      <c r="AU6" s="22">
        <f t="shared" ref="AU6:BC6" si="6">IF(AU7="",NA(),AU7)</f>
        <v>139.88999999999999</v>
      </c>
      <c r="AV6" s="22">
        <f t="shared" si="6"/>
        <v>145.30000000000001</v>
      </c>
      <c r="AW6" s="22">
        <f t="shared" si="6"/>
        <v>125.52</v>
      </c>
      <c r="AX6" s="22">
        <f t="shared" si="6"/>
        <v>122.49</v>
      </c>
      <c r="AY6" s="22">
        <f t="shared" si="6"/>
        <v>369.69</v>
      </c>
      <c r="AZ6" s="22">
        <f t="shared" si="6"/>
        <v>379.08</v>
      </c>
      <c r="BA6" s="22">
        <f t="shared" si="6"/>
        <v>367.55</v>
      </c>
      <c r="BB6" s="22">
        <f t="shared" si="6"/>
        <v>378.56</v>
      </c>
      <c r="BC6" s="22">
        <f t="shared" si="6"/>
        <v>364.46</v>
      </c>
      <c r="BD6" s="21" t="str">
        <f>IF(BD7="","",IF(BD7="-","【-】","【"&amp;SUBSTITUTE(TEXT(BD7,"#,##0.00"),"-","△")&amp;"】"))</f>
        <v>【252.29】</v>
      </c>
      <c r="BE6" s="22">
        <f>IF(BE7="",NA(),BE7)</f>
        <v>532.70000000000005</v>
      </c>
      <c r="BF6" s="22">
        <f t="shared" ref="BF6:BN6" si="7">IF(BF7="",NA(),BF7)</f>
        <v>504.46</v>
      </c>
      <c r="BG6" s="22">
        <f t="shared" si="7"/>
        <v>478.57</v>
      </c>
      <c r="BH6" s="22">
        <f t="shared" si="7"/>
        <v>438.59</v>
      </c>
      <c r="BI6" s="22">
        <f t="shared" si="7"/>
        <v>437.6</v>
      </c>
      <c r="BJ6" s="22">
        <f t="shared" si="7"/>
        <v>402.99</v>
      </c>
      <c r="BK6" s="22">
        <f t="shared" si="7"/>
        <v>398.98</v>
      </c>
      <c r="BL6" s="22">
        <f t="shared" si="7"/>
        <v>418.68</v>
      </c>
      <c r="BM6" s="22">
        <f t="shared" si="7"/>
        <v>395.68</v>
      </c>
      <c r="BN6" s="22">
        <f t="shared" si="7"/>
        <v>403.72</v>
      </c>
      <c r="BO6" s="21" t="str">
        <f>IF(BO7="","",IF(BO7="-","【-】","【"&amp;SUBSTITUTE(TEXT(BO7,"#,##0.00"),"-","△")&amp;"】"))</f>
        <v>【268.07】</v>
      </c>
      <c r="BP6" s="22">
        <f>IF(BP7="",NA(),BP7)</f>
        <v>100.4</v>
      </c>
      <c r="BQ6" s="22">
        <f t="shared" ref="BQ6:BY6" si="8">IF(BQ7="",NA(),BQ7)</f>
        <v>102.2</v>
      </c>
      <c r="BR6" s="22">
        <f t="shared" si="8"/>
        <v>98.61</v>
      </c>
      <c r="BS6" s="22">
        <f t="shared" si="8"/>
        <v>115.95</v>
      </c>
      <c r="BT6" s="22">
        <f t="shared" si="8"/>
        <v>108.42</v>
      </c>
      <c r="BU6" s="22">
        <f t="shared" si="8"/>
        <v>98.66</v>
      </c>
      <c r="BV6" s="22">
        <f t="shared" si="8"/>
        <v>98.64</v>
      </c>
      <c r="BW6" s="22">
        <f t="shared" si="8"/>
        <v>94.78</v>
      </c>
      <c r="BX6" s="22">
        <f t="shared" si="8"/>
        <v>97.59</v>
      </c>
      <c r="BY6" s="22">
        <f t="shared" si="8"/>
        <v>92.17</v>
      </c>
      <c r="BZ6" s="21" t="str">
        <f>IF(BZ7="","",IF(BZ7="-","【-】","【"&amp;SUBSTITUTE(TEXT(BZ7,"#,##0.00"),"-","△")&amp;"】"))</f>
        <v>【97.47】</v>
      </c>
      <c r="CA6" s="22">
        <f>IF(CA7="",NA(),CA7)</f>
        <v>280.48</v>
      </c>
      <c r="CB6" s="22">
        <f t="shared" ref="CB6:CJ6" si="9">IF(CB7="",NA(),CB7)</f>
        <v>291.33</v>
      </c>
      <c r="CC6" s="22">
        <f t="shared" si="9"/>
        <v>308.93</v>
      </c>
      <c r="CD6" s="22">
        <f t="shared" si="9"/>
        <v>275.19</v>
      </c>
      <c r="CE6" s="22">
        <f t="shared" si="9"/>
        <v>292.56</v>
      </c>
      <c r="CF6" s="22">
        <f t="shared" si="9"/>
        <v>178.59</v>
      </c>
      <c r="CG6" s="22">
        <f t="shared" si="9"/>
        <v>178.92</v>
      </c>
      <c r="CH6" s="22">
        <f t="shared" si="9"/>
        <v>181.3</v>
      </c>
      <c r="CI6" s="22">
        <f t="shared" si="9"/>
        <v>181.71</v>
      </c>
      <c r="CJ6" s="22">
        <f t="shared" si="9"/>
        <v>188.51</v>
      </c>
      <c r="CK6" s="21" t="str">
        <f>IF(CK7="","",IF(CK7="-","【-】","【"&amp;SUBSTITUTE(TEXT(CK7,"#,##0.00"),"-","△")&amp;"】"))</f>
        <v>【174.75】</v>
      </c>
      <c r="CL6" s="22">
        <f>IF(CL7="",NA(),CL7)</f>
        <v>47.52</v>
      </c>
      <c r="CM6" s="22">
        <f t="shared" ref="CM6:CU6" si="10">IF(CM7="",NA(),CM7)</f>
        <v>47.29</v>
      </c>
      <c r="CN6" s="22">
        <f t="shared" si="10"/>
        <v>47.99</v>
      </c>
      <c r="CO6" s="22">
        <f t="shared" si="10"/>
        <v>48.3</v>
      </c>
      <c r="CP6" s="22">
        <f t="shared" si="10"/>
        <v>46.77</v>
      </c>
      <c r="CQ6" s="22">
        <f t="shared" si="10"/>
        <v>55.03</v>
      </c>
      <c r="CR6" s="22">
        <f t="shared" si="10"/>
        <v>55.14</v>
      </c>
      <c r="CS6" s="22">
        <f t="shared" si="10"/>
        <v>55.89</v>
      </c>
      <c r="CT6" s="22">
        <f t="shared" si="10"/>
        <v>55.72</v>
      </c>
      <c r="CU6" s="22">
        <f t="shared" si="10"/>
        <v>55.31</v>
      </c>
      <c r="CV6" s="21" t="str">
        <f>IF(CV7="","",IF(CV7="-","【-】","【"&amp;SUBSTITUTE(TEXT(CV7,"#,##0.00"),"-","△")&amp;"】"))</f>
        <v>【59.97】</v>
      </c>
      <c r="CW6" s="22">
        <f>IF(CW7="",NA(),CW7)</f>
        <v>88.74</v>
      </c>
      <c r="CX6" s="22">
        <f t="shared" ref="CX6:DF6" si="11">IF(CX7="",NA(),CX7)</f>
        <v>87.32</v>
      </c>
      <c r="CY6" s="22">
        <f t="shared" si="11"/>
        <v>87.42</v>
      </c>
      <c r="CZ6" s="22">
        <f t="shared" si="11"/>
        <v>86.59</v>
      </c>
      <c r="DA6" s="22">
        <f t="shared" si="11"/>
        <v>87.72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39.880000000000003</v>
      </c>
      <c r="DI6" s="22">
        <f t="shared" ref="DI6:DQ6" si="12">IF(DI7="",NA(),DI7)</f>
        <v>41.11</v>
      </c>
      <c r="DJ6" s="22">
        <f t="shared" si="12"/>
        <v>41.72</v>
      </c>
      <c r="DK6" s="22">
        <f t="shared" si="12"/>
        <v>43.32</v>
      </c>
      <c r="DL6" s="22">
        <f t="shared" si="12"/>
        <v>44.64</v>
      </c>
      <c r="DM6" s="22">
        <f t="shared" si="12"/>
        <v>48.87</v>
      </c>
      <c r="DN6" s="22">
        <f t="shared" si="12"/>
        <v>49.92</v>
      </c>
      <c r="DO6" s="22">
        <f t="shared" si="12"/>
        <v>50.63</v>
      </c>
      <c r="DP6" s="22">
        <f t="shared" si="12"/>
        <v>51.29</v>
      </c>
      <c r="DQ6" s="22">
        <f t="shared" si="12"/>
        <v>52.2</v>
      </c>
      <c r="DR6" s="21" t="str">
        <f>IF(DR7="","",IF(DR7="-","【-】","【"&amp;SUBSTITUTE(TEXT(DR7,"#,##0.00"),"-","△")&amp;"】"))</f>
        <v>【51.51】</v>
      </c>
      <c r="DS6" s="22">
        <f>IF(DS7="",NA(),DS7)</f>
        <v>20.95</v>
      </c>
      <c r="DT6" s="22">
        <f t="shared" ref="DT6:EB6" si="13">IF(DT7="",NA(),DT7)</f>
        <v>30.78</v>
      </c>
      <c r="DU6" s="22">
        <f t="shared" si="13"/>
        <v>30.23</v>
      </c>
      <c r="DV6" s="22">
        <f t="shared" si="13"/>
        <v>26.72</v>
      </c>
      <c r="DW6" s="22">
        <f t="shared" si="13"/>
        <v>26.57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0.32</v>
      </c>
      <c r="EF6" s="22">
        <f t="shared" si="14"/>
        <v>0.61</v>
      </c>
      <c r="EG6" s="22">
        <f t="shared" si="14"/>
        <v>0.15</v>
      </c>
      <c r="EH6" s="22">
        <f t="shared" si="14"/>
        <v>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45055</v>
      </c>
      <c r="D7" s="24">
        <v>46</v>
      </c>
      <c r="E7" s="24">
        <v>1</v>
      </c>
      <c r="F7" s="24">
        <v>0</v>
      </c>
      <c r="G7" s="24">
        <v>1</v>
      </c>
      <c r="H7" s="24" t="s">
        <v>92</v>
      </c>
      <c r="I7" s="24" t="s">
        <v>93</v>
      </c>
      <c r="J7" s="24" t="s">
        <v>94</v>
      </c>
      <c r="K7" s="24" t="s">
        <v>95</v>
      </c>
      <c r="L7" s="24" t="s">
        <v>96</v>
      </c>
      <c r="M7" s="24" t="s">
        <v>97</v>
      </c>
      <c r="N7" s="25" t="s">
        <v>98</v>
      </c>
      <c r="O7" s="25">
        <v>43.26</v>
      </c>
      <c r="P7" s="25">
        <v>99.92</v>
      </c>
      <c r="Q7" s="25">
        <v>5720</v>
      </c>
      <c r="R7" s="25">
        <v>23483</v>
      </c>
      <c r="S7" s="25">
        <v>74.989999999999995</v>
      </c>
      <c r="T7" s="25">
        <v>313.14999999999998</v>
      </c>
      <c r="U7" s="25">
        <v>23331</v>
      </c>
      <c r="V7" s="25">
        <v>73.36</v>
      </c>
      <c r="W7" s="25">
        <v>318.02999999999997</v>
      </c>
      <c r="X7" s="25">
        <v>104.31</v>
      </c>
      <c r="Y7" s="25">
        <v>104.79</v>
      </c>
      <c r="Z7" s="25">
        <v>103.91</v>
      </c>
      <c r="AA7" s="25">
        <v>118.05</v>
      </c>
      <c r="AB7" s="25">
        <v>111.67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151.27000000000001</v>
      </c>
      <c r="AU7" s="25">
        <v>139.88999999999999</v>
      </c>
      <c r="AV7" s="25">
        <v>145.30000000000001</v>
      </c>
      <c r="AW7" s="25">
        <v>125.52</v>
      </c>
      <c r="AX7" s="25">
        <v>122.49</v>
      </c>
      <c r="AY7" s="25">
        <v>369.69</v>
      </c>
      <c r="AZ7" s="25">
        <v>379.08</v>
      </c>
      <c r="BA7" s="25">
        <v>367.55</v>
      </c>
      <c r="BB7" s="25">
        <v>378.56</v>
      </c>
      <c r="BC7" s="25">
        <v>364.46</v>
      </c>
      <c r="BD7" s="25">
        <v>252.29</v>
      </c>
      <c r="BE7" s="25">
        <v>532.70000000000005</v>
      </c>
      <c r="BF7" s="25">
        <v>504.46</v>
      </c>
      <c r="BG7" s="25">
        <v>478.57</v>
      </c>
      <c r="BH7" s="25">
        <v>438.59</v>
      </c>
      <c r="BI7" s="25">
        <v>437.6</v>
      </c>
      <c r="BJ7" s="25">
        <v>402.99</v>
      </c>
      <c r="BK7" s="25">
        <v>398.98</v>
      </c>
      <c r="BL7" s="25">
        <v>418.68</v>
      </c>
      <c r="BM7" s="25">
        <v>395.68</v>
      </c>
      <c r="BN7" s="25">
        <v>403.72</v>
      </c>
      <c r="BO7" s="25">
        <v>268.07</v>
      </c>
      <c r="BP7" s="25">
        <v>100.4</v>
      </c>
      <c r="BQ7" s="25">
        <v>102.2</v>
      </c>
      <c r="BR7" s="25">
        <v>98.61</v>
      </c>
      <c r="BS7" s="25">
        <v>115.95</v>
      </c>
      <c r="BT7" s="25">
        <v>108.42</v>
      </c>
      <c r="BU7" s="25">
        <v>98.66</v>
      </c>
      <c r="BV7" s="25">
        <v>98.64</v>
      </c>
      <c r="BW7" s="25">
        <v>94.78</v>
      </c>
      <c r="BX7" s="25">
        <v>97.59</v>
      </c>
      <c r="BY7" s="25">
        <v>92.17</v>
      </c>
      <c r="BZ7" s="25">
        <v>97.47</v>
      </c>
      <c r="CA7" s="25">
        <v>280.48</v>
      </c>
      <c r="CB7" s="25">
        <v>291.33</v>
      </c>
      <c r="CC7" s="25">
        <v>308.93</v>
      </c>
      <c r="CD7" s="25">
        <v>275.19</v>
      </c>
      <c r="CE7" s="25">
        <v>292.56</v>
      </c>
      <c r="CF7" s="25">
        <v>178.59</v>
      </c>
      <c r="CG7" s="25">
        <v>178.92</v>
      </c>
      <c r="CH7" s="25">
        <v>181.3</v>
      </c>
      <c r="CI7" s="25">
        <v>181.71</v>
      </c>
      <c r="CJ7" s="25">
        <v>188.51</v>
      </c>
      <c r="CK7" s="25">
        <v>174.75</v>
      </c>
      <c r="CL7" s="25">
        <v>47.52</v>
      </c>
      <c r="CM7" s="25">
        <v>47.29</v>
      </c>
      <c r="CN7" s="25">
        <v>47.99</v>
      </c>
      <c r="CO7" s="25">
        <v>48.3</v>
      </c>
      <c r="CP7" s="25">
        <v>46.77</v>
      </c>
      <c r="CQ7" s="25">
        <v>55.03</v>
      </c>
      <c r="CR7" s="25">
        <v>55.14</v>
      </c>
      <c r="CS7" s="25">
        <v>55.89</v>
      </c>
      <c r="CT7" s="25">
        <v>55.72</v>
      </c>
      <c r="CU7" s="25">
        <v>55.31</v>
      </c>
      <c r="CV7" s="25">
        <v>59.97</v>
      </c>
      <c r="CW7" s="25">
        <v>88.74</v>
      </c>
      <c r="CX7" s="25">
        <v>87.32</v>
      </c>
      <c r="CY7" s="25">
        <v>87.42</v>
      </c>
      <c r="CZ7" s="25">
        <v>86.59</v>
      </c>
      <c r="DA7" s="25">
        <v>87.72</v>
      </c>
      <c r="DB7" s="25">
        <v>81.900000000000006</v>
      </c>
      <c r="DC7" s="25">
        <v>81.39</v>
      </c>
      <c r="DD7" s="25">
        <v>81.27</v>
      </c>
      <c r="DE7" s="25">
        <v>81.260000000000005</v>
      </c>
      <c r="DF7" s="25">
        <v>80.36</v>
      </c>
      <c r="DG7" s="25">
        <v>89.76</v>
      </c>
      <c r="DH7" s="25">
        <v>39.880000000000003</v>
      </c>
      <c r="DI7" s="25">
        <v>41.11</v>
      </c>
      <c r="DJ7" s="25">
        <v>41.72</v>
      </c>
      <c r="DK7" s="25">
        <v>43.32</v>
      </c>
      <c r="DL7" s="25">
        <v>44.64</v>
      </c>
      <c r="DM7" s="25">
        <v>48.87</v>
      </c>
      <c r="DN7" s="25">
        <v>49.92</v>
      </c>
      <c r="DO7" s="25">
        <v>50.63</v>
      </c>
      <c r="DP7" s="25">
        <v>51.29</v>
      </c>
      <c r="DQ7" s="25">
        <v>52.2</v>
      </c>
      <c r="DR7" s="25">
        <v>51.51</v>
      </c>
      <c r="DS7" s="25">
        <v>20.95</v>
      </c>
      <c r="DT7" s="25">
        <v>30.78</v>
      </c>
      <c r="DU7" s="25">
        <v>30.23</v>
      </c>
      <c r="DV7" s="25">
        <v>26.72</v>
      </c>
      <c r="DW7" s="25">
        <v>26.57</v>
      </c>
      <c r="DX7" s="25">
        <v>14.85</v>
      </c>
      <c r="DY7" s="25">
        <v>16.88</v>
      </c>
      <c r="DZ7" s="25">
        <v>18.28</v>
      </c>
      <c r="EA7" s="25">
        <v>19.61</v>
      </c>
      <c r="EB7" s="25">
        <v>20.73</v>
      </c>
      <c r="EC7" s="25">
        <v>23.75</v>
      </c>
      <c r="ED7" s="25">
        <v>0</v>
      </c>
      <c r="EE7" s="25">
        <v>0.32</v>
      </c>
      <c r="EF7" s="25">
        <v>0.61</v>
      </c>
      <c r="EG7" s="25">
        <v>0.15</v>
      </c>
      <c r="EH7" s="25">
        <v>0.3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2024-02-20T23:16:48Z</cp:lastPrinted>
  <dcterms:created xsi:type="dcterms:W3CDTF">2023-12-05T00:48:45Z</dcterms:created>
  <dcterms:modified xsi:type="dcterms:W3CDTF">2024-02-20T23:16:50Z</dcterms:modified>
  <cp:category/>
</cp:coreProperties>
</file>