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mc:AlternateContent xmlns:mc="http://schemas.openxmlformats.org/markup-compatibility/2006">
    <mc:Choice Requires="x15">
      <x15ac:absPath xmlns:x15ac="http://schemas.microsoft.com/office/spreadsheetml/2010/11/ac" url="\\rafale3\01_zaisei\41_財政一般 市町村課照会等\R05\市町村課（公営企業）\240118_●【無害化済み】 【宮城県市町村課】公営企業に係る経営比較分析表（令和４年度決算）の分析等について(依頼）\04_提出\"/>
    </mc:Choice>
  </mc:AlternateContent>
  <workbookProtection workbookAlgorithmName="SHA-512" workbookHashValue="UdOz0CH1MUbVxJvo9Q99z2uibKScCebYPD7Qqew16FVG2jT1e3NvXwD3qK1/ujLaXVml/uM8pkg19fqMnJ8miQ==" workbookSaltValue="4/yNbxauvfLp2tmWBu0RMg==" workbookSpinCount="100000" lockStructure="1"/>
  <bookViews>
    <workbookView xWindow="-120" yWindow="-120" windowWidth="29040" windowHeight="1572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D10" i="4"/>
  <c r="P10" i="4"/>
  <c r="I10" i="4"/>
  <c r="B10" i="4"/>
  <c r="AT8" i="4"/>
  <c r="AL8" i="4"/>
  <c r="P8" i="4"/>
  <c r="I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<sst xmlns="http://schemas.openxmlformats.org/spreadsheetml/2006/main" count="236" uniqueCount="117">
  <si>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</si>
  <si>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</si>
  <si>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</si>
  <si>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</si>
  <si>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</si>
  <si>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</si>
  <si>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</si>
  <si>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</si>
  <si>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</si>
  <si>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</si>
  <si>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</si>
  <si>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</si>
  <si>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</si>
  <si>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</si>
  <si>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</si>
  <si>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</si>
  <si>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</si>
  <si>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</si>
  <si>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</si>
  <si>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</si>
  <si>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</si>
  <si>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</si>
  <si>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</si>
  <si>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</si>
  <si>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</si>
  <si>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</si>
  <si>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</si>
  <si>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</si>
  <si>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</si>
  <si>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</si>
  <si>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</si>
  <si>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</si>
  <si>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</si>
  <si>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</si>
  <si>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</si>
  <si>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</si>
  <si>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</si>
  <si>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</si>
  <si>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</si>
  <si>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</si>
  <si>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</si>
  <si>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</si>
  <si>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</si>
  <si>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</si>
  <si>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</si>
  <si>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</si>
  <si>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</si>
  <si>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</si>
  <si>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</si>
  <si>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</si>
  <si>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</si>
  <si>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</si>
  <si>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</si>
  <si>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</si>
  <si>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</si>
  <si>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</si>
  <si>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</si>
  <si>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</si>
  <si>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</si>
  <si>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</si>
  <si>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</si>
  <si>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</si>
  <si>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</si>
  <si>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</si>
  <si>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</si>
  <si>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</si>
  <si>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</si>
  <si>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</si>
  <si>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</si>
  <si>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</si>
  <si>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</si>
  <si>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</si>
  <si>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</si>
  <si>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</si>
  <si>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</si>
  <si>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</si>
  <si>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</si>
  <si>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</si>
  <si>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</si>
  <si>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</si>
  <si>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</si>
  <si>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</si>
  <si>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</si>
  <si>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</si>
  <si>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</si>
  <si>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</si>
  <si>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</si>
  <si>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</si>
  <si>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</si>
  <si>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</si>
  <si>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</si>
  <si>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</si>
  <si>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</si>
  <si>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</si>
  <si>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</si>
  <si>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</si>
  <si>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</si>
  <si>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</si>
  <si>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</si>
  <si>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</si>
  <si>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</si>
  <si>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</si>
  <si>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</si>
  <si>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</si>
  <si>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</si>
  <si>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</si>
  <si>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</si>
  <si>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</si>
  <si>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</si>
  <si>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</si>
  <si>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</si>
  <si>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</si>
  <si>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</si>
  <si>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</si>
  <si>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供用開始から２０年以上が経過したため、処理場の設備についてストックマネジメント計画を策定した。施設のライフサイクルコストの低減を図り、計画的な修繕・更新を実施している。
　今後は中長期的な収支計画に基づいた費用対効果について精査し、処理場の統廃合（小野田浄化センター及び宮崎浄化センター）を検討する。</t>
    <phoneticPr fontId="4"/>
  </si>
  <si>
    <t>　今後の経営環境は、施設の老朽化に伴う維持管理費の増加や人口減少による使用料収入の減少など、厳しさを増す一方である。したがって、経営戦略に基づいた経営基盤の強化や財政マネジメントの向上が求められる。具体的には、使用料収入を確保するために、修繕費の増加を見込んだ将来的な使用料改定を検討している。
　地方公営企業会計適用については、令和６年度の法適化を目指し、導入準備を進めている。法適化により、自団体の経理内容を明確化し、透明性を高めることで、経営の安定化に努める。</t>
    <phoneticPr fontId="4"/>
  </si>
  <si>
    <t>①収益的収支比率　
⑤経費回収率
　使用料収入で賄えない分は、一般会計繰入金を補填財源としているため、収益的収支比率は７割で推移している。経費回収率は、汚水処理費の増減に伴い、６割で推移している。
④企業債残高対事業規模比率
　平成１５～１９年度に下水道管渠整備を前倒しで実施した経緯があり、元金償還額が高額となっていた。今後は企業債残高の減少に伴い、比率も低下していくものと分析する。
⑥汚水処理原価
　人口減少による有収水量の低下が汚水処理原価の引上げに直結している。
⑧水洗化率
　水洗化率向上のため、町の広報誌や公式ホームページを活用した「水洗便所等改造資金融資あっせん事業」の周知に努めている。しかし、現状としては人口減少と高齢化が進み、新たな接続は伸び悩んでいる。抜本的な解決策として、排水設備工事に係る個人負担の軽減を目的とした補助金交付事業を検討する。</t>
    <rPh sb="60" eb="61">
      <t>ワリ</t>
    </rPh>
    <rPh sb="89" eb="90">
      <t>ワリ</t>
    </rPh>
    <rPh sb="191" eb="193">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</si>
</sst>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F3-49B5-A481-DEAA0D4C3D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0.27</c:v>
                </c:pt>
                <c:pt idx="4">
                  <c:v>0.22</c:v>
                </c:pt>
              </c:numCache>
            </c:numRef>
          </c:val>
          <c:smooth val="0"/>
          <c:extLst>
            <c:ext xmlns:c16="http://schemas.microsoft.com/office/drawing/2014/chart" uri="{C3380CC4-5D6E-409C-BE32-E72D297353CC}">
              <c16:uniqueId val="{00000001-2DF3-49B5-A481-DEAA0D4C3D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49.79</c:v>
                </c:pt>
                <c:pt idx="1">
                  <c:v>45.25</c:v>
                </c:pt>
                <c:pt idx="2">
                  <c:v>44.5</c:v>
                </c:pt>
                <c:pt idx="3">
                  <c:v>40.46</c:v>
                </c:pt>
                <c:pt idx="4">
                  <c:v>41.96</c:v>
                </c:pt>
              </c:numCache>
            </c:numRef>
          </c:val>
          <c:extLst>
            <c:ext xmlns:c16="http://schemas.microsoft.com/office/drawing/2014/chart" uri="{C3380CC4-5D6E-409C-BE32-E72D297353CC}">
              <c16:uniqueId val="{00000000-4E5D-4AF5-A18D-31E1F31785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44.24</c:v>
                </c:pt>
                <c:pt idx="4">
                  <c:v>45.3</c:v>
                </c:pt>
              </c:numCache>
            </c:numRef>
          </c:val>
          <c:smooth val="0"/>
          <c:extLst>
            <c:ext xmlns:c16="http://schemas.microsoft.com/office/drawing/2014/chart" uri="{C3380CC4-5D6E-409C-BE32-E72D297353CC}">
              <c16:uniqueId val="{00000001-4E5D-4AF5-A18D-31E1F31785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72.349999999999994</c:v>
                </c:pt>
                <c:pt idx="1">
                  <c:v>72.69</c:v>
                </c:pt>
                <c:pt idx="2">
                  <c:v>73.900000000000006</c:v>
                </c:pt>
                <c:pt idx="3">
                  <c:v>75.66</c:v>
                </c:pt>
                <c:pt idx="4">
                  <c:v>76.66</c:v>
                </c:pt>
              </c:numCache>
            </c:numRef>
          </c:val>
          <c:extLst>
            <c:ext xmlns:c16="http://schemas.microsoft.com/office/drawing/2014/chart" uri="{C3380CC4-5D6E-409C-BE32-E72D297353CC}">
              <c16:uniqueId val="{00000000-198C-40F0-B61D-08992E52FA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88.15</c:v>
                </c:pt>
                <c:pt idx="4">
                  <c:v>88.37</c:v>
                </c:pt>
              </c:numCache>
            </c:numRef>
          </c:val>
          <c:smooth val="0"/>
          <c:extLst>
            <c:ext xmlns:c16="http://schemas.microsoft.com/office/drawing/2014/chart" uri="{C3380CC4-5D6E-409C-BE32-E72D297353CC}">
              <c16:uniqueId val="{00000001-198C-40F0-B61D-08992E52FA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63.76</c:v>
                </c:pt>
                <c:pt idx="1">
                  <c:v>69.099999999999994</c:v>
                </c:pt>
                <c:pt idx="2">
                  <c:v>72.02</c:v>
                </c:pt>
                <c:pt idx="3">
                  <c:v>71.599999999999994</c:v>
                </c:pt>
                <c:pt idx="4">
                  <c:v>73.78</c:v>
                </c:pt>
              </c:numCache>
            </c:numRef>
          </c:val>
          <c:extLst>
            <c:ext xmlns:c16="http://schemas.microsoft.com/office/drawing/2014/chart" uri="{C3380CC4-5D6E-409C-BE32-E72D297353CC}">
              <c16:uniqueId val="{00000000-CF8E-4E8F-81AD-7C6BDF4E1F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E-4E8F-81AD-7C6BDF4E1F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D-4CFD-93A7-92BC67630D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D-4CFD-93A7-92BC67630D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72-43D0-9547-137F506EA6B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2-43D0-9547-137F506EA6B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38-46CA-9768-1A0438B7EC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38-46CA-9768-1A0438B7EC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AD-48F8-9212-764817BADB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AD-48F8-9212-764817BADB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523.99</c:v>
                </c:pt>
                <c:pt idx="1">
                  <c:v>495.55</c:v>
                </c:pt>
                <c:pt idx="2">
                  <c:v>382.62</c:v>
                </c:pt>
                <c:pt idx="3">
                  <c:v>267.47000000000003</c:v>
                </c:pt>
                <c:pt idx="4">
                  <c:v>226.25</c:v>
                </c:pt>
              </c:numCache>
            </c:numRef>
          </c:val>
          <c:extLst>
            <c:ext xmlns:c16="http://schemas.microsoft.com/office/drawing/2014/chart" uri="{C3380CC4-5D6E-409C-BE32-E72D297353CC}">
              <c16:uniqueId val="{00000000-3E21-4018-B9B0-C0B3CFD71F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1283.69</c:v>
                </c:pt>
                <c:pt idx="4">
                  <c:v>1160.22</c:v>
                </c:pt>
              </c:numCache>
            </c:numRef>
          </c:val>
          <c:smooth val="0"/>
          <c:extLst>
            <c:ext xmlns:c16="http://schemas.microsoft.com/office/drawing/2014/chart" uri="{C3380CC4-5D6E-409C-BE32-E72D297353CC}">
              <c16:uniqueId val="{00000001-3E21-4018-B9B0-C0B3CFD71F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59.87</c:v>
                </c:pt>
                <c:pt idx="1">
                  <c:v>55.4</c:v>
                </c:pt>
                <c:pt idx="2">
                  <c:v>60.96</c:v>
                </c:pt>
                <c:pt idx="3">
                  <c:v>60.55</c:v>
                </c:pt>
                <c:pt idx="4">
                  <c:v>59.23</c:v>
                </c:pt>
              </c:numCache>
            </c:numRef>
          </c:val>
          <c:extLst>
            <c:ext xmlns:c16="http://schemas.microsoft.com/office/drawing/2014/chart" uri="{C3380CC4-5D6E-409C-BE32-E72D297353CC}">
              <c16:uniqueId val="{00000000-E6A2-43E5-A798-062111C994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82.53</c:v>
                </c:pt>
                <c:pt idx="4">
                  <c:v>81.81</c:v>
                </c:pt>
              </c:numCache>
            </c:numRef>
          </c:val>
          <c:smooth val="0"/>
          <c:extLst>
            <c:ext xmlns:c16="http://schemas.microsoft.com/office/drawing/2014/chart" uri="{C3380CC4-5D6E-409C-BE32-E72D297353CC}">
              <c16:uniqueId val="{00000001-E6A2-43E5-A798-062111C994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295.32</c:v>
                </c:pt>
                <c:pt idx="1">
                  <c:v>320.63</c:v>
                </c:pt>
                <c:pt idx="2">
                  <c:v>293.69</c:v>
                </c:pt>
                <c:pt idx="3">
                  <c:v>296.47000000000003</c:v>
                </c:pt>
                <c:pt idx="4">
                  <c:v>309.67</c:v>
                </c:pt>
              </c:numCache>
            </c:numRef>
          </c:val>
          <c:extLst>
            <c:ext xmlns:c16="http://schemas.microsoft.com/office/drawing/2014/chart" uri="{C3380CC4-5D6E-409C-BE32-E72D297353CC}">
              <c16:uniqueId val="{00000000-5F1C-4DD7-8B95-047569BBB3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190.48</c:v>
                </c:pt>
                <c:pt idx="4">
                  <c:v>193.59</c:v>
                </c:pt>
              </c:numCache>
            </c:numRef>
          </c:val>
          <c:smooth val="0"/>
          <c:extLst>
            <c:ext xmlns:c16="http://schemas.microsoft.com/office/drawing/2014/chart" uri="{C3380CC4-5D6E-409C-BE32-E72D297353CC}">
              <c16:uniqueId val="{00000001-5F1C-4DD7-8B95-047569BBB3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加美町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21774</v>
      </c>
      <c r="AM8" s="42"/>
      <c r="AN8" s="42"/>
      <c r="AO8" s="42"/>
      <c r="AP8" s="42"/>
      <c r="AQ8" s="42"/>
      <c r="AR8" s="42"/>
      <c r="AS8" s="42"/>
      <c r="AT8" s="35">
        <f>データ!T6</f>
        <v>460.67</v>
      </c>
      <c r="AU8" s="35"/>
      <c r="AV8" s="35"/>
      <c r="AW8" s="35"/>
      <c r="AX8" s="35"/>
      <c r="AY8" s="35"/>
      <c r="AZ8" s="35"/>
      <c r="BA8" s="35"/>
      <c r="BB8" s="35">
        <f>データ!U6</f>
        <v>47.27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25.76</v>
      </c>
      <c r="Q10" s="35"/>
      <c r="R10" s="35"/>
      <c r="S10" s="35"/>
      <c r="T10" s="35"/>
      <c r="U10" s="35"/>
      <c r="V10" s="35"/>
      <c r="W10" s="35">
        <f>データ!Q6</f>
        <v>100.61</v>
      </c>
      <c r="X10" s="35"/>
      <c r="Y10" s="35"/>
      <c r="Z10" s="35"/>
      <c r="AA10" s="35"/>
      <c r="AB10" s="35"/>
      <c r="AC10" s="35"/>
      <c r="AD10" s="42">
        <f>データ!R6</f>
        <v>3302</v>
      </c>
      <c r="AE10" s="42"/>
      <c r="AF10" s="42"/>
      <c r="AG10" s="42"/>
      <c r="AH10" s="42"/>
      <c r="AI10" s="42"/>
      <c r="AJ10" s="42"/>
      <c r="AK10" s="2"/>
      <c r="AL10" s="42">
        <f>データ!V6</f>
        <v>5571</v>
      </c>
      <c r="AM10" s="42"/>
      <c r="AN10" s="42"/>
      <c r="AO10" s="42"/>
      <c r="AP10" s="42"/>
      <c r="AQ10" s="42"/>
      <c r="AR10" s="42"/>
      <c r="AS10" s="42"/>
      <c r="AT10" s="35">
        <f>データ!W6</f>
        <v>2.5499999999999998</v>
      </c>
      <c r="AU10" s="35"/>
      <c r="AV10" s="35"/>
      <c r="AW10" s="35"/>
      <c r="AX10" s="35"/>
      <c r="AY10" s="35"/>
      <c r="AZ10" s="35"/>
      <c r="BA10" s="35"/>
      <c r="BB10" s="35">
        <f>データ!X6</f>
        <v>2184.71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XZABx8D/09CtdIi7yC5aDH2vQBmEjZa4PqWzr4fiGJW2KmlLKH8skeuG8caZ+/eU5qfgYmksvu/gbJhReBymtg==" saltValue="y7QBL0oNsOxXr+5sBO6I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44458</v>
      </c>
      <c r="D6" s="19">
        <f t="shared" si="3"/>
        <v>47</v>
      </c>
      <c r="E6" s="19">
        <f t="shared" si="3"/>
        <v>17</v>
      </c>
      <c r="F6" s="19">
        <f t="shared" si="3"/>
        <v>4</v>
      </c>
      <c r="G6" s="19">
        <f t="shared" si="3"/>
        <v>0</v>
      </c>
      <c r="H6" s="19" t="str">
        <f t="shared" si="3"/>
        <v>宮城県　加美町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25.76</v>
      </c>
      <c r="Q6" s="20">
        <f t="shared" si="3"/>
        <v>100.61</v>
      </c>
      <c r="R6" s="20">
        <f t="shared" si="3"/>
        <v>3302</v>
      </c>
      <c r="S6" s="20">
        <f t="shared" si="3"/>
        <v>21774</v>
      </c>
      <c r="T6" s="20">
        <f t="shared" si="3"/>
        <v>460.67</v>
      </c>
      <c r="U6" s="20">
        <f t="shared" si="3"/>
        <v>47.27</v>
      </c>
      <c r="V6" s="20">
        <f t="shared" si="3"/>
        <v>5571</v>
      </c>
      <c r="W6" s="20">
        <f t="shared" si="3"/>
        <v>2.5499999999999998</v>
      </c>
      <c r="X6" s="20">
        <f t="shared" si="3"/>
        <v>2184.71</v>
      </c>
      <c r="Y6" s="21">
        <f>IF(Y7="",NA(),Y7)</f>
        <v>63.76</v>
      </c>
      <c r="Z6" s="21">
        <f t="shared" ref="Z6:AH6" si="4">IF(Z7="",NA(),Z7)</f>
        <v>69.099999999999994</v>
      </c>
      <c r="AA6" s="21">
        <f t="shared" si="4"/>
        <v>72.02</v>
      </c>
      <c r="AB6" s="21">
        <f t="shared" si="4"/>
        <v>71.599999999999994</v>
      </c>
      <c r="AC6" s="21">
        <f t="shared" si="4"/>
        <v>73.78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523.99</v>
      </c>
      <c r="BG6" s="21">
        <f t="shared" ref="BG6:BO6" si="7">IF(BG7="",NA(),BG7)</f>
        <v>495.55</v>
      </c>
      <c r="BH6" s="21">
        <f t="shared" si="7"/>
        <v>382.62</v>
      </c>
      <c r="BI6" s="21">
        <f t="shared" si="7"/>
        <v>267.47000000000003</v>
      </c>
      <c r="BJ6" s="21">
        <f t="shared" si="7"/>
        <v>226.25</v>
      </c>
      <c r="BK6" s="21">
        <f t="shared" si="7"/>
        <v>1194.1500000000001</v>
      </c>
      <c r="BL6" s="21">
        <f t="shared" si="7"/>
        <v>1206.79</v>
      </c>
      <c r="BM6" s="21">
        <f t="shared" si="7"/>
        <v>1258.43</v>
      </c>
      <c r="BN6" s="21">
        <f t="shared" si="7"/>
        <v>1283.69</v>
      </c>
      <c r="BO6" s="21">
        <f t="shared" si="7"/>
        <v>1160.22</v>
      </c>
      <c r="BP6" s="20" t="str">
        <f>IF(BP7="","",IF(BP7="-","【-】","【"&amp;SUBSTITUTE(TEXT(BP7,"#,##0.00"),"-","△")&amp;"】"))</f>
        <v>【1,182.11】</v>
      </c>
      <c r="BQ6" s="21">
        <f>IF(BQ7="",NA(),BQ7)</f>
        <v>59.87</v>
      </c>
      <c r="BR6" s="21">
        <f t="shared" ref="BR6:BZ6" si="8">IF(BR7="",NA(),BR7)</f>
        <v>55.4</v>
      </c>
      <c r="BS6" s="21">
        <f t="shared" si="8"/>
        <v>60.96</v>
      </c>
      <c r="BT6" s="21">
        <f t="shared" si="8"/>
        <v>60.55</v>
      </c>
      <c r="BU6" s="21">
        <f t="shared" si="8"/>
        <v>59.23</v>
      </c>
      <c r="BV6" s="21">
        <f t="shared" si="8"/>
        <v>72.260000000000005</v>
      </c>
      <c r="BW6" s="21">
        <f t="shared" si="8"/>
        <v>71.84</v>
      </c>
      <c r="BX6" s="21">
        <f t="shared" si="8"/>
        <v>73.36</v>
      </c>
      <c r="BY6" s="21">
        <f t="shared" si="8"/>
        <v>82.53</v>
      </c>
      <c r="BZ6" s="21">
        <f t="shared" si="8"/>
        <v>81.81</v>
      </c>
      <c r="CA6" s="20" t="str">
        <f>IF(CA7="","",IF(CA7="-","【-】","【"&amp;SUBSTITUTE(TEXT(CA7,"#,##0.00"),"-","△")&amp;"】"))</f>
        <v>【73.78】</v>
      </c>
      <c r="CB6" s="21">
        <f>IF(CB7="",NA(),CB7)</f>
        <v>295.32</v>
      </c>
      <c r="CC6" s="21">
        <f t="shared" ref="CC6:CK6" si="9">IF(CC7="",NA(),CC7)</f>
        <v>320.63</v>
      </c>
      <c r="CD6" s="21">
        <f t="shared" si="9"/>
        <v>293.69</v>
      </c>
      <c r="CE6" s="21">
        <f t="shared" si="9"/>
        <v>296.47000000000003</v>
      </c>
      <c r="CF6" s="21">
        <f t="shared" si="9"/>
        <v>309.67</v>
      </c>
      <c r="CG6" s="21">
        <f t="shared" si="9"/>
        <v>230.02</v>
      </c>
      <c r="CH6" s="21">
        <f t="shared" si="9"/>
        <v>228.47</v>
      </c>
      <c r="CI6" s="21">
        <f t="shared" si="9"/>
        <v>224.88</v>
      </c>
      <c r="CJ6" s="21">
        <f t="shared" si="9"/>
        <v>190.48</v>
      </c>
      <c r="CK6" s="21">
        <f t="shared" si="9"/>
        <v>193.59</v>
      </c>
      <c r="CL6" s="20" t="str">
        <f>IF(CL7="","",IF(CL7="-","【-】","【"&amp;SUBSTITUTE(TEXT(CL7,"#,##0.00"),"-","△")&amp;"】"))</f>
        <v>【220.62】</v>
      </c>
      <c r="CM6" s="21">
        <f>IF(CM7="",NA(),CM7)</f>
        <v>49.79</v>
      </c>
      <c r="CN6" s="21">
        <f t="shared" ref="CN6:CV6" si="10">IF(CN7="",NA(),CN7)</f>
        <v>45.25</v>
      </c>
      <c r="CO6" s="21">
        <f t="shared" si="10"/>
        <v>44.5</v>
      </c>
      <c r="CP6" s="21">
        <f t="shared" si="10"/>
        <v>40.46</v>
      </c>
      <c r="CQ6" s="21">
        <f t="shared" si="10"/>
        <v>41.96</v>
      </c>
      <c r="CR6" s="21">
        <f t="shared" si="10"/>
        <v>42.56</v>
      </c>
      <c r="CS6" s="21">
        <f t="shared" si="10"/>
        <v>42.47</v>
      </c>
      <c r="CT6" s="21">
        <f t="shared" si="10"/>
        <v>42.4</v>
      </c>
      <c r="CU6" s="21">
        <f t="shared" si="10"/>
        <v>44.24</v>
      </c>
      <c r="CV6" s="21">
        <f t="shared" si="10"/>
        <v>45.3</v>
      </c>
      <c r="CW6" s="20" t="str">
        <f>IF(CW7="","",IF(CW7="-","【-】","【"&amp;SUBSTITUTE(TEXT(CW7,"#,##0.00"),"-","△")&amp;"】"))</f>
        <v>【42.22】</v>
      </c>
      <c r="CX6" s="21">
        <f>IF(CX7="",NA(),CX7)</f>
        <v>72.349999999999994</v>
      </c>
      <c r="CY6" s="21">
        <f t="shared" ref="CY6:DG6" si="11">IF(CY7="",NA(),CY7)</f>
        <v>72.69</v>
      </c>
      <c r="CZ6" s="21">
        <f t="shared" si="11"/>
        <v>73.900000000000006</v>
      </c>
      <c r="DA6" s="21">
        <f t="shared" si="11"/>
        <v>75.66</v>
      </c>
      <c r="DB6" s="21">
        <f t="shared" si="11"/>
        <v>76.66</v>
      </c>
      <c r="DC6" s="21">
        <f t="shared" si="11"/>
        <v>83.32</v>
      </c>
      <c r="DD6" s="21">
        <f t="shared" si="11"/>
        <v>83.75</v>
      </c>
      <c r="DE6" s="21">
        <f t="shared" si="11"/>
        <v>84.19</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0.27</v>
      </c>
      <c r="EN6" s="21">
        <f t="shared" si="14"/>
        <v>0.22</v>
      </c>
      <c r="EO6" s="20" t="str">
        <f>IF(EO7="","",IF(EO7="-","【-】","【"&amp;SUBSTITUTE(TEXT(EO7,"#,##0.00"),"-","△")&amp;"】"))</f>
        <v>【0.13】</v>
      </c>
    </row>
    <row r="7" spans="1:145" s="22" customFormat="1" x14ac:dyDescent="0.15">
      <c r="A7" s="14"/>
      <c r="B7" s="23">
        <v>2022</v>
      </c>
      <c r="C7" s="23">
        <v>44458</v>
      </c>
      <c r="D7" s="23">
        <v>47</v>
      </c>
      <c r="E7" s="23">
        <v>17</v>
      </c>
      <c r="F7" s="23">
        <v>4</v>
      </c>
      <c r="G7" s="23">
        <v>0</v>
      </c>
      <c r="H7" s="23" t="s">
        <v>96</v>
      </c>
      <c r="I7" s="23" t="s">
        <v>97</v>
      </c>
      <c r="J7" s="23" t="s">
        <v>98</v>
      </c>
      <c r="K7" s="23" t="s">
        <v>99</v>
      </c>
      <c r="L7" s="23" t="s">
        <v>100</v>
      </c>
      <c r="M7" s="23" t="s">
        <v>101</v>
      </c>
      <c r="N7" s="24" t="s">
        <v>102</v>
      </c>
      <c r="O7" s="24" t="s">
        <v>103</v>
      </c>
      <c r="P7" s="24">
        <v>25.76</v>
      </c>
      <c r="Q7" s="24">
        <v>100.61</v>
      </c>
      <c r="R7" s="24">
        <v>3302</v>
      </c>
      <c r="S7" s="24">
        <v>21774</v>
      </c>
      <c r="T7" s="24">
        <v>460.67</v>
      </c>
      <c r="U7" s="24">
        <v>47.27</v>
      </c>
      <c r="V7" s="24">
        <v>5571</v>
      </c>
      <c r="W7" s="24">
        <v>2.5499999999999998</v>
      </c>
      <c r="X7" s="24">
        <v>2184.71</v>
      </c>
      <c r="Y7" s="24">
        <v>63.76</v>
      </c>
      <c r="Z7" s="24">
        <v>69.099999999999994</v>
      </c>
      <c r="AA7" s="24">
        <v>72.02</v>
      </c>
      <c r="AB7" s="24">
        <v>71.599999999999994</v>
      </c>
      <c r="AC7" s="24">
        <v>73.78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523.99</v>
      </c>
      <c r="BG7" s="24">
        <v>495.55</v>
      </c>
      <c r="BH7" s="24">
        <v>382.62</v>
      </c>
      <c r="BI7" s="24">
        <v>267.47000000000003</v>
      </c>
      <c r="BJ7" s="24">
        <v>226.25</v>
      </c>
      <c r="BK7" s="24">
        <v>1194.1500000000001</v>
      </c>
      <c r="BL7" s="24">
        <v>1206.79</v>
      </c>
      <c r="BM7" s="24">
        <v>1258.43</v>
      </c>
      <c r="BN7" s="24">
        <v>1283.69</v>
      </c>
      <c r="BO7" s="24">
        <v>1160.22</v>
      </c>
      <c r="BP7" s="24">
        <v>1182.1099999999999</v>
      </c>
      <c r="BQ7" s="24">
        <v>59.87</v>
      </c>
      <c r="BR7" s="24">
        <v>55.4</v>
      </c>
      <c r="BS7" s="24">
        <v>60.96</v>
      </c>
      <c r="BT7" s="24">
        <v>60.55</v>
      </c>
      <c r="BU7" s="24">
        <v>59.23</v>
      </c>
      <c r="BV7" s="24">
        <v>72.260000000000005</v>
      </c>
      <c r="BW7" s="24">
        <v>71.84</v>
      </c>
      <c r="BX7" s="24">
        <v>73.36</v>
      </c>
      <c r="BY7" s="24">
        <v>82.53</v>
      </c>
      <c r="BZ7" s="24">
        <v>81.81</v>
      </c>
      <c r="CA7" s="24">
        <v>73.78</v>
      </c>
      <c r="CB7" s="24">
        <v>295.32</v>
      </c>
      <c r="CC7" s="24">
        <v>320.63</v>
      </c>
      <c r="CD7" s="24">
        <v>293.69</v>
      </c>
      <c r="CE7" s="24">
        <v>296.47000000000003</v>
      </c>
      <c r="CF7" s="24">
        <v>309.67</v>
      </c>
      <c r="CG7" s="24">
        <v>230.02</v>
      </c>
      <c r="CH7" s="24">
        <v>228.47</v>
      </c>
      <c r="CI7" s="24">
        <v>224.88</v>
      </c>
      <c r="CJ7" s="24">
        <v>190.48</v>
      </c>
      <c r="CK7" s="24">
        <v>193.59</v>
      </c>
      <c r="CL7" s="24">
        <v>220.62</v>
      </c>
      <c r="CM7" s="24">
        <v>49.79</v>
      </c>
      <c r="CN7" s="24">
        <v>45.25</v>
      </c>
      <c r="CO7" s="24">
        <v>44.5</v>
      </c>
      <c r="CP7" s="24">
        <v>40.46</v>
      </c>
      <c r="CQ7" s="24">
        <v>41.96</v>
      </c>
      <c r="CR7" s="24">
        <v>42.56</v>
      </c>
      <c r="CS7" s="24">
        <v>42.47</v>
      </c>
      <c r="CT7" s="24">
        <v>42.4</v>
      </c>
      <c r="CU7" s="24">
        <v>44.24</v>
      </c>
      <c r="CV7" s="24">
        <v>45.3</v>
      </c>
      <c r="CW7" s="24">
        <v>42.22</v>
      </c>
      <c r="CX7" s="24">
        <v>72.349999999999994</v>
      </c>
      <c r="CY7" s="24">
        <v>72.69</v>
      </c>
      <c r="CZ7" s="24">
        <v>73.900000000000006</v>
      </c>
      <c r="DA7" s="24">
        <v>75.66</v>
      </c>
      <c r="DB7" s="24">
        <v>76.66</v>
      </c>
      <c r="DC7" s="24">
        <v>83.32</v>
      </c>
      <c r="DD7" s="24">
        <v>83.75</v>
      </c>
      <c r="DE7" s="24">
        <v>84.19</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2023-12-12T02:49:25Z</dcterms:created>
  <dcterms:modified xsi:type="dcterms:W3CDTF">2024-02-02T05:29:20Z</dcterms:modified>
  <cp:category/>
</cp:coreProperties>
</file>