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0_色麻町★\"/>
    </mc:Choice>
  </mc:AlternateContent>
  <workbookProtection workbookAlgorithmName="SHA-512" workbookHashValue="HnwGAZACOb83dhMWKwTIfrqqchbxt9bsPV2sFKxKyp5rwg5B24HwGKOZIUPNUZUIVLiMHWnF+hIMN2EAFfCjkQ==" workbookSaltValue="1LzC21Eu4X52bJgUnQLMKw==" workbookSpinCount="100000" lockStructure="1"/>
  <bookViews>
    <workbookView xWindow="0" yWindow="0" windowWidth="27870" windowHeight="127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P10" i="4"/>
  <c r="B10" i="4"/>
  <c r="AT8" i="4"/>
  <c r="I8" i="4"/>
  <c r="B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<sst xmlns="http://schemas.openxmlformats.org/spreadsheetml/2006/main" count="236" uniqueCount="122">
  <si>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</si>
  <si>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</si>
  <si>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</si>
  <si>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</si>
  <si>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</si>
  <si>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</si>
  <si>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</si>
  <si>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</si>
  <si>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</si>
  <si>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</si>
  <si>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</si>
  <si>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</si>
  <si>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</si>
  <si>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</si>
  <si>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</si>
  <si>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</si>
  <si>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</si>
  <si>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</si>
  <si>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</si>
  <si>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</si>
  <si>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</si>
  <si>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</si>
  <si>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</si>
  <si>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</si>
  <si>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</si>
  <si>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</si>
  <si>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</si>
  <si>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</si>
  <si>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</si>
  <si>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</si>
  <si>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</si>
  <si>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</si>
  <si>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</si>
  <si>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</si>
  <si>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</si>
  <si>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</si>
  <si>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</si>
  <si>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</si>
  <si>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</si>
  <si>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</si>
  <si>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</si>
  <si>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</si>
  <si>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</si>
  <si>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</si>
  <si>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</si>
  <si>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</si>
  <si>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</si>
  <si>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</si>
  <si>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</si>
  <si>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</si>
  <si>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</si>
  <si>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</si>
  <si>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</si>
  <si>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</si>
  <si>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</si>
  <si>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</si>
  <si>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</si>
  <si>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</si>
  <si>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</si>
  <si>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</si>
  <si>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</si>
  <si>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</si>
  <si>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</si>
  <si>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</si>
  <si>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</si>
  <si>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</si>
  <si>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</si>
  <si>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</si>
  <si>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</si>
  <si>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</si>
  <si>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</si>
  <si>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</si>
  <si>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</si>
  <si>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</si>
  <si>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</si>
  <si>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</si>
  <si>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</si>
  <si>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</si>
  <si>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</si>
  <si>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</si>
  <si>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</si>
  <si>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</si>
  <si>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</si>
  <si>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</si>
  <si>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</si>
  <si>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</si>
  <si>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</si>
  <si>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</si>
  <si>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</si>
  <si>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</si>
  <si>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</si>
  <si>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</si>
  <si>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</si>
  <si>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</si>
  <si>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</si>
  <si>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</si>
  <si>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</si>
  <si>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</si>
  <si>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</si>
  <si>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</si>
  <si>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</si>
  <si>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</si>
  <si>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</si>
  <si>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</si>
  <si>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</si>
  <si>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</si>
  <si>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</si>
  <si>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</si>
  <si>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</si>
  <si>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</si>
  <si>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</si>
  <si>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</si>
  <si>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</si>
  <si>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</si>
  <si>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</si>
  <si>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</si>
  <si>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</si>
  <si>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</si>
  <si>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</si>
  <si>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平成9年度より稼働しており、すでに25年が経過した施設である。各機器等の修繕は随時行っているが全体的に耐用年数を過ぎており、平成29年度より機器の更新を実施し、令和元年度に完了した。</t>
    <phoneticPr fontId="4"/>
  </si>
  <si>
    <t>補助事業により各種機器を効率の良いものに更新し維持管理費用の軽減及び施設の長寿命化対策に努める。また、継続的に接続の広報活動を行い、水洗化率の向上を図ると共に、人口減少等に伴い使用料の見直しを行い適正な料金を設定していく。また、策定した経営戦略に基づき、計画的・効率的な事業運営を推進する。</t>
    <rPh sb="66" eb="69">
      <t>スイセンカ</t>
    </rPh>
    <rPh sb="88" eb="91">
      <t>シヨウリョウ</t>
    </rPh>
    <phoneticPr fontId="4"/>
  </si>
  <si>
    <t>①について、料金収入と併せて一般会計からの繰入を行っているが、今後他事業と併せ料金の見直しを行い、比率の増を図る。
④について、平成11年度で工事は完了しており、新たな借入予定もないことから、企業債残高は、R7年度をピークに減少していくものと見込んでいる。
⑤について、料金収入に対して維持管理費用が多額である。今後各機器の更新時に効率の良い機器に更新し維持管理費の軽減を図る。また、他の事業も含め使用料金の見直しが必要。
⑥について、平均値を上回っており、高額となっている。今後維持管理費の軽減を図り単価を下げる必要がある。　　　　　　　　　　　　　　　　　　　　　　　　　
⑦について、年々人口減少傾向にあり施設利用率は54.43％となっている。　　　　　　　　　　　　　　　　　　⑧について、今後は若干の変動はあるものの80％台を推移するものと思われる。しかし、人口の減少、高齢化等の要因から新規接続の申し込みも年間3戸程度となっているため、今後も下水接続の広報活動に努め、更なる水洗化率の向上に努める。</t>
    <rPh sb="81" eb="82">
      <t>アラ</t>
    </rPh>
    <rPh sb="84" eb="86">
      <t>カリイレ</t>
    </rPh>
    <rPh sb="86" eb="88">
      <t>ヨテイ</t>
    </rPh>
    <rPh sb="96" eb="99">
      <t>キギョウサイ</t>
    </rPh>
    <rPh sb="99" eb="101">
      <t>ザンダカ</t>
    </rPh>
    <rPh sb="112" eb="114">
      <t>ゲンショウ</t>
    </rPh>
    <rPh sb="121" eb="12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</si>
</sst>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B-41F3-BC4E-9F3A5C3ECB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B1B-41F3-BC4E-9F3A5C3ECB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59.94</c:v>
                </c:pt>
                <c:pt idx="1">
                  <c:v>58.72</c:v>
                </c:pt>
                <c:pt idx="2">
                  <c:v>58.72</c:v>
                </c:pt>
                <c:pt idx="3">
                  <c:v>57.49</c:v>
                </c:pt>
                <c:pt idx="4">
                  <c:v>54.43</c:v>
                </c:pt>
              </c:numCache>
            </c:numRef>
          </c:val>
          <c:extLst>
            <c:ext xmlns:c16="http://schemas.microsoft.com/office/drawing/2014/chart" uri="{C3380CC4-5D6E-409C-BE32-E72D297353CC}">
              <c16:uniqueId val="{00000000-A730-411C-B321-EAED245552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730-411C-B321-EAED245552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86.4</c:v>
                </c:pt>
                <c:pt idx="1">
                  <c:v>86.44</c:v>
                </c:pt>
                <c:pt idx="2">
                  <c:v>86.21</c:v>
                </c:pt>
                <c:pt idx="3">
                  <c:v>87.99</c:v>
                </c:pt>
                <c:pt idx="4">
                  <c:v>88.35</c:v>
                </c:pt>
              </c:numCache>
            </c:numRef>
          </c:val>
          <c:extLst>
            <c:ext xmlns:c16="http://schemas.microsoft.com/office/drawing/2014/chart" uri="{C3380CC4-5D6E-409C-BE32-E72D297353CC}">
              <c16:uniqueId val="{00000000-1CB5-45D0-ABB8-D740D18D64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CB5-45D0-ABB8-D740D18D64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112.45</c:v>
                </c:pt>
                <c:pt idx="1">
                  <c:v>122.58</c:v>
                </c:pt>
                <c:pt idx="2">
                  <c:v>104.07</c:v>
                </c:pt>
                <c:pt idx="3">
                  <c:v>106.16</c:v>
                </c:pt>
                <c:pt idx="4">
                  <c:v>109.31</c:v>
                </c:pt>
              </c:numCache>
            </c:numRef>
          </c:val>
          <c:extLst>
            <c:ext xmlns:c16="http://schemas.microsoft.com/office/drawing/2014/chart" uri="{C3380CC4-5D6E-409C-BE32-E72D297353CC}">
              <c16:uniqueId val="{00000000-2DFE-4BF6-9ED4-41039015B9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E-4BF6-9ED4-41039015B9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F-4E15-AB37-706B81F5D5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F-4E15-AB37-706B81F5D5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C-474D-B38E-93CDAFFA04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C-474D-B38E-93CDAFFA04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B-40C6-AD1E-6BEC1C5837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B-40C6-AD1E-6BEC1C5837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D-4B80-AC06-541EEECCAF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D-4B80-AC06-541EEECCAF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14-42C5-A89E-D22014CB82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714-42C5-A89E-D22014CB82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36.46</c:v>
                </c:pt>
                <c:pt idx="1">
                  <c:v>38.21</c:v>
                </c:pt>
                <c:pt idx="2">
                  <c:v>33.909999999999997</c:v>
                </c:pt>
                <c:pt idx="3">
                  <c:v>35.409999999999997</c:v>
                </c:pt>
                <c:pt idx="4">
                  <c:v>32.5</c:v>
                </c:pt>
              </c:numCache>
            </c:numRef>
          </c:val>
          <c:extLst>
            <c:ext xmlns:c16="http://schemas.microsoft.com/office/drawing/2014/chart" uri="{C3380CC4-5D6E-409C-BE32-E72D297353CC}">
              <c16:uniqueId val="{00000000-4C6F-4253-A897-7B8CC72882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C6F-4253-A897-7B8CC72882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324.82</c:v>
                </c:pt>
                <c:pt idx="1">
                  <c:v>323.3</c:v>
                </c:pt>
                <c:pt idx="2">
                  <c:v>372.12</c:v>
                </c:pt>
                <c:pt idx="3">
                  <c:v>421.39</c:v>
                </c:pt>
                <c:pt idx="4">
                  <c:v>461.36</c:v>
                </c:pt>
              </c:numCache>
            </c:numRef>
          </c:val>
          <c:extLst>
            <c:ext xmlns:c16="http://schemas.microsoft.com/office/drawing/2014/chart" uri="{C3380CC4-5D6E-409C-BE32-E72D297353CC}">
              <c16:uniqueId val="{00000000-1B83-4D32-9667-B704833CA2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B83-4D32-9667-B704833CA2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色麻町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6401</v>
      </c>
      <c r="AM8" s="45"/>
      <c r="AN8" s="45"/>
      <c r="AO8" s="45"/>
      <c r="AP8" s="45"/>
      <c r="AQ8" s="45"/>
      <c r="AR8" s="45"/>
      <c r="AS8" s="45"/>
      <c r="AT8" s="46">
        <f>データ!T6</f>
        <v>109.28</v>
      </c>
      <c r="AU8" s="46"/>
      <c r="AV8" s="46"/>
      <c r="AW8" s="46"/>
      <c r="AX8" s="46"/>
      <c r="AY8" s="46"/>
      <c r="AZ8" s="46"/>
      <c r="BA8" s="46"/>
      <c r="BB8" s="46">
        <f>データ!U6</f>
        <v>58.57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12.69</v>
      </c>
      <c r="Q10" s="46"/>
      <c r="R10" s="46"/>
      <c r="S10" s="46"/>
      <c r="T10" s="46"/>
      <c r="U10" s="46"/>
      <c r="V10" s="46"/>
      <c r="W10" s="46">
        <f>データ!Q6</f>
        <v>91.24</v>
      </c>
      <c r="X10" s="46"/>
      <c r="Y10" s="46"/>
      <c r="Z10" s="46"/>
      <c r="AA10" s="46"/>
      <c r="AB10" s="46"/>
      <c r="AC10" s="46"/>
      <c r="AD10" s="45">
        <f>データ!R6</f>
        <v>2855</v>
      </c>
      <c r="AE10" s="45"/>
      <c r="AF10" s="45"/>
      <c r="AG10" s="45"/>
      <c r="AH10" s="45"/>
      <c r="AI10" s="45"/>
      <c r="AJ10" s="45"/>
      <c r="AK10" s="2"/>
      <c r="AL10" s="45">
        <f>データ!V6</f>
        <v>807</v>
      </c>
      <c r="AM10" s="45"/>
      <c r="AN10" s="45"/>
      <c r="AO10" s="45"/>
      <c r="AP10" s="45"/>
      <c r="AQ10" s="45"/>
      <c r="AR10" s="45"/>
      <c r="AS10" s="45"/>
      <c r="AT10" s="46">
        <f>データ!W6</f>
        <v>0.7</v>
      </c>
      <c r="AU10" s="46"/>
      <c r="AV10" s="46"/>
      <c r="AW10" s="46"/>
      <c r="AX10" s="46"/>
      <c r="AY10" s="46"/>
      <c r="AZ10" s="46"/>
      <c r="BA10" s="46"/>
      <c r="BB10" s="46">
        <f>データ!X6</f>
        <v>1152.8599999999999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8XTPfqiHjxiGM0ShA8xBNDWuehn+CD0CxXIweObtGAnOFeBmBu+efNFBgCMyU8BmiaSQXjQGsAb4w3kMvBJkvA==" saltValue="8NcuorxzIHZho5M7t4mm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44440</v>
      </c>
      <c r="D6" s="19">
        <f t="shared" si="3"/>
        <v>47</v>
      </c>
      <c r="E6" s="19">
        <f t="shared" si="3"/>
        <v>17</v>
      </c>
      <c r="F6" s="19">
        <f t="shared" si="3"/>
        <v>5</v>
      </c>
      <c r="G6" s="19">
        <f t="shared" si="3"/>
        <v>0</v>
      </c>
      <c r="H6" s="19" t="str">
        <f t="shared" si="3"/>
        <v>宮城県　色麻町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12.69</v>
      </c>
      <c r="Q6" s="20">
        <f t="shared" si="3"/>
        <v>91.24</v>
      </c>
      <c r="R6" s="20">
        <f t="shared" si="3"/>
        <v>2855</v>
      </c>
      <c r="S6" s="20">
        <f t="shared" si="3"/>
        <v>6401</v>
      </c>
      <c r="T6" s="20">
        <f t="shared" si="3"/>
        <v>109.28</v>
      </c>
      <c r="U6" s="20">
        <f t="shared" si="3"/>
        <v>58.57</v>
      </c>
      <c r="V6" s="20">
        <f t="shared" si="3"/>
        <v>807</v>
      </c>
      <c r="W6" s="20">
        <f t="shared" si="3"/>
        <v>0.7</v>
      </c>
      <c r="X6" s="20">
        <f t="shared" si="3"/>
        <v>1152.8599999999999</v>
      </c>
      <c r="Y6" s="21">
        <f>IF(Y7="",NA(),Y7)</f>
        <v>112.45</v>
      </c>
      <c r="Z6" s="21">
        <f t="shared" ref="Z6:AH6" si="4">IF(Z7="",NA(),Z7)</f>
        <v>122.58</v>
      </c>
      <c r="AA6" s="21">
        <f t="shared" si="4"/>
        <v>104.07</v>
      </c>
      <c r="AB6" s="21">
        <f t="shared" si="4"/>
        <v>106.16</v>
      </c>
      <c r="AC6" s="21">
        <f t="shared" si="4"/>
        <v>109.31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36.46</v>
      </c>
      <c r="BR6" s="21">
        <f t="shared" ref="BR6:BZ6" si="8">IF(BR7="",NA(),BR7)</f>
        <v>38.21</v>
      </c>
      <c r="BS6" s="21">
        <f t="shared" si="8"/>
        <v>33.909999999999997</v>
      </c>
      <c r="BT6" s="21">
        <f t="shared" si="8"/>
        <v>35.409999999999997</v>
      </c>
      <c r="BU6" s="21">
        <f t="shared" si="8"/>
        <v>32.5</v>
      </c>
      <c r="BV6" s="21">
        <f t="shared" si="8"/>
        <v>57.77</v>
      </c>
      <c r="BW6" s="21">
        <f t="shared" si="8"/>
        <v>57.31</v>
      </c>
      <c r="BX6" s="21">
        <f t="shared" si="8"/>
        <v>57.08</v>
      </c>
      <c r="BY6" s="21">
        <f t="shared" si="8"/>
        <v>56.26</v>
      </c>
      <c r="BZ6" s="21">
        <f t="shared" si="8"/>
        <v>52.94</v>
      </c>
      <c r="CA6" s="20" t="str">
        <f>IF(CA7="","",IF(CA7="-","【-】","【"&amp;SUBSTITUTE(TEXT(CA7,"#,##0.00"),"-","△")&amp;"】"))</f>
        <v>【57.02】</v>
      </c>
      <c r="CB6" s="21">
        <f>IF(CB7="",NA(),CB7)</f>
        <v>324.82</v>
      </c>
      <c r="CC6" s="21">
        <f t="shared" ref="CC6:CK6" si="9">IF(CC7="",NA(),CC7)</f>
        <v>323.3</v>
      </c>
      <c r="CD6" s="21">
        <f t="shared" si="9"/>
        <v>372.12</v>
      </c>
      <c r="CE6" s="21">
        <f t="shared" si="9"/>
        <v>421.39</v>
      </c>
      <c r="CF6" s="21">
        <f t="shared" si="9"/>
        <v>461.36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59.94</v>
      </c>
      <c r="CN6" s="21">
        <f t="shared" ref="CN6:CV6" si="10">IF(CN7="",NA(),CN7)</f>
        <v>58.72</v>
      </c>
      <c r="CO6" s="21">
        <f t="shared" si="10"/>
        <v>58.72</v>
      </c>
      <c r="CP6" s="21">
        <f t="shared" si="10"/>
        <v>57.49</v>
      </c>
      <c r="CQ6" s="21">
        <f t="shared" si="10"/>
        <v>54.43</v>
      </c>
      <c r="CR6" s="21">
        <f t="shared" si="10"/>
        <v>50.68</v>
      </c>
      <c r="CS6" s="21">
        <f t="shared" si="10"/>
        <v>50.14</v>
      </c>
      <c r="CT6" s="21">
        <f t="shared" si="10"/>
        <v>54.83</v>
      </c>
      <c r="CU6" s="21">
        <f t="shared" si="10"/>
        <v>66.53</v>
      </c>
      <c r="CV6" s="21">
        <f t="shared" si="10"/>
        <v>52.35</v>
      </c>
      <c r="CW6" s="20" t="str">
        <f>IF(CW7="","",IF(CW7="-","【-】","【"&amp;SUBSTITUTE(TEXT(CW7,"#,##0.00"),"-","△")&amp;"】"))</f>
        <v>【52.55】</v>
      </c>
      <c r="CX6" s="21">
        <f>IF(CX7="",NA(),CX7)</f>
        <v>86.4</v>
      </c>
      <c r="CY6" s="21">
        <f t="shared" ref="CY6:DG6" si="11">IF(CY7="",NA(),CY7)</f>
        <v>86.44</v>
      </c>
      <c r="CZ6" s="21">
        <f t="shared" si="11"/>
        <v>86.21</v>
      </c>
      <c r="DA6" s="21">
        <f t="shared" si="11"/>
        <v>87.99</v>
      </c>
      <c r="DB6" s="21">
        <f t="shared" si="11"/>
        <v>88.35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44440</v>
      </c>
      <c r="D7" s="23">
        <v>47</v>
      </c>
      <c r="E7" s="23">
        <v>17</v>
      </c>
      <c r="F7" s="23">
        <v>5</v>
      </c>
      <c r="G7" s="23">
        <v>0</v>
      </c>
      <c r="H7" s="23" t="s">
        <v>99</v>
      </c>
      <c r="I7" s="23" t="s">
        <v>100</v>
      </c>
      <c r="J7" s="23" t="s">
        <v>101</v>
      </c>
      <c r="K7" s="23" t="s">
        <v>102</v>
      </c>
      <c r="L7" s="23" t="s">
        <v>103</v>
      </c>
      <c r="M7" s="23" t="s">
        <v>104</v>
      </c>
      <c r="N7" s="24" t="s">
        <v>105</v>
      </c>
      <c r="O7" s="24" t="s">
        <v>106</v>
      </c>
      <c r="P7" s="24">
        <v>12.69</v>
      </c>
      <c r="Q7" s="24">
        <v>91.24</v>
      </c>
      <c r="R7" s="24">
        <v>2855</v>
      </c>
      <c r="S7" s="24">
        <v>6401</v>
      </c>
      <c r="T7" s="24">
        <v>109.28</v>
      </c>
      <c r="U7" s="24">
        <v>58.57</v>
      </c>
      <c r="V7" s="24">
        <v>807</v>
      </c>
      <c r="W7" s="24">
        <v>0.7</v>
      </c>
      <c r="X7" s="24">
        <v>1152.8599999999999</v>
      </c>
      <c r="Y7" s="24">
        <v>112.45</v>
      </c>
      <c r="Z7" s="24">
        <v>122.58</v>
      </c>
      <c r="AA7" s="24">
        <v>104.07</v>
      </c>
      <c r="AB7" s="24">
        <v>106.16</v>
      </c>
      <c r="AC7" s="24">
        <v>109.31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36.46</v>
      </c>
      <c r="BR7" s="24">
        <v>38.21</v>
      </c>
      <c r="BS7" s="24">
        <v>33.909999999999997</v>
      </c>
      <c r="BT7" s="24">
        <v>35.409999999999997</v>
      </c>
      <c r="BU7" s="24">
        <v>32.5</v>
      </c>
      <c r="BV7" s="24">
        <v>57.77</v>
      </c>
      <c r="BW7" s="24">
        <v>57.31</v>
      </c>
      <c r="BX7" s="24">
        <v>57.08</v>
      </c>
      <c r="BY7" s="24">
        <v>56.26</v>
      </c>
      <c r="BZ7" s="24">
        <v>52.94</v>
      </c>
      <c r="CA7" s="24">
        <v>57.02</v>
      </c>
      <c r="CB7" s="24">
        <v>324.82</v>
      </c>
      <c r="CC7" s="24">
        <v>323.3</v>
      </c>
      <c r="CD7" s="24">
        <v>372.12</v>
      </c>
      <c r="CE7" s="24">
        <v>421.39</v>
      </c>
      <c r="CF7" s="24">
        <v>461.36</v>
      </c>
      <c r="CG7" s="24">
        <v>274.35000000000002</v>
      </c>
      <c r="CH7" s="24">
        <v>273.52</v>
      </c>
      <c r="CI7" s="24">
        <v>274.99</v>
      </c>
      <c r="CJ7" s="24">
        <v>282.08999999999997</v>
      </c>
      <c r="CK7" s="24">
        <v>303.27999999999997</v>
      </c>
      <c r="CL7" s="24">
        <v>273.68</v>
      </c>
      <c r="CM7" s="24">
        <v>59.94</v>
      </c>
      <c r="CN7" s="24">
        <v>58.72</v>
      </c>
      <c r="CO7" s="24">
        <v>58.72</v>
      </c>
      <c r="CP7" s="24">
        <v>57.49</v>
      </c>
      <c r="CQ7" s="24">
        <v>54.43</v>
      </c>
      <c r="CR7" s="24">
        <v>50.68</v>
      </c>
      <c r="CS7" s="24">
        <v>50.14</v>
      </c>
      <c r="CT7" s="24">
        <v>54.83</v>
      </c>
      <c r="CU7" s="24">
        <v>66.53</v>
      </c>
      <c r="CV7" s="24">
        <v>52.35</v>
      </c>
      <c r="CW7" s="24">
        <v>52.55</v>
      </c>
      <c r="CX7" s="24">
        <v>86.4</v>
      </c>
      <c r="CY7" s="24">
        <v>86.44</v>
      </c>
      <c r="CZ7" s="24">
        <v>86.21</v>
      </c>
      <c r="DA7" s="24">
        <v>87.99</v>
      </c>
      <c r="DB7" s="24">
        <v>88.35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2024-02-21T01:52:39Z</cp:lastPrinted>
  <dcterms:created xsi:type="dcterms:W3CDTF">2023-12-12T02:52:13Z</dcterms:created>
  <dcterms:modified xsi:type="dcterms:W3CDTF">2024-02-21T01:52:42Z</dcterms:modified>
  <cp:category/>
</cp:coreProperties>
</file>