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50財務\02公営企業会計\01_決算状況調査\①全般\R5実施・公営企業決算統計関係\17 経営比較分析表\01 公営企業に係る経営比較分析表(令和4年度決算）の分析等について\04 市町村回答（確定）\02 団体別\30_色麻町★\"/>
    </mc:Choice>
  </mc:AlternateContent>
  <workbookProtection workbookAlgorithmName="SHA-512" workbookHashValue="R7gewHfiRcNaqb/Utv+UrLNmlIHunu1tF1TM5nSLHHU5FIgfhlFNgv5A5HeunKAEKgiVmhx82+nEnacXO3pygQ==" workbookSaltValue="Q7Qrabm2hT6BdIH27wFvAg==" workbookSpinCount="100000" lockStructure="1"/>
  <bookViews>
    <workbookView xWindow="0" yWindow="0" windowWidth="27870" windowHeight="12795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H85" i="4"/>
  <c r="G85" i="4"/>
  <c r="BB10" i="4"/>
  <c r="AL10" i="4"/>
  <c r="W10" i="4"/>
  <c r="I10" i="4"/>
  <c r="BB8" i="4"/>
  <c r="AT8" i="4"/>
  <c r="AL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<sst xmlns="http://schemas.openxmlformats.org/spreadsheetml/2006/main" count="228" uniqueCount="113">
  <si>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</si>
  <si>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</si>
  <si>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</si>
  <si>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</si>
  <si>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</si>
  <si>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</si>
  <si>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</si>
  <si>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</si>
  <si>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</si>
  <si>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</si>
  <si>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</si>
  <si>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</si>
  <si>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</si>
  <si>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</si>
  <si>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</si>
  <si>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</si>
  <si>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</si>
  <si>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</si>
  <si>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</si>
  <si>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</si>
  <si>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</si>
  <si>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</si>
  <si>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</si>
  <si>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</si>
  <si>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</si>
  <si>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</si>
  <si>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</si>
  <si>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</si>
  <si>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</si>
  <si>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</si>
  <si>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</si>
  <si>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</si>
  <si>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</si>
  <si>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</si>
  <si>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</si>
  <si>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</si>
  <si>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</si>
  <si>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</si>
  <si>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</si>
  <si>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</si>
  <si>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</si>
  <si>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</si>
  <si>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</si>
  <si>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</si>
  <si>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</si>
  <si>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</si>
  <si>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</si>
  <si>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</si>
  <si>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</si>
  <si>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</si>
  <si>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</si>
  <si>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</si>
  <si>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</si>
  <si>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</si>
  <si>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</si>
  <si>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</si>
  <si>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</si>
  <si>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</si>
  <si>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</si>
  <si>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</si>
  <si>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</si>
  <si>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</si>
  <si>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</si>
  <si>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</si>
  <si>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</si>
  <si>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</si>
  <si>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</si>
  <si>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</si>
  <si>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</si>
  <si>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</si>
  <si>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</si>
  <si>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</si>
  <si>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</si>
  <si>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</si>
  <si>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</si>
  <si>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</si>
  <si>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</si>
  <si>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</si>
  <si>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</si>
  <si>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</si>
  <si>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</si>
  <si>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</si>
  <si>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</si>
  <si>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</si>
  <si>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</si>
  <si>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</si>
  <si>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</si>
  <si>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</si>
  <si>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</si>
  <si>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</si>
  <si>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</si>
  <si>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</si>
  <si>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</si>
  <si>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色麻町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</si>
  <si>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</si>
  <si>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</si>
  <si>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</si>
  <si>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</si>
  <si>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</si>
  <si>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</si>
  <si>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</si>
  <si>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</si>
  <si>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</si>
  <si>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</si>
  <si>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</si>
  <si>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</si>
  <si>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</si>
  <si>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</si>
  <si>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</si>
  <si>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</si>
  <si>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管路経年化率の状況については全国平均・類似団体共に平均を大きく上回っている。
国の交付金を活用しながら、計画的に配管替えを進めていく。</t>
    <phoneticPr fontId="4"/>
  </si>
  <si>
    <t>本町では管路の老朽化による漏水が著しく、有収率が全国平均・類似団体共に平均を大きく下回っており、その改善が喫緊の課題となっている。令和４年度において、衛星を活用した漏水調査を実施し、給水区域毎に漏水が疑われる箇所の絞り込みを行った。この結果を踏まえ、令和５年度より漏水修理を進めている。今後も優先度・重要度の高い路線を中心に配水管の更新及び維持補修に努め、有収率の向上を目指していく。</t>
    <rPh sb="125" eb="127">
      <t>レイワ</t>
    </rPh>
    <rPh sb="128" eb="130">
      <t>ネンド</t>
    </rPh>
    <rPh sb="132" eb="134">
      <t>ロウスイ</t>
    </rPh>
    <rPh sb="134" eb="136">
      <t>シュウリ</t>
    </rPh>
    <rPh sb="137" eb="138">
      <t>スス</t>
    </rPh>
    <rPh sb="143" eb="145">
      <t>コンゴ</t>
    </rPh>
    <phoneticPr fontId="4"/>
  </si>
  <si>
    <t>経常収支比率は100％を上回っており、累積欠損金が発生していないことから、事業運営は比較的安定している。しかしながら、近年人口減少に伴い給水収益も減少傾向にあるため、経費削減を行いながらも、料金の改正を視野に入れながら事業を進めていく必要がある。
また、施設利用率について、給水人口の減少により、減少傾向にある。</t>
    <rPh sb="137" eb="139">
      <t>キュウスイ</t>
    </rPh>
    <rPh sb="139" eb="141">
      <t>ジンコウ</t>
    </rPh>
    <rPh sb="142" eb="144">
      <t>ゲンショウ</t>
    </rPh>
    <rPh sb="148" eb="150">
      <t>ゲンショウ</t>
    </rPh>
    <rPh sb="150" eb="152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</si>
</sst>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1.26</c:v>
                </c:pt>
                <c:pt idx="1">
                  <c:v>2.0299999999999998</c:v>
                </c:pt>
                <c:pt idx="2">
                  <c:v>2.19</c:v>
                </c:pt>
                <c:pt idx="3">
                  <c:v>1.05</c:v>
                </c:pt>
                <c:pt idx="4">
                  <c:v>1.1299999999999999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0-4FC1-A610-A6B7B68DA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0.47</c:v>
                </c:pt>
                <c:pt idx="2">
                  <c:v>0.4</c:v>
                </c:pt>
                <c:pt idx="3">
                  <c:v>0.36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B0-4FC1-A610-A6B7B68DA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83.64</c:v>
                </c:pt>
                <c:pt idx="1">
                  <c:v>82.92</c:v>
                </c:pt>
                <c:pt idx="2">
                  <c:v>83.38</c:v>
                </c:pt>
                <c:pt idx="3">
                  <c:v>81.260000000000005</c:v>
                </c:pt>
                <c:pt idx="4">
                  <c:v>66.569999999999993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0-46EA-A964-958B1600E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50.29</c:v>
                </c:pt>
                <c:pt idx="1">
                  <c:v>49.64</c:v>
                </c:pt>
                <c:pt idx="2">
                  <c:v>49.38</c:v>
                </c:pt>
                <c:pt idx="3">
                  <c:v>50.09</c:v>
                </c:pt>
                <c:pt idx="4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50-46EA-A964-958B1600E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62.2</c:v>
                </c:pt>
                <c:pt idx="1">
                  <c:v>61.81</c:v>
                </c:pt>
                <c:pt idx="2">
                  <c:v>62.68</c:v>
                </c:pt>
                <c:pt idx="3">
                  <c:v>63.36</c:v>
                </c:pt>
                <c:pt idx="4">
                  <c:v>63.1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2-467D-9627-A293099F6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77.73</c:v>
                </c:pt>
                <c:pt idx="1">
                  <c:v>78.09</c:v>
                </c:pt>
                <c:pt idx="2">
                  <c:v>78.010000000000005</c:v>
                </c:pt>
                <c:pt idx="3">
                  <c:v>77.599999999999994</c:v>
                </c:pt>
                <c:pt idx="4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2-467D-9627-A293099F6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102.95</c:v>
                </c:pt>
                <c:pt idx="1">
                  <c:v>103.64</c:v>
                </c:pt>
                <c:pt idx="2">
                  <c:v>118.29</c:v>
                </c:pt>
                <c:pt idx="3">
                  <c:v>114.36</c:v>
                </c:pt>
                <c:pt idx="4">
                  <c:v>109.81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4-469A-9184-CBEC61136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103.81</c:v>
                </c:pt>
                <c:pt idx="1">
                  <c:v>104.35</c:v>
                </c:pt>
                <c:pt idx="2">
                  <c:v>105.34</c:v>
                </c:pt>
                <c:pt idx="3">
                  <c:v>105.77</c:v>
                </c:pt>
                <c:pt idx="4">
                  <c:v>104.82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94-469A-9184-CBEC61136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50.29</c:v>
                </c:pt>
                <c:pt idx="1">
                  <c:v>49.28</c:v>
                </c:pt>
                <c:pt idx="2">
                  <c:v>48.95</c:v>
                </c:pt>
                <c:pt idx="3">
                  <c:v>48.8</c:v>
                </c:pt>
                <c:pt idx="4">
                  <c:v>48.55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8-440F-BAF1-1229B19D9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45.85</c:v>
                </c:pt>
                <c:pt idx="1">
                  <c:v>47.31</c:v>
                </c:pt>
                <c:pt idx="2">
                  <c:v>47.5</c:v>
                </c:pt>
                <c:pt idx="3">
                  <c:v>48.41</c:v>
                </c:pt>
                <c:pt idx="4">
                  <c:v>50.02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8-440F-BAF1-1229B19D9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60.54</c:v>
                </c:pt>
                <c:pt idx="1">
                  <c:v>56.81</c:v>
                </c:pt>
                <c:pt idx="2">
                  <c:v>53.28</c:v>
                </c:pt>
                <c:pt idx="3">
                  <c:v>52.16</c:v>
                </c:pt>
                <c:pt idx="4">
                  <c:v>51.03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4-4E2F-AF1B-644410A2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14.13</c:v>
                </c:pt>
                <c:pt idx="1">
                  <c:v>16.77</c:v>
                </c:pt>
                <c:pt idx="2">
                  <c:v>17.399999999999999</c:v>
                </c:pt>
                <c:pt idx="3">
                  <c:v>18.64</c:v>
                </c:pt>
                <c:pt idx="4">
                  <c:v>19.510000000000002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14-4E2F-AF1B-644410A2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C-43A5-A455-9AD23925F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25.66</c:v>
                </c:pt>
                <c:pt idx="1">
                  <c:v>21.69</c:v>
                </c:pt>
                <c:pt idx="2">
                  <c:v>24.04</c:v>
                </c:pt>
                <c:pt idx="3">
                  <c:v>28.03</c:v>
                </c:pt>
                <c:pt idx="4">
                  <c:v>26.73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8C-43A5-A455-9AD23925F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193.06</c:v>
                </c:pt>
                <c:pt idx="1">
                  <c:v>214.25</c:v>
                </c:pt>
                <c:pt idx="2">
                  <c:v>209.25</c:v>
                </c:pt>
                <c:pt idx="3">
                  <c:v>302.13</c:v>
                </c:pt>
                <c:pt idx="4">
                  <c:v>238.9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A-4DFD-8FC7-425F97505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300.14</c:v>
                </c:pt>
                <c:pt idx="1">
                  <c:v>301.04000000000002</c:v>
                </c:pt>
                <c:pt idx="2">
                  <c:v>305.08</c:v>
                </c:pt>
                <c:pt idx="3">
                  <c:v>305.33999999999997</c:v>
                </c:pt>
                <c:pt idx="4">
                  <c:v>310.01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AA-4DFD-8FC7-425F97505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246.73</c:v>
                </c:pt>
                <c:pt idx="1">
                  <c:v>263.20999999999998</c:v>
                </c:pt>
                <c:pt idx="2">
                  <c:v>307.41000000000003</c:v>
                </c:pt>
                <c:pt idx="3">
                  <c:v>351.32</c:v>
                </c:pt>
                <c:pt idx="4">
                  <c:v>381.83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C-4D54-AD04-B752C2DA8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566.65</c:v>
                </c:pt>
                <c:pt idx="1">
                  <c:v>551.62</c:v>
                </c:pt>
                <c:pt idx="2">
                  <c:v>585.59</c:v>
                </c:pt>
                <c:pt idx="3">
                  <c:v>561.34</c:v>
                </c:pt>
                <c:pt idx="4">
                  <c:v>538.33000000000004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0C-4D54-AD04-B752C2DA8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101.63</c:v>
                </c:pt>
                <c:pt idx="1">
                  <c:v>100.47</c:v>
                </c:pt>
                <c:pt idx="2">
                  <c:v>124.06</c:v>
                </c:pt>
                <c:pt idx="3">
                  <c:v>116.5</c:v>
                </c:pt>
                <c:pt idx="4">
                  <c:v>109.36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1-41F6-A63F-0C5E0ADA8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84.77</c:v>
                </c:pt>
                <c:pt idx="1">
                  <c:v>87.11</c:v>
                </c:pt>
                <c:pt idx="2">
                  <c:v>82.78</c:v>
                </c:pt>
                <c:pt idx="3">
                  <c:v>84.82</c:v>
                </c:pt>
                <c:pt idx="4">
                  <c:v>82.29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01-41F6-A63F-0C5E0ADA8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199.04</c:v>
                </c:pt>
                <c:pt idx="1">
                  <c:v>201.53</c:v>
                </c:pt>
                <c:pt idx="2">
                  <c:v>162.69999999999999</c:v>
                </c:pt>
                <c:pt idx="3">
                  <c:v>173.94</c:v>
                </c:pt>
                <c:pt idx="4">
                  <c:v>185.61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8-4A60-A500-64F99886F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227.27</c:v>
                </c:pt>
                <c:pt idx="1">
                  <c:v>223.98</c:v>
                </c:pt>
                <c:pt idx="2">
                  <c:v>225.09</c:v>
                </c:pt>
                <c:pt idx="3">
                  <c:v>224.82</c:v>
                </c:pt>
                <c:pt idx="4">
                  <c:v>230.85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78-4A60-A500-64F99886F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宮城県　色麻町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A8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6401</v>
      </c>
      <c r="AM8" s="66"/>
      <c r="AN8" s="66"/>
      <c r="AO8" s="66"/>
      <c r="AP8" s="66"/>
      <c r="AQ8" s="66"/>
      <c r="AR8" s="66"/>
      <c r="AS8" s="66"/>
      <c r="AT8" s="37">
        <f>データ!$S$6</f>
        <v>109.28</v>
      </c>
      <c r="AU8" s="38"/>
      <c r="AV8" s="38"/>
      <c r="AW8" s="38"/>
      <c r="AX8" s="38"/>
      <c r="AY8" s="38"/>
      <c r="AZ8" s="38"/>
      <c r="BA8" s="38"/>
      <c r="BB8" s="55">
        <f>データ!$T$6</f>
        <v>58.57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76.8</v>
      </c>
      <c r="J10" s="38"/>
      <c r="K10" s="38"/>
      <c r="L10" s="38"/>
      <c r="M10" s="38"/>
      <c r="N10" s="38"/>
      <c r="O10" s="65"/>
      <c r="P10" s="55">
        <f>データ!$P$6</f>
        <v>99.33</v>
      </c>
      <c r="Q10" s="55"/>
      <c r="R10" s="55"/>
      <c r="S10" s="55"/>
      <c r="T10" s="55"/>
      <c r="U10" s="55"/>
      <c r="V10" s="55"/>
      <c r="W10" s="66">
        <f>データ!$Q$6</f>
        <v>4180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6336</v>
      </c>
      <c r="AM10" s="66"/>
      <c r="AN10" s="66"/>
      <c r="AO10" s="66"/>
      <c r="AP10" s="66"/>
      <c r="AQ10" s="66"/>
      <c r="AR10" s="66"/>
      <c r="AS10" s="66"/>
      <c r="AT10" s="37">
        <f>データ!$V$6</f>
        <v>43.9</v>
      </c>
      <c r="AU10" s="38"/>
      <c r="AV10" s="38"/>
      <c r="AW10" s="38"/>
      <c r="AX10" s="38"/>
      <c r="AY10" s="38"/>
      <c r="AZ10" s="38"/>
      <c r="BA10" s="38"/>
      <c r="BB10" s="55">
        <f>データ!$W$6</f>
        <v>144.33000000000001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112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110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111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zVDUlh3/opnq4pHVBNAPvE/Xvfo8yk1RY8Y2BhB8SkJvevZDIQTuTOcZSqZKTRcJF7pdZ8DRiTzpxZecZBUrVw==" saltValue="86ok1cPDVbdbelZdoJrdNw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44440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宮城県　色麻町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76.8</v>
      </c>
      <c r="P6" s="21">
        <f t="shared" si="3"/>
        <v>99.33</v>
      </c>
      <c r="Q6" s="21">
        <f t="shared" si="3"/>
        <v>4180</v>
      </c>
      <c r="R6" s="21">
        <f t="shared" si="3"/>
        <v>6401</v>
      </c>
      <c r="S6" s="21">
        <f t="shared" si="3"/>
        <v>109.28</v>
      </c>
      <c r="T6" s="21">
        <f t="shared" si="3"/>
        <v>58.57</v>
      </c>
      <c r="U6" s="21">
        <f t="shared" si="3"/>
        <v>6336</v>
      </c>
      <c r="V6" s="21">
        <f t="shared" si="3"/>
        <v>43.9</v>
      </c>
      <c r="W6" s="21">
        <f t="shared" si="3"/>
        <v>144.33000000000001</v>
      </c>
      <c r="X6" s="22">
        <f>IF(X7="",NA(),X7)</f>
        <v>102.95</v>
      </c>
      <c r="Y6" s="22">
        <f t="shared" ref="Y6:AG6" si="4">IF(Y7="",NA(),Y7)</f>
        <v>103.64</v>
      </c>
      <c r="Z6" s="22">
        <f t="shared" si="4"/>
        <v>118.29</v>
      </c>
      <c r="AA6" s="22">
        <f t="shared" si="4"/>
        <v>114.36</v>
      </c>
      <c r="AB6" s="22">
        <f t="shared" si="4"/>
        <v>109.81</v>
      </c>
      <c r="AC6" s="22">
        <f t="shared" si="4"/>
        <v>103.81</v>
      </c>
      <c r="AD6" s="22">
        <f t="shared" si="4"/>
        <v>104.35</v>
      </c>
      <c r="AE6" s="22">
        <f t="shared" si="4"/>
        <v>105.34</v>
      </c>
      <c r="AF6" s="22">
        <f t="shared" si="4"/>
        <v>105.77</v>
      </c>
      <c r="AG6" s="22">
        <f t="shared" si="4"/>
        <v>104.82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25.66</v>
      </c>
      <c r="AO6" s="22">
        <f t="shared" si="5"/>
        <v>21.69</v>
      </c>
      <c r="AP6" s="22">
        <f t="shared" si="5"/>
        <v>24.04</v>
      </c>
      <c r="AQ6" s="22">
        <f t="shared" si="5"/>
        <v>28.03</v>
      </c>
      <c r="AR6" s="22">
        <f t="shared" si="5"/>
        <v>26.73</v>
      </c>
      <c r="AS6" s="21" t="str">
        <f>IF(AS7="","",IF(AS7="-","【-】","【"&amp;SUBSTITUTE(TEXT(AS7,"#,##0.00"),"-","△")&amp;"】"))</f>
        <v>【1.34】</v>
      </c>
      <c r="AT6" s="22">
        <f>IF(AT7="",NA(),AT7)</f>
        <v>193.06</v>
      </c>
      <c r="AU6" s="22">
        <f t="shared" ref="AU6:BC6" si="6">IF(AU7="",NA(),AU7)</f>
        <v>214.25</v>
      </c>
      <c r="AV6" s="22">
        <f t="shared" si="6"/>
        <v>209.25</v>
      </c>
      <c r="AW6" s="22">
        <f t="shared" si="6"/>
        <v>302.13</v>
      </c>
      <c r="AX6" s="22">
        <f t="shared" si="6"/>
        <v>238.9</v>
      </c>
      <c r="AY6" s="22">
        <f t="shared" si="6"/>
        <v>300.14</v>
      </c>
      <c r="AZ6" s="22">
        <f t="shared" si="6"/>
        <v>301.04000000000002</v>
      </c>
      <c r="BA6" s="22">
        <f t="shared" si="6"/>
        <v>305.08</v>
      </c>
      <c r="BB6" s="22">
        <f t="shared" si="6"/>
        <v>305.33999999999997</v>
      </c>
      <c r="BC6" s="22">
        <f t="shared" si="6"/>
        <v>310.01</v>
      </c>
      <c r="BD6" s="21" t="str">
        <f>IF(BD7="","",IF(BD7="-","【-】","【"&amp;SUBSTITUTE(TEXT(BD7,"#,##0.00"),"-","△")&amp;"】"))</f>
        <v>【252.29】</v>
      </c>
      <c r="BE6" s="22">
        <f>IF(BE7="",NA(),BE7)</f>
        <v>246.73</v>
      </c>
      <c r="BF6" s="22">
        <f t="shared" ref="BF6:BN6" si="7">IF(BF7="",NA(),BF7)</f>
        <v>263.20999999999998</v>
      </c>
      <c r="BG6" s="22">
        <f t="shared" si="7"/>
        <v>307.41000000000003</v>
      </c>
      <c r="BH6" s="22">
        <f t="shared" si="7"/>
        <v>351.32</v>
      </c>
      <c r="BI6" s="22">
        <f t="shared" si="7"/>
        <v>381.83</v>
      </c>
      <c r="BJ6" s="22">
        <f t="shared" si="7"/>
        <v>566.65</v>
      </c>
      <c r="BK6" s="22">
        <f t="shared" si="7"/>
        <v>551.62</v>
      </c>
      <c r="BL6" s="22">
        <f t="shared" si="7"/>
        <v>585.59</v>
      </c>
      <c r="BM6" s="22">
        <f t="shared" si="7"/>
        <v>561.34</v>
      </c>
      <c r="BN6" s="22">
        <f t="shared" si="7"/>
        <v>538.33000000000004</v>
      </c>
      <c r="BO6" s="21" t="str">
        <f>IF(BO7="","",IF(BO7="-","【-】","【"&amp;SUBSTITUTE(TEXT(BO7,"#,##0.00"),"-","△")&amp;"】"))</f>
        <v>【268.07】</v>
      </c>
      <c r="BP6" s="22">
        <f>IF(BP7="",NA(),BP7)</f>
        <v>101.63</v>
      </c>
      <c r="BQ6" s="22">
        <f t="shared" ref="BQ6:BY6" si="8">IF(BQ7="",NA(),BQ7)</f>
        <v>100.47</v>
      </c>
      <c r="BR6" s="22">
        <f t="shared" si="8"/>
        <v>124.06</v>
      </c>
      <c r="BS6" s="22">
        <f t="shared" si="8"/>
        <v>116.5</v>
      </c>
      <c r="BT6" s="22">
        <f t="shared" si="8"/>
        <v>109.36</v>
      </c>
      <c r="BU6" s="22">
        <f t="shared" si="8"/>
        <v>84.77</v>
      </c>
      <c r="BV6" s="22">
        <f t="shared" si="8"/>
        <v>87.11</v>
      </c>
      <c r="BW6" s="22">
        <f t="shared" si="8"/>
        <v>82.78</v>
      </c>
      <c r="BX6" s="22">
        <f t="shared" si="8"/>
        <v>84.82</v>
      </c>
      <c r="BY6" s="22">
        <f t="shared" si="8"/>
        <v>82.29</v>
      </c>
      <c r="BZ6" s="21" t="str">
        <f>IF(BZ7="","",IF(BZ7="-","【-】","【"&amp;SUBSTITUTE(TEXT(BZ7,"#,##0.00"),"-","△")&amp;"】"))</f>
        <v>【97.47】</v>
      </c>
      <c r="CA6" s="22">
        <f>IF(CA7="",NA(),CA7)</f>
        <v>199.04</v>
      </c>
      <c r="CB6" s="22">
        <f t="shared" ref="CB6:CJ6" si="9">IF(CB7="",NA(),CB7)</f>
        <v>201.53</v>
      </c>
      <c r="CC6" s="22">
        <f t="shared" si="9"/>
        <v>162.69999999999999</v>
      </c>
      <c r="CD6" s="22">
        <f t="shared" si="9"/>
        <v>173.94</v>
      </c>
      <c r="CE6" s="22">
        <f t="shared" si="9"/>
        <v>185.61</v>
      </c>
      <c r="CF6" s="22">
        <f t="shared" si="9"/>
        <v>227.27</v>
      </c>
      <c r="CG6" s="22">
        <f t="shared" si="9"/>
        <v>223.98</v>
      </c>
      <c r="CH6" s="22">
        <f t="shared" si="9"/>
        <v>225.09</v>
      </c>
      <c r="CI6" s="22">
        <f t="shared" si="9"/>
        <v>224.82</v>
      </c>
      <c r="CJ6" s="22">
        <f t="shared" si="9"/>
        <v>230.85</v>
      </c>
      <c r="CK6" s="21" t="str">
        <f>IF(CK7="","",IF(CK7="-","【-】","【"&amp;SUBSTITUTE(TEXT(CK7,"#,##0.00"),"-","△")&amp;"】"))</f>
        <v>【174.75】</v>
      </c>
      <c r="CL6" s="22">
        <f>IF(CL7="",NA(),CL7)</f>
        <v>83.64</v>
      </c>
      <c r="CM6" s="22">
        <f t="shared" ref="CM6:CU6" si="10">IF(CM7="",NA(),CM7)</f>
        <v>82.92</v>
      </c>
      <c r="CN6" s="22">
        <f t="shared" si="10"/>
        <v>83.38</v>
      </c>
      <c r="CO6" s="22">
        <f t="shared" si="10"/>
        <v>81.260000000000005</v>
      </c>
      <c r="CP6" s="22">
        <f t="shared" si="10"/>
        <v>66.569999999999993</v>
      </c>
      <c r="CQ6" s="22">
        <f t="shared" si="10"/>
        <v>50.29</v>
      </c>
      <c r="CR6" s="22">
        <f t="shared" si="10"/>
        <v>49.64</v>
      </c>
      <c r="CS6" s="22">
        <f t="shared" si="10"/>
        <v>49.38</v>
      </c>
      <c r="CT6" s="22">
        <f t="shared" si="10"/>
        <v>50.09</v>
      </c>
      <c r="CU6" s="22">
        <f t="shared" si="10"/>
        <v>50.1</v>
      </c>
      <c r="CV6" s="21" t="str">
        <f>IF(CV7="","",IF(CV7="-","【-】","【"&amp;SUBSTITUTE(TEXT(CV7,"#,##0.00"),"-","△")&amp;"】"))</f>
        <v>【59.97】</v>
      </c>
      <c r="CW6" s="22">
        <f>IF(CW7="",NA(),CW7)</f>
        <v>62.2</v>
      </c>
      <c r="CX6" s="22">
        <f t="shared" ref="CX6:DF6" si="11">IF(CX7="",NA(),CX7)</f>
        <v>61.81</v>
      </c>
      <c r="CY6" s="22">
        <f t="shared" si="11"/>
        <v>62.68</v>
      </c>
      <c r="CZ6" s="22">
        <f t="shared" si="11"/>
        <v>63.36</v>
      </c>
      <c r="DA6" s="22">
        <f t="shared" si="11"/>
        <v>63.1</v>
      </c>
      <c r="DB6" s="22">
        <f t="shared" si="11"/>
        <v>77.73</v>
      </c>
      <c r="DC6" s="22">
        <f t="shared" si="11"/>
        <v>78.09</v>
      </c>
      <c r="DD6" s="22">
        <f t="shared" si="11"/>
        <v>78.010000000000005</v>
      </c>
      <c r="DE6" s="22">
        <f t="shared" si="11"/>
        <v>77.599999999999994</v>
      </c>
      <c r="DF6" s="22">
        <f t="shared" si="11"/>
        <v>77.3</v>
      </c>
      <c r="DG6" s="21" t="str">
        <f>IF(DG7="","",IF(DG7="-","【-】","【"&amp;SUBSTITUTE(TEXT(DG7,"#,##0.00"),"-","△")&amp;"】"))</f>
        <v>【89.76】</v>
      </c>
      <c r="DH6" s="22">
        <f>IF(DH7="",NA(),DH7)</f>
        <v>50.29</v>
      </c>
      <c r="DI6" s="22">
        <f t="shared" ref="DI6:DQ6" si="12">IF(DI7="",NA(),DI7)</f>
        <v>49.28</v>
      </c>
      <c r="DJ6" s="22">
        <f t="shared" si="12"/>
        <v>48.95</v>
      </c>
      <c r="DK6" s="22">
        <f t="shared" si="12"/>
        <v>48.8</v>
      </c>
      <c r="DL6" s="22">
        <f t="shared" si="12"/>
        <v>48.55</v>
      </c>
      <c r="DM6" s="22">
        <f t="shared" si="12"/>
        <v>45.85</v>
      </c>
      <c r="DN6" s="22">
        <f t="shared" si="12"/>
        <v>47.31</v>
      </c>
      <c r="DO6" s="22">
        <f t="shared" si="12"/>
        <v>47.5</v>
      </c>
      <c r="DP6" s="22">
        <f t="shared" si="12"/>
        <v>48.41</v>
      </c>
      <c r="DQ6" s="22">
        <f t="shared" si="12"/>
        <v>50.02</v>
      </c>
      <c r="DR6" s="21" t="str">
        <f>IF(DR7="","",IF(DR7="-","【-】","【"&amp;SUBSTITUTE(TEXT(DR7,"#,##0.00"),"-","△")&amp;"】"))</f>
        <v>【51.51】</v>
      </c>
      <c r="DS6" s="22">
        <f>IF(DS7="",NA(),DS7)</f>
        <v>60.54</v>
      </c>
      <c r="DT6" s="22">
        <f t="shared" ref="DT6:EB6" si="13">IF(DT7="",NA(),DT7)</f>
        <v>56.81</v>
      </c>
      <c r="DU6" s="22">
        <f t="shared" si="13"/>
        <v>53.28</v>
      </c>
      <c r="DV6" s="22">
        <f t="shared" si="13"/>
        <v>52.16</v>
      </c>
      <c r="DW6" s="22">
        <f t="shared" si="13"/>
        <v>51.03</v>
      </c>
      <c r="DX6" s="22">
        <f t="shared" si="13"/>
        <v>14.13</v>
      </c>
      <c r="DY6" s="22">
        <f t="shared" si="13"/>
        <v>16.77</v>
      </c>
      <c r="DZ6" s="22">
        <f t="shared" si="13"/>
        <v>17.399999999999999</v>
      </c>
      <c r="EA6" s="22">
        <f t="shared" si="13"/>
        <v>18.64</v>
      </c>
      <c r="EB6" s="22">
        <f t="shared" si="13"/>
        <v>19.510000000000002</v>
      </c>
      <c r="EC6" s="21" t="str">
        <f>IF(EC7="","",IF(EC7="-","【-】","【"&amp;SUBSTITUTE(TEXT(EC7,"#,##0.00"),"-","△")&amp;"】"))</f>
        <v>【23.75】</v>
      </c>
      <c r="ED6" s="22">
        <f>IF(ED7="",NA(),ED7)</f>
        <v>1.26</v>
      </c>
      <c r="EE6" s="22">
        <f t="shared" ref="EE6:EM6" si="14">IF(EE7="",NA(),EE7)</f>
        <v>2.0299999999999998</v>
      </c>
      <c r="EF6" s="22">
        <f t="shared" si="14"/>
        <v>2.19</v>
      </c>
      <c r="EG6" s="22">
        <f t="shared" si="14"/>
        <v>1.05</v>
      </c>
      <c r="EH6" s="22">
        <f t="shared" si="14"/>
        <v>1.1299999999999999</v>
      </c>
      <c r="EI6" s="22">
        <f t="shared" si="14"/>
        <v>0.52</v>
      </c>
      <c r="EJ6" s="22">
        <f t="shared" si="14"/>
        <v>0.47</v>
      </c>
      <c r="EK6" s="22">
        <f t="shared" si="14"/>
        <v>0.4</v>
      </c>
      <c r="EL6" s="22">
        <f t="shared" si="14"/>
        <v>0.36</v>
      </c>
      <c r="EM6" s="22">
        <f t="shared" si="14"/>
        <v>0.56999999999999995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44440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76.8</v>
      </c>
      <c r="P7" s="25">
        <v>99.33</v>
      </c>
      <c r="Q7" s="25">
        <v>4180</v>
      </c>
      <c r="R7" s="25">
        <v>6401</v>
      </c>
      <c r="S7" s="25">
        <v>109.28</v>
      </c>
      <c r="T7" s="25">
        <v>58.57</v>
      </c>
      <c r="U7" s="25">
        <v>6336</v>
      </c>
      <c r="V7" s="25">
        <v>43.9</v>
      </c>
      <c r="W7" s="25">
        <v>144.33000000000001</v>
      </c>
      <c r="X7" s="25">
        <v>102.95</v>
      </c>
      <c r="Y7" s="25">
        <v>103.64</v>
      </c>
      <c r="Z7" s="25">
        <v>118.29</v>
      </c>
      <c r="AA7" s="25">
        <v>114.36</v>
      </c>
      <c r="AB7" s="25">
        <v>109.81</v>
      </c>
      <c r="AC7" s="25">
        <v>103.81</v>
      </c>
      <c r="AD7" s="25">
        <v>104.35</v>
      </c>
      <c r="AE7" s="25">
        <v>105.34</v>
      </c>
      <c r="AF7" s="25">
        <v>105.77</v>
      </c>
      <c r="AG7" s="25">
        <v>104.82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25.66</v>
      </c>
      <c r="AO7" s="25">
        <v>21.69</v>
      </c>
      <c r="AP7" s="25">
        <v>24.04</v>
      </c>
      <c r="AQ7" s="25">
        <v>28.03</v>
      </c>
      <c r="AR7" s="25">
        <v>26.73</v>
      </c>
      <c r="AS7" s="25">
        <v>1.34</v>
      </c>
      <c r="AT7" s="25">
        <v>193.06</v>
      </c>
      <c r="AU7" s="25">
        <v>214.25</v>
      </c>
      <c r="AV7" s="25">
        <v>209.25</v>
      </c>
      <c r="AW7" s="25">
        <v>302.13</v>
      </c>
      <c r="AX7" s="25">
        <v>238.9</v>
      </c>
      <c r="AY7" s="25">
        <v>300.14</v>
      </c>
      <c r="AZ7" s="25">
        <v>301.04000000000002</v>
      </c>
      <c r="BA7" s="25">
        <v>305.08</v>
      </c>
      <c r="BB7" s="25">
        <v>305.33999999999997</v>
      </c>
      <c r="BC7" s="25">
        <v>310.01</v>
      </c>
      <c r="BD7" s="25">
        <v>252.29</v>
      </c>
      <c r="BE7" s="25">
        <v>246.73</v>
      </c>
      <c r="BF7" s="25">
        <v>263.20999999999998</v>
      </c>
      <c r="BG7" s="25">
        <v>307.41000000000003</v>
      </c>
      <c r="BH7" s="25">
        <v>351.32</v>
      </c>
      <c r="BI7" s="25">
        <v>381.83</v>
      </c>
      <c r="BJ7" s="25">
        <v>566.65</v>
      </c>
      <c r="BK7" s="25">
        <v>551.62</v>
      </c>
      <c r="BL7" s="25">
        <v>585.59</v>
      </c>
      <c r="BM7" s="25">
        <v>561.34</v>
      </c>
      <c r="BN7" s="25">
        <v>538.33000000000004</v>
      </c>
      <c r="BO7" s="25">
        <v>268.07</v>
      </c>
      <c r="BP7" s="25">
        <v>101.63</v>
      </c>
      <c r="BQ7" s="25">
        <v>100.47</v>
      </c>
      <c r="BR7" s="25">
        <v>124.06</v>
      </c>
      <c r="BS7" s="25">
        <v>116.5</v>
      </c>
      <c r="BT7" s="25">
        <v>109.36</v>
      </c>
      <c r="BU7" s="25">
        <v>84.77</v>
      </c>
      <c r="BV7" s="25">
        <v>87.11</v>
      </c>
      <c r="BW7" s="25">
        <v>82.78</v>
      </c>
      <c r="BX7" s="25">
        <v>84.82</v>
      </c>
      <c r="BY7" s="25">
        <v>82.29</v>
      </c>
      <c r="BZ7" s="25">
        <v>97.47</v>
      </c>
      <c r="CA7" s="25">
        <v>199.04</v>
      </c>
      <c r="CB7" s="25">
        <v>201.53</v>
      </c>
      <c r="CC7" s="25">
        <v>162.69999999999999</v>
      </c>
      <c r="CD7" s="25">
        <v>173.94</v>
      </c>
      <c r="CE7" s="25">
        <v>185.61</v>
      </c>
      <c r="CF7" s="25">
        <v>227.27</v>
      </c>
      <c r="CG7" s="25">
        <v>223.98</v>
      </c>
      <c r="CH7" s="25">
        <v>225.09</v>
      </c>
      <c r="CI7" s="25">
        <v>224.82</v>
      </c>
      <c r="CJ7" s="25">
        <v>230.85</v>
      </c>
      <c r="CK7" s="25">
        <v>174.75</v>
      </c>
      <c r="CL7" s="25">
        <v>83.64</v>
      </c>
      <c r="CM7" s="25">
        <v>82.92</v>
      </c>
      <c r="CN7" s="25">
        <v>83.38</v>
      </c>
      <c r="CO7" s="25">
        <v>81.260000000000005</v>
      </c>
      <c r="CP7" s="25">
        <v>66.569999999999993</v>
      </c>
      <c r="CQ7" s="25">
        <v>50.29</v>
      </c>
      <c r="CR7" s="25">
        <v>49.64</v>
      </c>
      <c r="CS7" s="25">
        <v>49.38</v>
      </c>
      <c r="CT7" s="25">
        <v>50.09</v>
      </c>
      <c r="CU7" s="25">
        <v>50.1</v>
      </c>
      <c r="CV7" s="25">
        <v>59.97</v>
      </c>
      <c r="CW7" s="25">
        <v>62.2</v>
      </c>
      <c r="CX7" s="25">
        <v>61.81</v>
      </c>
      <c r="CY7" s="25">
        <v>62.68</v>
      </c>
      <c r="CZ7" s="25">
        <v>63.36</v>
      </c>
      <c r="DA7" s="25">
        <v>63.1</v>
      </c>
      <c r="DB7" s="25">
        <v>77.73</v>
      </c>
      <c r="DC7" s="25">
        <v>78.09</v>
      </c>
      <c r="DD7" s="25">
        <v>78.010000000000005</v>
      </c>
      <c r="DE7" s="25">
        <v>77.599999999999994</v>
      </c>
      <c r="DF7" s="25">
        <v>77.3</v>
      </c>
      <c r="DG7" s="25">
        <v>89.76</v>
      </c>
      <c r="DH7" s="25">
        <v>50.29</v>
      </c>
      <c r="DI7" s="25">
        <v>49.28</v>
      </c>
      <c r="DJ7" s="25">
        <v>48.95</v>
      </c>
      <c r="DK7" s="25">
        <v>48.8</v>
      </c>
      <c r="DL7" s="25">
        <v>48.55</v>
      </c>
      <c r="DM7" s="25">
        <v>45.85</v>
      </c>
      <c r="DN7" s="25">
        <v>47.31</v>
      </c>
      <c r="DO7" s="25">
        <v>47.5</v>
      </c>
      <c r="DP7" s="25">
        <v>48.41</v>
      </c>
      <c r="DQ7" s="25">
        <v>50.02</v>
      </c>
      <c r="DR7" s="25">
        <v>51.51</v>
      </c>
      <c r="DS7" s="25">
        <v>60.54</v>
      </c>
      <c r="DT7" s="25">
        <v>56.81</v>
      </c>
      <c r="DU7" s="25">
        <v>53.28</v>
      </c>
      <c r="DV7" s="25">
        <v>52.16</v>
      </c>
      <c r="DW7" s="25">
        <v>51.03</v>
      </c>
      <c r="DX7" s="25">
        <v>14.13</v>
      </c>
      <c r="DY7" s="25">
        <v>16.77</v>
      </c>
      <c r="DZ7" s="25">
        <v>17.399999999999999</v>
      </c>
      <c r="EA7" s="25">
        <v>18.64</v>
      </c>
      <c r="EB7" s="25">
        <v>19.510000000000002</v>
      </c>
      <c r="EC7" s="25">
        <v>23.75</v>
      </c>
      <c r="ED7" s="25">
        <v>1.26</v>
      </c>
      <c r="EE7" s="25">
        <v>2.0299999999999998</v>
      </c>
      <c r="EF7" s="25">
        <v>2.19</v>
      </c>
      <c r="EG7" s="25">
        <v>1.05</v>
      </c>
      <c r="EH7" s="25">
        <v>1.1299999999999999</v>
      </c>
      <c r="EI7" s="25">
        <v>0.52</v>
      </c>
      <c r="EJ7" s="25">
        <v>0.47</v>
      </c>
      <c r="EK7" s="25">
        <v>0.4</v>
      </c>
      <c r="EL7" s="25">
        <v>0.36</v>
      </c>
      <c r="EM7" s="25">
        <v>0.56999999999999995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宮城県</cp:lastModifiedBy>
  <cp:lastPrinted>2024-02-21T01:51:46Z</cp:lastPrinted>
  <dcterms:created xsi:type="dcterms:W3CDTF">2023-12-05T00:48:43Z</dcterms:created>
  <dcterms:modified xsi:type="dcterms:W3CDTF">2024-02-21T01:51:48Z</dcterms:modified>
  <cp:category/>
</cp:coreProperties>
</file>