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homebase\share\08地域整備課\05_上下水道管理係\櫻井\07 各種調査回答\R5\01 市町村課\R6.2.2〆 経営比較分析表\経営比較分析表（下水道）\"/>
    </mc:Choice>
  </mc:AlternateContent>
  <xr:revisionPtr revIDLastSave="0" documentId="13_ncr:1_{699D7533-AEDB-4815-BA7C-327B5A89D5EF}" xr6:coauthVersionLast="36" xr6:coauthVersionMax="36" xr10:uidLastSave="{00000000-0000-0000-0000-000000000000}"/>
  <workbookProtection workbookAlgorithmName="SHA-512" workbookHashValue="lq/GarTQEqxaWyH5GChTgpO/Aat93pgRjxGXXpXEII72cg0m2icVrf8bFmCK+KARv5V9fQulepNqin7Doi2A3g==" workbookSaltValue="pj/KZ400hsWCyZuKYUTTtw==" workbookSpinCount="100000" lockStructure="1"/>
  <bookViews>
    <workbookView xWindow="0" yWindow="0" windowWidth="2049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AD10" i="4" s="1"/>
  <c r="Q6" i="5"/>
  <c r="W10" i="4" s="1"/>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AL10" i="4"/>
  <c r="P10" i="4"/>
  <c r="AT8" i="4"/>
  <c r="AD8" i="4"/>
  <c r="W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<sst xmlns="http://schemas.openxmlformats.org/spreadsheetml/2006/main" count="236" uniqueCount="119">
  <si>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</si>
  <si>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</si>
  <si>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</si>
  <si>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</si>
  <si>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</si>
  <si>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</si>
  <si>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</si>
  <si>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</si>
  <si>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</si>
  <si>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</si>
  <si>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</si>
  <si>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</si>
  <si>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</si>
  <si>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</si>
  <si>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</si>
  <si>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</si>
  <si>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</si>
  <si>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</si>
  <si>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</si>
  <si>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</si>
  <si>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</si>
  <si>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</si>
  <si>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</si>
  <si>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</si>
  <si>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</si>
  <si>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</si>
  <si>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</si>
  <si>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</si>
  <si>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</si>
  <si>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</si>
  <si>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</si>
  <si>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</si>
  <si>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</si>
  <si>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</si>
  <si>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</si>
  <si>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</si>
  <si>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</si>
  <si>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</si>
  <si>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</si>
  <si>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</si>
  <si>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</si>
  <si>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</si>
  <si>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</si>
  <si>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</si>
  <si>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</si>
  <si>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</si>
  <si>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</si>
  <si>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</si>
  <si>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</si>
  <si>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</si>
  <si>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</si>
  <si>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</si>
  <si>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</si>
  <si>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</si>
  <si>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</si>
  <si>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</si>
  <si>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</si>
  <si>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</si>
  <si>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</si>
  <si>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</si>
  <si>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</si>
  <si>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</si>
  <si>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</si>
  <si>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</si>
  <si>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</si>
  <si>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</si>
  <si>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</si>
  <si>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</si>
  <si>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</si>
  <si>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</si>
  <si>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</si>
  <si>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</si>
  <si>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</si>
  <si>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</si>
  <si>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</si>
  <si>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</si>
  <si>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</si>
  <si>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</si>
  <si>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</si>
  <si>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</si>
  <si>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</si>
  <si>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</si>
  <si>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</si>
  <si>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</si>
  <si>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</si>
  <si>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</si>
  <si>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</si>
  <si>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</si>
  <si>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</si>
  <si>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</si>
  <si>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</si>
  <si>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</si>
  <si>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</si>
  <si>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</si>
  <si>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</si>
  <si>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</si>
  <si>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</si>
  <si>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</si>
  <si>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大郷町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</si>
  <si>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</si>
  <si>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</si>
  <si>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</si>
  <si>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</si>
  <si>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</si>
  <si>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</si>
  <si>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</si>
  <si>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</si>
  <si>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</si>
  <si>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</si>
  <si>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</si>
  <si>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</si>
  <si>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</si>
  <si>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</si>
  <si>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</si>
  <si>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</si>
  <si>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</si>
  <si>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平成12年度に併用開始し21年経過、管渠の耐用年数は40年であるが、処理場やマンホールポンプ等の機械電気設備は法定耐用年数を超過してきているため、施設の効率的な更新計画を図っていく。</t>
    <phoneticPr fontId="4"/>
  </si>
  <si>
    <t>　水洗化促進の取組を強化し、水洗化率の向上に努める。
　施設の計画的な更新・修繕を行い維持管理費の削減を図る。
　広域的視点に立ち、効率の良い経営手法を検討する。</t>
    <phoneticPr fontId="4"/>
  </si>
  <si>
    <t>　収益的収支比率は95.89％となっているが経費回収率が22.90％と低く、使用料以外の経費に依存したものとなっている。類似団体の平均よりも大きく下回っており、施設を適正な規模へのダウンサイジングなどの計画的な設備の更新などを図り、維持管理費の縮減に取り組む必要がある。
　汚水処理原価については、類似団体平均を大きく上回っている状況であり、施設規模に対しての使用者の少なさが原因と考えられる。接続率の向上を図り、年間有収水量を増やすなど、汚水処理費用の縮減を図っていく。
　水洗化率は前年度よりも向上しており、引き続き水洗化率の向上による収益性の向上を目指す。</t>
    <rPh sb="1" eb="4">
      <t>シュウエキテキ</t>
    </rPh>
    <rPh sb="4" eb="6">
      <t>シュウシ</t>
    </rPh>
    <rPh sb="6" eb="8">
      <t>ヒリツ</t>
    </rPh>
    <rPh sb="22" eb="27">
      <t>ケイヒカイシュウリツ</t>
    </rPh>
    <rPh sb="35" eb="36">
      <t>ヒク</t>
    </rPh>
    <rPh sb="38" eb="41">
      <t>シヨウリョウ</t>
    </rPh>
    <rPh sb="41" eb="43">
      <t>イガイ</t>
    </rPh>
    <rPh sb="44" eb="46">
      <t>ケイヒ</t>
    </rPh>
    <rPh sb="47" eb="49">
      <t>イゾン</t>
    </rPh>
    <rPh sb="60" eb="62">
      <t>ルイジ</t>
    </rPh>
    <rPh sb="62" eb="64">
      <t>ダンタイ</t>
    </rPh>
    <rPh sb="65" eb="67">
      <t>ヘイキン</t>
    </rPh>
    <rPh sb="70" eb="71">
      <t>オオ</t>
    </rPh>
    <rPh sb="73" eb="75">
      <t>シタマワ</t>
    </rPh>
    <rPh sb="80" eb="82">
      <t>シセツ</t>
    </rPh>
    <rPh sb="83" eb="85">
      <t>テキセイ</t>
    </rPh>
    <rPh sb="86" eb="88">
      <t>キボ</t>
    </rPh>
    <rPh sb="101" eb="103">
      <t>ケイカク</t>
    </rPh>
    <rPh sb="103" eb="104">
      <t>テキ</t>
    </rPh>
    <rPh sb="105" eb="107">
      <t>セツビ</t>
    </rPh>
    <rPh sb="108" eb="110">
      <t>コウシン</t>
    </rPh>
    <rPh sb="113" eb="114">
      <t>ハカ</t>
    </rPh>
    <rPh sb="116" eb="121">
      <t>イジカンリヒ</t>
    </rPh>
    <rPh sb="122" eb="124">
      <t>シュクゲン</t>
    </rPh>
    <rPh sb="125" eb="126">
      <t>ト</t>
    </rPh>
    <rPh sb="127" eb="128">
      <t>ク</t>
    </rPh>
    <rPh sb="129" eb="131">
      <t>ヒツヨウ</t>
    </rPh>
    <rPh sb="138" eb="140">
      <t>オスイ</t>
    </rPh>
    <rPh sb="140" eb="142">
      <t>ショリ</t>
    </rPh>
    <rPh sb="142" eb="144">
      <t>ゲンカ</t>
    </rPh>
    <rPh sb="150" eb="152">
      <t>ルイジ</t>
    </rPh>
    <rPh sb="152" eb="154">
      <t>ダンタイ</t>
    </rPh>
    <rPh sb="154" eb="156">
      <t>ヘイキン</t>
    </rPh>
    <rPh sb="157" eb="158">
      <t>オオ</t>
    </rPh>
    <rPh sb="160" eb="162">
      <t>ウワマワ</t>
    </rPh>
    <rPh sb="166" eb="168">
      <t>ジョウキョウ</t>
    </rPh>
    <rPh sb="172" eb="174">
      <t>シセツ</t>
    </rPh>
    <rPh sb="174" eb="176">
      <t>キボ</t>
    </rPh>
    <rPh sb="177" eb="178">
      <t>タイ</t>
    </rPh>
    <rPh sb="181" eb="184">
      <t>シヨウシャ</t>
    </rPh>
    <rPh sb="185" eb="186">
      <t>スク</t>
    </rPh>
    <rPh sb="189" eb="191">
      <t>ゲンイン</t>
    </rPh>
    <rPh sb="192" eb="193">
      <t>カンガ</t>
    </rPh>
    <rPh sb="198" eb="201">
      <t>セツゾクリツ</t>
    </rPh>
    <rPh sb="202" eb="204">
      <t>コウジョウ</t>
    </rPh>
    <rPh sb="205" eb="206">
      <t>ハカ</t>
    </rPh>
    <rPh sb="208" eb="212">
      <t>ネンカンユウシュウ</t>
    </rPh>
    <rPh sb="212" eb="214">
      <t>スイリョウ</t>
    </rPh>
    <rPh sb="215" eb="216">
      <t>フ</t>
    </rPh>
    <rPh sb="221" eb="225">
      <t>オスイショリ</t>
    </rPh>
    <rPh sb="225" eb="227">
      <t>ヒヨウ</t>
    </rPh>
    <rPh sb="228" eb="230">
      <t>シュクゲン</t>
    </rPh>
    <rPh sb="231" eb="232">
      <t>ハカ</t>
    </rPh>
    <rPh sb="240" eb="243">
      <t>スイセンカ</t>
    </rPh>
    <rPh sb="243" eb="244">
      <t>リツ</t>
    </rPh>
    <rPh sb="245" eb="248">
      <t>ゼンネンド</t>
    </rPh>
    <rPh sb="251" eb="253">
      <t>コウジョウ</t>
    </rPh>
    <rPh sb="258" eb="259">
      <t>ヒ</t>
    </rPh>
    <rPh sb="260" eb="261">
      <t>ツヅ</t>
    </rPh>
    <rPh sb="262" eb="266">
      <t>スイセンカリツ</t>
    </rPh>
    <rPh sb="267" eb="269">
      <t>コウジョウ</t>
    </rPh>
    <rPh sb="272" eb="275">
      <t>シュウエキセイ</t>
    </rPh>
    <rPh sb="276" eb="278">
      <t>コウジョウ</t>
    </rPh>
    <rPh sb="279" eb="281">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</si>
</sst>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EB-4F45-83B0-399070C15F6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9EEB-4F45-83B0-399070C15F6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55.36</c:v>
                </c:pt>
                <c:pt idx="1">
                  <c:v>53.57</c:v>
                </c:pt>
                <c:pt idx="2">
                  <c:v>48.57</c:v>
                </c:pt>
                <c:pt idx="3">
                  <c:v>49.29</c:v>
                </c:pt>
                <c:pt idx="4">
                  <c:v>53.93</c:v>
                </c:pt>
              </c:numCache>
            </c:numRef>
          </c:val>
          <c:extLst>
            <c:ext xmlns:c16="http://schemas.microsoft.com/office/drawing/2014/chart" uri="{C3380CC4-5D6E-409C-BE32-E72D297353CC}">
              <c16:uniqueId val="{00000000-7160-4616-9E6D-BCB5497EAFE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7160-4616-9E6D-BCB5497EAFE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79.14</c:v>
                </c:pt>
                <c:pt idx="1">
                  <c:v>79.67</c:v>
                </c:pt>
                <c:pt idx="2">
                  <c:v>80.760000000000005</c:v>
                </c:pt>
                <c:pt idx="3">
                  <c:v>81.33</c:v>
                </c:pt>
                <c:pt idx="4">
                  <c:v>82.52</c:v>
                </c:pt>
              </c:numCache>
            </c:numRef>
          </c:val>
          <c:extLst>
            <c:ext xmlns:c16="http://schemas.microsoft.com/office/drawing/2014/chart" uri="{C3380CC4-5D6E-409C-BE32-E72D297353CC}">
              <c16:uniqueId val="{00000000-62E6-4DD0-9C53-CBA102E082A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62E6-4DD0-9C53-CBA102E082A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100.02</c:v>
                </c:pt>
                <c:pt idx="1">
                  <c:v>124.5</c:v>
                </c:pt>
                <c:pt idx="2">
                  <c:v>106.96</c:v>
                </c:pt>
                <c:pt idx="3">
                  <c:v>94.18</c:v>
                </c:pt>
                <c:pt idx="4">
                  <c:v>95.89</c:v>
                </c:pt>
              </c:numCache>
            </c:numRef>
          </c:val>
          <c:extLst>
            <c:ext xmlns:c16="http://schemas.microsoft.com/office/drawing/2014/chart" uri="{C3380CC4-5D6E-409C-BE32-E72D297353CC}">
              <c16:uniqueId val="{00000000-3AC6-4B42-803B-AA92B4673C9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C6-4B42-803B-AA92B4673C9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C0-4A0F-8E17-ED919EBFA23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C0-4A0F-8E17-ED919EBFA23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2B-42B7-8467-C4FFBC4A435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2B-42B7-8467-C4FFBC4A435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5F-4D3E-BDFF-8060D815286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5F-4D3E-BDFF-8060D815286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D7-4197-AE75-208D17896E2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D7-4197-AE75-208D17896E2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formatCode="#,##0.00;&quot;△&quot;#,##0.00;&quot;-&quot;">
                  <c:v>59.34</c:v>
                </c:pt>
                <c:pt idx="4">
                  <c:v>0</c:v>
                </c:pt>
              </c:numCache>
            </c:numRef>
          </c:val>
          <c:extLst>
            <c:ext xmlns:c16="http://schemas.microsoft.com/office/drawing/2014/chart" uri="{C3380CC4-5D6E-409C-BE32-E72D297353CC}">
              <c16:uniqueId val="{00000000-D9EC-4743-8061-05FCDFDC1AE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D9EC-4743-8061-05FCDFDC1AE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33.68</c:v>
                </c:pt>
                <c:pt idx="1">
                  <c:v>29.17</c:v>
                </c:pt>
                <c:pt idx="2">
                  <c:v>18.47</c:v>
                </c:pt>
                <c:pt idx="3">
                  <c:v>25.14</c:v>
                </c:pt>
                <c:pt idx="4">
                  <c:v>22.9</c:v>
                </c:pt>
              </c:numCache>
            </c:numRef>
          </c:val>
          <c:extLst>
            <c:ext xmlns:c16="http://schemas.microsoft.com/office/drawing/2014/chart" uri="{C3380CC4-5D6E-409C-BE32-E72D297353CC}">
              <c16:uniqueId val="{00000000-EDFF-4ED8-92E3-0010A955DCE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EDFF-4ED8-92E3-0010A955DCE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356.98</c:v>
                </c:pt>
                <c:pt idx="1">
                  <c:v>416.29</c:v>
                </c:pt>
                <c:pt idx="2">
                  <c:v>678.15</c:v>
                </c:pt>
                <c:pt idx="3">
                  <c:v>492.39</c:v>
                </c:pt>
                <c:pt idx="4">
                  <c:v>535.16</c:v>
                </c:pt>
              </c:numCache>
            </c:numRef>
          </c:val>
          <c:extLst>
            <c:ext xmlns:c16="http://schemas.microsoft.com/office/drawing/2014/chart" uri="{C3380CC4-5D6E-409C-BE32-E72D297353CC}">
              <c16:uniqueId val="{00000000-6EB7-42BF-A7DA-187B5723FD2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6EB7-42BF-A7DA-187B5723FD2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大郷町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7728</v>
      </c>
      <c r="AM8" s="46"/>
      <c r="AN8" s="46"/>
      <c r="AO8" s="46"/>
      <c r="AP8" s="46"/>
      <c r="AQ8" s="46"/>
      <c r="AR8" s="46"/>
      <c r="AS8" s="46"/>
      <c r="AT8" s="45">
        <f>データ!T6</f>
        <v>82.01</v>
      </c>
      <c r="AU8" s="45"/>
      <c r="AV8" s="45"/>
      <c r="AW8" s="45"/>
      <c r="AX8" s="45"/>
      <c r="AY8" s="45"/>
      <c r="AZ8" s="45"/>
      <c r="BA8" s="45"/>
      <c r="BB8" s="45">
        <f>データ!U6</f>
        <v>94.23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9.0500000000000007</v>
      </c>
      <c r="Q10" s="45"/>
      <c r="R10" s="45"/>
      <c r="S10" s="45"/>
      <c r="T10" s="45"/>
      <c r="U10" s="45"/>
      <c r="V10" s="45"/>
      <c r="W10" s="45">
        <f>データ!Q6</f>
        <v>83.08</v>
      </c>
      <c r="X10" s="45"/>
      <c r="Y10" s="45"/>
      <c r="Z10" s="45"/>
      <c r="AA10" s="45"/>
      <c r="AB10" s="45"/>
      <c r="AC10" s="45"/>
      <c r="AD10" s="46">
        <f>データ!R6</f>
        <v>2255</v>
      </c>
      <c r="AE10" s="46"/>
      <c r="AF10" s="46"/>
      <c r="AG10" s="46"/>
      <c r="AH10" s="46"/>
      <c r="AI10" s="46"/>
      <c r="AJ10" s="46"/>
      <c r="AK10" s="2"/>
      <c r="AL10" s="46">
        <f>データ!V6</f>
        <v>698</v>
      </c>
      <c r="AM10" s="46"/>
      <c r="AN10" s="46"/>
      <c r="AO10" s="46"/>
      <c r="AP10" s="46"/>
      <c r="AQ10" s="46"/>
      <c r="AR10" s="46"/>
      <c r="AS10" s="46"/>
      <c r="AT10" s="45">
        <f>データ!W6</f>
        <v>0.69</v>
      </c>
      <c r="AU10" s="45"/>
      <c r="AV10" s="45"/>
      <c r="AW10" s="45"/>
      <c r="AX10" s="45"/>
      <c r="AY10" s="45"/>
      <c r="AZ10" s="45"/>
      <c r="BA10" s="45"/>
      <c r="BB10" s="45">
        <f>データ!X6</f>
        <v>1011.59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MmIzeinosb0fXbv4B46TccF/3FxR3iYEH0Czr2wuzd83hnbTQIe2dhjsvVhGLrIZtus5DXXnGgQz1TuwmGJx5g==" saltValue="UG5/I+kCgAiZn+4euwr1U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44229</v>
      </c>
      <c r="D6" s="19">
        <f t="shared" si="3"/>
        <v>47</v>
      </c>
      <c r="E6" s="19">
        <f t="shared" si="3"/>
        <v>17</v>
      </c>
      <c r="F6" s="19">
        <f t="shared" si="3"/>
        <v>5</v>
      </c>
      <c r="G6" s="19">
        <f t="shared" si="3"/>
        <v>0</v>
      </c>
      <c r="H6" s="19" t="str">
        <f t="shared" si="3"/>
        <v>宮城県　大郷町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9.0500000000000007</v>
      </c>
      <c r="Q6" s="20">
        <f t="shared" si="3"/>
        <v>83.08</v>
      </c>
      <c r="R6" s="20">
        <f t="shared" si="3"/>
        <v>2255</v>
      </c>
      <c r="S6" s="20">
        <f t="shared" si="3"/>
        <v>7728</v>
      </c>
      <c r="T6" s="20">
        <f t="shared" si="3"/>
        <v>82.01</v>
      </c>
      <c r="U6" s="20">
        <f t="shared" si="3"/>
        <v>94.23</v>
      </c>
      <c r="V6" s="20">
        <f t="shared" si="3"/>
        <v>698</v>
      </c>
      <c r="W6" s="20">
        <f t="shared" si="3"/>
        <v>0.69</v>
      </c>
      <c r="X6" s="20">
        <f t="shared" si="3"/>
        <v>1011.59</v>
      </c>
      <c r="Y6" s="21">
        <f>IF(Y7="",NA(),Y7)</f>
        <v>100.02</v>
      </c>
      <c r="Z6" s="21">
        <f t="shared" ref="Z6:AH6" si="4">IF(Z7="",NA(),Z7)</f>
        <v>124.5</v>
      </c>
      <c r="AA6" s="21">
        <f t="shared" si="4"/>
        <v>106.96</v>
      </c>
      <c r="AB6" s="21">
        <f t="shared" si="4"/>
        <v>94.18</v>
      </c>
      <c r="AC6" s="21">
        <f t="shared" si="4"/>
        <v>95.89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59.34</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33.68</v>
      </c>
      <c r="BR6" s="21">
        <f t="shared" ref="BR6:BZ6" si="8">IF(BR7="",NA(),BR7)</f>
        <v>29.17</v>
      </c>
      <c r="BS6" s="21">
        <f t="shared" si="8"/>
        <v>18.47</v>
      </c>
      <c r="BT6" s="21">
        <f t="shared" si="8"/>
        <v>25.14</v>
      </c>
      <c r="BU6" s="21">
        <f t="shared" si="8"/>
        <v>22.9</v>
      </c>
      <c r="BV6" s="21">
        <f t="shared" si="8"/>
        <v>57.77</v>
      </c>
      <c r="BW6" s="21">
        <f t="shared" si="8"/>
        <v>57.31</v>
      </c>
      <c r="BX6" s="21">
        <f t="shared" si="8"/>
        <v>57.08</v>
      </c>
      <c r="BY6" s="21">
        <f t="shared" si="8"/>
        <v>56.26</v>
      </c>
      <c r="BZ6" s="21">
        <f t="shared" si="8"/>
        <v>52.94</v>
      </c>
      <c r="CA6" s="20" t="str">
        <f>IF(CA7="","",IF(CA7="-","【-】","【"&amp;SUBSTITUTE(TEXT(CA7,"#,##0.00"),"-","△")&amp;"】"))</f>
        <v>【57.02】</v>
      </c>
      <c r="CB6" s="21">
        <f>IF(CB7="",NA(),CB7)</f>
        <v>356.98</v>
      </c>
      <c r="CC6" s="21">
        <f t="shared" ref="CC6:CK6" si="9">IF(CC7="",NA(),CC7)</f>
        <v>416.29</v>
      </c>
      <c r="CD6" s="21">
        <f t="shared" si="9"/>
        <v>678.15</v>
      </c>
      <c r="CE6" s="21">
        <f t="shared" si="9"/>
        <v>492.39</v>
      </c>
      <c r="CF6" s="21">
        <f t="shared" si="9"/>
        <v>535.16</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55.36</v>
      </c>
      <c r="CN6" s="21">
        <f t="shared" ref="CN6:CV6" si="10">IF(CN7="",NA(),CN7)</f>
        <v>53.57</v>
      </c>
      <c r="CO6" s="21">
        <f t="shared" si="10"/>
        <v>48.57</v>
      </c>
      <c r="CP6" s="21">
        <f t="shared" si="10"/>
        <v>49.29</v>
      </c>
      <c r="CQ6" s="21">
        <f t="shared" si="10"/>
        <v>53.93</v>
      </c>
      <c r="CR6" s="21">
        <f t="shared" si="10"/>
        <v>50.68</v>
      </c>
      <c r="CS6" s="21">
        <f t="shared" si="10"/>
        <v>50.14</v>
      </c>
      <c r="CT6" s="21">
        <f t="shared" si="10"/>
        <v>54.83</v>
      </c>
      <c r="CU6" s="21">
        <f t="shared" si="10"/>
        <v>66.53</v>
      </c>
      <c r="CV6" s="21">
        <f t="shared" si="10"/>
        <v>52.35</v>
      </c>
      <c r="CW6" s="20" t="str">
        <f>IF(CW7="","",IF(CW7="-","【-】","【"&amp;SUBSTITUTE(TEXT(CW7,"#,##0.00"),"-","△")&amp;"】"))</f>
        <v>【52.55】</v>
      </c>
      <c r="CX6" s="21">
        <f>IF(CX7="",NA(),CX7)</f>
        <v>79.14</v>
      </c>
      <c r="CY6" s="21">
        <f t="shared" ref="CY6:DG6" si="11">IF(CY7="",NA(),CY7)</f>
        <v>79.67</v>
      </c>
      <c r="CZ6" s="21">
        <f t="shared" si="11"/>
        <v>80.760000000000005</v>
      </c>
      <c r="DA6" s="21">
        <f t="shared" si="11"/>
        <v>81.33</v>
      </c>
      <c r="DB6" s="21">
        <f t="shared" si="11"/>
        <v>82.52</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44229</v>
      </c>
      <c r="D7" s="23">
        <v>47</v>
      </c>
      <c r="E7" s="23">
        <v>17</v>
      </c>
      <c r="F7" s="23">
        <v>5</v>
      </c>
      <c r="G7" s="23">
        <v>0</v>
      </c>
      <c r="H7" s="23" t="s">
        <v>98</v>
      </c>
      <c r="I7" s="23" t="s">
        <v>99</v>
      </c>
      <c r="J7" s="23" t="s">
        <v>100</v>
      </c>
      <c r="K7" s="23" t="s">
        <v>101</v>
      </c>
      <c r="L7" s="23" t="s">
        <v>102</v>
      </c>
      <c r="M7" s="23" t="s">
        <v>103</v>
      </c>
      <c r="N7" s="24" t="s">
        <v>104</v>
      </c>
      <c r="O7" s="24" t="s">
        <v>105</v>
      </c>
      <c r="P7" s="24">
        <v>9.0500000000000007</v>
      </c>
      <c r="Q7" s="24">
        <v>83.08</v>
      </c>
      <c r="R7" s="24">
        <v>2255</v>
      </c>
      <c r="S7" s="24">
        <v>7728</v>
      </c>
      <c r="T7" s="24">
        <v>82.01</v>
      </c>
      <c r="U7" s="24">
        <v>94.23</v>
      </c>
      <c r="V7" s="24">
        <v>698</v>
      </c>
      <c r="W7" s="24">
        <v>0.69</v>
      </c>
      <c r="X7" s="24">
        <v>1011.59</v>
      </c>
      <c r="Y7" s="24">
        <v>100.02</v>
      </c>
      <c r="Z7" s="24">
        <v>124.5</v>
      </c>
      <c r="AA7" s="24">
        <v>106.96</v>
      </c>
      <c r="AB7" s="24">
        <v>94.18</v>
      </c>
      <c r="AC7" s="24">
        <v>95.89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59.34</v>
      </c>
      <c r="BJ7" s="24">
        <v>0</v>
      </c>
      <c r="BK7" s="24">
        <v>789.46</v>
      </c>
      <c r="BL7" s="24">
        <v>826.83</v>
      </c>
      <c r="BM7" s="24">
        <v>867.83</v>
      </c>
      <c r="BN7" s="24">
        <v>791.76</v>
      </c>
      <c r="BO7" s="24">
        <v>900.82</v>
      </c>
      <c r="BP7" s="24">
        <v>809.19</v>
      </c>
      <c r="BQ7" s="24">
        <v>33.68</v>
      </c>
      <c r="BR7" s="24">
        <v>29.17</v>
      </c>
      <c r="BS7" s="24">
        <v>18.47</v>
      </c>
      <c r="BT7" s="24">
        <v>25.14</v>
      </c>
      <c r="BU7" s="24">
        <v>22.9</v>
      </c>
      <c r="BV7" s="24">
        <v>57.77</v>
      </c>
      <c r="BW7" s="24">
        <v>57.31</v>
      </c>
      <c r="BX7" s="24">
        <v>57.08</v>
      </c>
      <c r="BY7" s="24">
        <v>56.26</v>
      </c>
      <c r="BZ7" s="24">
        <v>52.94</v>
      </c>
      <c r="CA7" s="24">
        <v>57.02</v>
      </c>
      <c r="CB7" s="24">
        <v>356.98</v>
      </c>
      <c r="CC7" s="24">
        <v>416.29</v>
      </c>
      <c r="CD7" s="24">
        <v>678.15</v>
      </c>
      <c r="CE7" s="24">
        <v>492.39</v>
      </c>
      <c r="CF7" s="24">
        <v>535.16</v>
      </c>
      <c r="CG7" s="24">
        <v>274.35000000000002</v>
      </c>
      <c r="CH7" s="24">
        <v>273.52</v>
      </c>
      <c r="CI7" s="24">
        <v>274.99</v>
      </c>
      <c r="CJ7" s="24">
        <v>282.08999999999997</v>
      </c>
      <c r="CK7" s="24">
        <v>303.27999999999997</v>
      </c>
      <c r="CL7" s="24">
        <v>273.68</v>
      </c>
      <c r="CM7" s="24">
        <v>55.36</v>
      </c>
      <c r="CN7" s="24">
        <v>53.57</v>
      </c>
      <c r="CO7" s="24">
        <v>48.57</v>
      </c>
      <c r="CP7" s="24">
        <v>49.29</v>
      </c>
      <c r="CQ7" s="24">
        <v>53.93</v>
      </c>
      <c r="CR7" s="24">
        <v>50.68</v>
      </c>
      <c r="CS7" s="24">
        <v>50.14</v>
      </c>
      <c r="CT7" s="24">
        <v>54.83</v>
      </c>
      <c r="CU7" s="24">
        <v>66.53</v>
      </c>
      <c r="CV7" s="24">
        <v>52.35</v>
      </c>
      <c r="CW7" s="24">
        <v>52.55</v>
      </c>
      <c r="CX7" s="24">
        <v>79.14</v>
      </c>
      <c r="CY7" s="24">
        <v>79.67</v>
      </c>
      <c r="CZ7" s="24">
        <v>80.760000000000005</v>
      </c>
      <c r="DA7" s="24">
        <v>81.33</v>
      </c>
      <c r="DB7" s="24">
        <v>82.52</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2023-12-12T02:52:12Z</dcterms:created>
  <dcterms:modified xsi:type="dcterms:W3CDTF">2024-02-15T07:45:25Z</dcterms:modified>
  <cp:category/>
</cp:coreProperties>
</file>