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sanori_saito\Desktop\"/>
    </mc:Choice>
  </mc:AlternateContent>
  <xr:revisionPtr revIDLastSave="0" documentId="13_ncr:1_{FB35FD0F-4A72-4428-AE74-28BA1358ED40}" xr6:coauthVersionLast="47" xr6:coauthVersionMax="47" xr10:uidLastSave="{00000000-0000-0000-0000-000000000000}"/>
  <workbookProtection workbookAlgorithmName="SHA-512" workbookHashValue="RgsMBRt+rw4LzhdU7zKP7Gb7QyyMgGIB7X6sWwzr3pp/ssnQqx5ORQDLi2Tc7qmCqygi7CD3NAiZ8vJM4PwJAQ==" workbookSaltValue="I/r5KdEjEG+OvCj9+h39+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<sst xmlns="http://schemas.openxmlformats.org/spreadsheetml/2006/main" count="228" uniqueCount="114">
  <si>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</si>
  <si>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</si>
  <si>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</si>
  <si>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</si>
  <si>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</si>
  <si>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</si>
  <si>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</si>
  <si>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</si>
  <si>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</si>
  <si>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</si>
  <si>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</si>
  <si>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</si>
  <si>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</si>
  <si>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</si>
  <si>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</si>
  <si>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</si>
  <si>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</si>
  <si>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</si>
  <si>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</si>
  <si>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</si>
  <si>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</si>
  <si>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</si>
  <si>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</si>
  <si>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</si>
  <si>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</si>
  <si>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</si>
  <si>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</si>
  <si>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</si>
  <si>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</si>
  <si>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</si>
  <si>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</si>
  <si>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</si>
  <si>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</si>
  <si>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</si>
  <si>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</si>
  <si>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</si>
  <si>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</si>
  <si>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</si>
  <si>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</si>
  <si>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</si>
  <si>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</si>
  <si>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</si>
  <si>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</si>
  <si>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</si>
  <si>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</si>
  <si>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</si>
  <si>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</si>
  <si>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</si>
  <si>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</si>
  <si>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</si>
  <si>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</si>
  <si>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</si>
  <si>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</si>
  <si>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</si>
  <si>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</si>
  <si>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</si>
  <si>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</si>
  <si>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</si>
  <si>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</si>
  <si>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</si>
  <si>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</si>
  <si>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</si>
  <si>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</si>
  <si>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</si>
  <si>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</si>
  <si>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</si>
  <si>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</si>
  <si>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</si>
  <si>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</si>
  <si>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</si>
  <si>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</si>
  <si>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</si>
  <si>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</si>
  <si>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</si>
  <si>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</si>
  <si>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</si>
  <si>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</si>
  <si>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</si>
  <si>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</si>
  <si>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</si>
  <si>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</si>
  <si>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</si>
  <si>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</si>
  <si>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</si>
  <si>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</si>
  <si>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</si>
  <si>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</si>
  <si>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</si>
  <si>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</si>
  <si>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</si>
  <si>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</si>
  <si>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</si>
  <si>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</si>
  <si>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</si>
  <si>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</si>
  <si>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</si>
  <si>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</si>
  <si>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</si>
  <si>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</si>
  <si>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</si>
  <si>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</si>
  <si>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</si>
  <si>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</si>
  <si>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</si>
  <si>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</si>
  <si>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</si>
  <si>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</si>
  <si>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</si>
  <si>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</si>
  <si>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</si>
  <si>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</si>
  <si>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管路更新率の向上を図るため、引き続き老朽管の更新を行う。しかし、物価高騰の影響もあり工事費が増加傾向にある。
　本町においては、法定耐用年数を超えた管路も多く保有していることから、水道ビジョンや経営戦略に基づき、計画的かつ効率的に更新を行っていく。
　また、管路老朽化による計画以外の緊急更新の増加も喫緊の課題である。
　更新率が類似団体と同程度になるよう、財源を確保しながら更新を実施していく。</t>
    <rPh sb="33" eb="37">
      <t>ブッカコウトウ</t>
    </rPh>
    <rPh sb="38" eb="40">
      <t>エイキョウ</t>
    </rPh>
    <rPh sb="43" eb="46">
      <t>コウジヒ</t>
    </rPh>
    <rPh sb="47" eb="51">
      <t>ゾウカケイコウ</t>
    </rPh>
    <rPh sb="91" eb="93">
      <t>スイドウ</t>
    </rPh>
    <rPh sb="98" eb="100">
      <t>ケイエイ</t>
    </rPh>
    <rPh sb="100" eb="102">
      <t>センリャク</t>
    </rPh>
    <rPh sb="183" eb="185">
      <t>カクホ</t>
    </rPh>
    <phoneticPr fontId="4"/>
  </si>
  <si>
    <t>　令和4年度に策定した水道ビジョン並びに平成29年度に策定した経営戦略に基づき、管路更新を引き続き実施していく。また、災害にも強い施設の耐震化を推進するため、石綿セメント管の更新等を早急に実施していく。なお、近年は突発的な漏水等が増加しており管路の漏水調査を継続的に実施しするとともに、早期対応による修繕費の抑制を図っていく。また、水需要を踏まえた配水施設の統廃合の検討を進める。</t>
    <rPh sb="1" eb="3">
      <t>レイワ</t>
    </rPh>
    <rPh sb="4" eb="6">
      <t>ネンド</t>
    </rPh>
    <rPh sb="7" eb="9">
      <t>サクテイ</t>
    </rPh>
    <rPh sb="11" eb="13">
      <t>スイドウ</t>
    </rPh>
    <rPh sb="17" eb="18">
      <t>ナラ</t>
    </rPh>
    <rPh sb="59" eb="61">
      <t>サイガイ</t>
    </rPh>
    <rPh sb="63" eb="64">
      <t>ツヨ</t>
    </rPh>
    <rPh sb="65" eb="67">
      <t>シセツ</t>
    </rPh>
    <rPh sb="68" eb="71">
      <t>タイシンカ</t>
    </rPh>
    <rPh sb="72" eb="74">
      <t>スイシン</t>
    </rPh>
    <rPh sb="87" eb="89">
      <t>コウシン</t>
    </rPh>
    <rPh sb="89" eb="90">
      <t>ナド</t>
    </rPh>
    <rPh sb="91" eb="93">
      <t>ソウキュウ</t>
    </rPh>
    <rPh sb="157" eb="158">
      <t>ハカ</t>
    </rPh>
    <rPh sb="166" eb="167">
      <t>ミズ</t>
    </rPh>
    <rPh sb="167" eb="169">
      <t>ジュヨウ</t>
    </rPh>
    <rPh sb="170" eb="171">
      <t>フ</t>
    </rPh>
    <phoneticPr fontId="4"/>
  </si>
  <si>
    <t>　経常収支比率は100％を超えているため、経営状況としては安定していると思われる。料金回収率は95.98％で前年度を8.59％下回った。理由としては、将来を見据え環境の変化にも対応するための水道ビジョン策定や収納の利便性向上のためのシステム構築等による委託料の増加によるものである。給水原価については、集落の点在により、配水池に対する給水戸数の割合が低いことや配水施設が6箇所あること等から、類似団体よりも高くなっている。今後、配水施設の統廃合等適切な投資の検討が必要になる。
　有収率は前年度を6.59％下回った。理由としては地震等の影響により大規模な漏水があったためである。これまで漏水調査等を実施し、有収率向上に努めてきた.今後はより一層地震に強い水道管への整備を進めていく必要がある。
　累積欠損金はなく、流動比率も類似団体より高いことから資金繰りの安定と健全運営ができている。</t>
    <rPh sb="63" eb="64">
      <t>シタ</t>
    </rPh>
    <rPh sb="75" eb="77">
      <t>ショウライ</t>
    </rPh>
    <rPh sb="78" eb="80">
      <t>ミス</t>
    </rPh>
    <rPh sb="81" eb="83">
      <t>カンキョウ</t>
    </rPh>
    <rPh sb="84" eb="86">
      <t>ヘンカ</t>
    </rPh>
    <rPh sb="88" eb="90">
      <t>タイオウ</t>
    </rPh>
    <rPh sb="95" eb="97">
      <t>スイドウ</t>
    </rPh>
    <rPh sb="101" eb="103">
      <t>サクテイ</t>
    </rPh>
    <rPh sb="104" eb="106">
      <t>シュウノウ</t>
    </rPh>
    <rPh sb="107" eb="110">
      <t>リベンセイ</t>
    </rPh>
    <rPh sb="110" eb="112">
      <t>コウジョウ</t>
    </rPh>
    <rPh sb="120" eb="122">
      <t>コウチク</t>
    </rPh>
    <rPh sb="122" eb="123">
      <t>ナド</t>
    </rPh>
    <rPh sb="126" eb="129">
      <t>イタクリョウ</t>
    </rPh>
    <rPh sb="130" eb="132">
      <t>ゾウカ</t>
    </rPh>
    <rPh sb="253" eb="254">
      <t>シタ</t>
    </rPh>
    <rPh sb="264" eb="266">
      <t>ジシン</t>
    </rPh>
    <rPh sb="266" eb="267">
      <t>ナド</t>
    </rPh>
    <rPh sb="268" eb="270">
      <t>エイキョウ</t>
    </rPh>
    <rPh sb="273" eb="276">
      <t>ダイキボ</t>
    </rPh>
    <rPh sb="293" eb="297">
      <t>ロウスイチョウサ</t>
    </rPh>
    <rPh sb="297" eb="298">
      <t>ナド</t>
    </rPh>
    <rPh sb="299" eb="301">
      <t>ジッシ</t>
    </rPh>
    <rPh sb="303" eb="306">
      <t>ユウシュウリツ</t>
    </rPh>
    <rPh sb="306" eb="308">
      <t>コウジョウ</t>
    </rPh>
    <rPh sb="309" eb="310">
      <t>ツト</t>
    </rPh>
    <rPh sb="320" eb="322">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</si>
</sst>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0.14000000000000001</c:v>
                </c:pt>
                <c:pt idx="2">
                  <c:v>0.25</c:v>
                </c:pt>
                <c:pt idx="3">
                  <c:v>0.34</c:v>
                </c:pt>
                <c:pt idx="4" formatCode="#,##0.00;&quot;△&quot;#,##0.00">
                  <c:v>0</c:v>
                </c:pt>
              </c:numCache>
            </c:numRef>
          </c:val>
          <c:extLst>
            <c:ext xmlns:c16="http://schemas.microsoft.com/office/drawing/2014/chart" uri="{C3380CC4-5D6E-409C-BE32-E72D297353CC}">
              <c16:uniqueId val="{00000000-8647-4B35-ABCE-6D839DDB84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647-4B35-ABCE-6D839DDB84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53.13</c:v>
                </c:pt>
                <c:pt idx="1">
                  <c:v>48.91</c:v>
                </c:pt>
                <c:pt idx="2">
                  <c:v>49.61</c:v>
                </c:pt>
                <c:pt idx="3">
                  <c:v>46.56</c:v>
                </c:pt>
                <c:pt idx="4">
                  <c:v>49.71</c:v>
                </c:pt>
              </c:numCache>
            </c:numRef>
          </c:val>
          <c:extLst>
            <c:ext xmlns:c16="http://schemas.microsoft.com/office/drawing/2014/chart" uri="{C3380CC4-5D6E-409C-BE32-E72D297353CC}">
              <c16:uniqueId val="{00000000-6317-4DE2-99CE-CB27CE9B05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6317-4DE2-99CE-CB27CE9B05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76.22</c:v>
                </c:pt>
                <c:pt idx="1">
                  <c:v>81.489999999999995</c:v>
                </c:pt>
                <c:pt idx="2">
                  <c:v>80.19</c:v>
                </c:pt>
                <c:pt idx="3">
                  <c:v>85.66</c:v>
                </c:pt>
                <c:pt idx="4">
                  <c:v>79.069999999999993</c:v>
                </c:pt>
              </c:numCache>
            </c:numRef>
          </c:val>
          <c:extLst>
            <c:ext xmlns:c16="http://schemas.microsoft.com/office/drawing/2014/chart" uri="{C3380CC4-5D6E-409C-BE32-E72D297353CC}">
              <c16:uniqueId val="{00000000-30DB-4279-8227-CC0D0351EF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0DB-4279-8227-CC0D0351EF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109.6</c:v>
                </c:pt>
                <c:pt idx="1">
                  <c:v>114.16</c:v>
                </c:pt>
                <c:pt idx="2">
                  <c:v>101.03</c:v>
                </c:pt>
                <c:pt idx="3">
                  <c:v>108.31</c:v>
                </c:pt>
                <c:pt idx="4">
                  <c:v>101.7</c:v>
                </c:pt>
              </c:numCache>
            </c:numRef>
          </c:val>
          <c:extLst>
            <c:ext xmlns:c16="http://schemas.microsoft.com/office/drawing/2014/chart" uri="{C3380CC4-5D6E-409C-BE32-E72D297353CC}">
              <c16:uniqueId val="{00000000-4E21-4026-9B3E-C7639E5419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4E21-4026-9B3E-C7639E5419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51.65</c:v>
                </c:pt>
                <c:pt idx="1">
                  <c:v>53.12</c:v>
                </c:pt>
                <c:pt idx="2">
                  <c:v>53.83</c:v>
                </c:pt>
                <c:pt idx="3">
                  <c:v>54.4</c:v>
                </c:pt>
                <c:pt idx="4">
                  <c:v>53.36</c:v>
                </c:pt>
              </c:numCache>
            </c:numRef>
          </c:val>
          <c:extLst>
            <c:ext xmlns:c16="http://schemas.microsoft.com/office/drawing/2014/chart" uri="{C3380CC4-5D6E-409C-BE32-E72D297353CC}">
              <c16:uniqueId val="{00000000-96E5-413F-8A73-6217F3E8F2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6E5-413F-8A73-6217F3E8F2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10.16</c:v>
                </c:pt>
                <c:pt idx="1">
                  <c:v>10.92</c:v>
                </c:pt>
                <c:pt idx="2">
                  <c:v>10.75</c:v>
                </c:pt>
                <c:pt idx="3">
                  <c:v>10.66</c:v>
                </c:pt>
                <c:pt idx="4">
                  <c:v>10.66</c:v>
                </c:pt>
              </c:numCache>
            </c:numRef>
          </c:val>
          <c:extLst>
            <c:ext xmlns:c16="http://schemas.microsoft.com/office/drawing/2014/chart" uri="{C3380CC4-5D6E-409C-BE32-E72D297353CC}">
              <c16:uniqueId val="{00000000-B8ED-4D2A-89B9-2D044C8134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8ED-4D2A-89B9-2D044C8134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F9-423D-8042-9D6B8977FD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51F9-423D-8042-9D6B8977FD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583.55999999999995</c:v>
                </c:pt>
                <c:pt idx="1">
                  <c:v>593.27</c:v>
                </c:pt>
                <c:pt idx="2">
                  <c:v>530.57000000000005</c:v>
                </c:pt>
                <c:pt idx="3">
                  <c:v>435.17</c:v>
                </c:pt>
                <c:pt idx="4">
                  <c:v>447.2</c:v>
                </c:pt>
              </c:numCache>
            </c:numRef>
          </c:val>
          <c:extLst>
            <c:ext xmlns:c16="http://schemas.microsoft.com/office/drawing/2014/chart" uri="{C3380CC4-5D6E-409C-BE32-E72D297353CC}">
              <c16:uniqueId val="{00000000-6724-4382-9DD2-8717C91713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6724-4382-9DD2-8717C91713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318.31</c:v>
                </c:pt>
                <c:pt idx="1">
                  <c:v>313.54000000000002</c:v>
                </c:pt>
                <c:pt idx="2">
                  <c:v>333.26</c:v>
                </c:pt>
                <c:pt idx="3">
                  <c:v>283.94</c:v>
                </c:pt>
                <c:pt idx="4">
                  <c:v>321.13</c:v>
                </c:pt>
              </c:numCache>
            </c:numRef>
          </c:val>
          <c:extLst>
            <c:ext xmlns:c16="http://schemas.microsoft.com/office/drawing/2014/chart" uri="{C3380CC4-5D6E-409C-BE32-E72D297353CC}">
              <c16:uniqueId val="{00000000-9C80-42E0-8674-075A87E2C2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C80-42E0-8674-075A87E2C2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103.08</c:v>
                </c:pt>
                <c:pt idx="1">
                  <c:v>109.6</c:v>
                </c:pt>
                <c:pt idx="2">
                  <c:v>84.19</c:v>
                </c:pt>
                <c:pt idx="3">
                  <c:v>104.57</c:v>
                </c:pt>
                <c:pt idx="4">
                  <c:v>95.98</c:v>
                </c:pt>
              </c:numCache>
            </c:numRef>
          </c:val>
          <c:extLst>
            <c:ext xmlns:c16="http://schemas.microsoft.com/office/drawing/2014/chart" uri="{C3380CC4-5D6E-409C-BE32-E72D297353CC}">
              <c16:uniqueId val="{00000000-7C73-4AE7-843D-0A7FD3A2CF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C73-4AE7-843D-0A7FD3A2CF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280.7</c:v>
                </c:pt>
                <c:pt idx="1">
                  <c:v>265.83999999999997</c:v>
                </c:pt>
                <c:pt idx="2">
                  <c:v>312.60000000000002</c:v>
                </c:pt>
                <c:pt idx="3">
                  <c:v>282.35000000000002</c:v>
                </c:pt>
                <c:pt idx="4">
                  <c:v>309.61</c:v>
                </c:pt>
              </c:numCache>
            </c:numRef>
          </c:val>
          <c:extLst>
            <c:ext xmlns:c16="http://schemas.microsoft.com/office/drawing/2014/chart" uri="{C3380CC4-5D6E-409C-BE32-E72D297353CC}">
              <c16:uniqueId val="{00000000-9100-47DC-9797-1A9BFDB509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9100-47DC-9797-1A9BFDB509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7728</v>
      </c>
      <c r="AM8" s="45"/>
      <c r="AN8" s="45"/>
      <c r="AO8" s="45"/>
      <c r="AP8" s="45"/>
      <c r="AQ8" s="45"/>
      <c r="AR8" s="45"/>
      <c r="AS8" s="45"/>
      <c r="AT8" s="46">
        <f>データ!$S$6</f>
        <v>82.01</v>
      </c>
      <c r="AU8" s="47"/>
      <c r="AV8" s="47"/>
      <c r="AW8" s="47"/>
      <c r="AX8" s="47"/>
      <c r="AY8" s="47"/>
      <c r="AZ8" s="47"/>
      <c r="BA8" s="47"/>
      <c r="BB8" s="48">
        <f>データ!$T$6</f>
        <v>94.23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66.92</v>
      </c>
      <c r="J10" s="47"/>
      <c r="K10" s="47"/>
      <c r="L10" s="47"/>
      <c r="M10" s="47"/>
      <c r="N10" s="47"/>
      <c r="O10" s="81"/>
      <c r="P10" s="48">
        <f>データ!$P$6</f>
        <v>94.86</v>
      </c>
      <c r="Q10" s="48"/>
      <c r="R10" s="48"/>
      <c r="S10" s="48"/>
      <c r="T10" s="48"/>
      <c r="U10" s="48"/>
      <c r="V10" s="48"/>
      <c r="W10" s="45">
        <f>データ!$Q$6</f>
        <v>5280</v>
      </c>
      <c r="X10" s="45"/>
      <c r="Y10" s="45"/>
      <c r="Z10" s="45"/>
      <c r="AA10" s="45"/>
      <c r="AB10" s="45"/>
      <c r="AC10" s="45"/>
      <c r="AD10" s="2"/>
      <c r="AE10" s="2"/>
      <c r="AF10" s="2"/>
      <c r="AG10" s="2"/>
      <c r="AH10" s="2"/>
      <c r="AI10" s="2"/>
      <c r="AJ10" s="2"/>
      <c r="AK10" s="2"/>
      <c r="AL10" s="45">
        <f>データ!$U$6</f>
        <v>7345</v>
      </c>
      <c r="AM10" s="45"/>
      <c r="AN10" s="45"/>
      <c r="AO10" s="45"/>
      <c r="AP10" s="45"/>
      <c r="AQ10" s="45"/>
      <c r="AR10" s="45"/>
      <c r="AS10" s="45"/>
      <c r="AT10" s="46">
        <f>データ!$V$6</f>
        <v>42.24</v>
      </c>
      <c r="AU10" s="47"/>
      <c r="AV10" s="47"/>
      <c r="AW10" s="47"/>
      <c r="AX10" s="47"/>
      <c r="AY10" s="47"/>
      <c r="AZ10" s="47"/>
      <c r="BA10" s="47"/>
      <c r="BB10" s="48">
        <f>データ!$W$6</f>
        <v>173.89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3T7SN+jGC/3Bqxu+zZ6sQkuucA1grHto8BuFXnxkzv0sVssVNNX4E5zYLFnIpOMAdQi+dqz/qIVOZSfZDMz8Q==" saltValue="weYeGECwJzQpKG5K7zJy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44229</v>
      </c>
      <c r="D6" s="20">
        <f t="shared" si="3"/>
        <v>46</v>
      </c>
      <c r="E6" s="20">
        <f t="shared" si="3"/>
        <v>1</v>
      </c>
      <c r="F6" s="20">
        <f t="shared" si="3"/>
        <v>0</v>
      </c>
      <c r="G6" s="20">
        <f t="shared" si="3"/>
        <v>1</v>
      </c>
      <c r="H6" s="20" t="str">
        <f t="shared" si="3"/>
        <v>宮城県　大郷町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66.92</v>
      </c>
      <c r="P6" s="21">
        <f t="shared" si="3"/>
        <v>94.86</v>
      </c>
      <c r="Q6" s="21">
        <f t="shared" si="3"/>
        <v>5280</v>
      </c>
      <c r="R6" s="21">
        <f t="shared" si="3"/>
        <v>7728</v>
      </c>
      <c r="S6" s="21">
        <f t="shared" si="3"/>
        <v>82.01</v>
      </c>
      <c r="T6" s="21">
        <f t="shared" si="3"/>
        <v>94.23</v>
      </c>
      <c r="U6" s="21">
        <f t="shared" si="3"/>
        <v>7345</v>
      </c>
      <c r="V6" s="21">
        <f t="shared" si="3"/>
        <v>42.24</v>
      </c>
      <c r="W6" s="21">
        <f t="shared" si="3"/>
        <v>173.89</v>
      </c>
      <c r="X6" s="22">
        <f>IF(X7="",NA(),X7)</f>
        <v>109.6</v>
      </c>
      <c r="Y6" s="22">
        <f t="shared" ref="Y6:AG6" si="4">IF(Y7="",NA(),Y7)</f>
        <v>114.16</v>
      </c>
      <c r="Z6" s="22">
        <f t="shared" si="4"/>
        <v>101.03</v>
      </c>
      <c r="AA6" s="22">
        <f t="shared" si="4"/>
        <v>108.31</v>
      </c>
      <c r="AB6" s="22">
        <f t="shared" si="4"/>
        <v>101.7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583.55999999999995</v>
      </c>
      <c r="AU6" s="22">
        <f t="shared" ref="AU6:BC6" si="6">IF(AU7="",NA(),AU7)</f>
        <v>593.27</v>
      </c>
      <c r="AV6" s="22">
        <f t="shared" si="6"/>
        <v>530.57000000000005</v>
      </c>
      <c r="AW6" s="22">
        <f t="shared" si="6"/>
        <v>435.17</v>
      </c>
      <c r="AX6" s="22">
        <f t="shared" si="6"/>
        <v>447.2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318.31</v>
      </c>
      <c r="BF6" s="22">
        <f t="shared" ref="BF6:BN6" si="7">IF(BF7="",NA(),BF7)</f>
        <v>313.54000000000002</v>
      </c>
      <c r="BG6" s="22">
        <f t="shared" si="7"/>
        <v>333.26</v>
      </c>
      <c r="BH6" s="22">
        <f t="shared" si="7"/>
        <v>283.94</v>
      </c>
      <c r="BI6" s="22">
        <f t="shared" si="7"/>
        <v>321.13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103.08</v>
      </c>
      <c r="BQ6" s="22">
        <f t="shared" ref="BQ6:BY6" si="8">IF(BQ7="",NA(),BQ7)</f>
        <v>109.6</v>
      </c>
      <c r="BR6" s="22">
        <f t="shared" si="8"/>
        <v>84.19</v>
      </c>
      <c r="BS6" s="22">
        <f t="shared" si="8"/>
        <v>104.57</v>
      </c>
      <c r="BT6" s="22">
        <f t="shared" si="8"/>
        <v>95.98</v>
      </c>
      <c r="BU6" s="22">
        <f t="shared" si="8"/>
        <v>84.77</v>
      </c>
      <c r="BV6" s="22">
        <f t="shared" si="8"/>
        <v>87.11</v>
      </c>
      <c r="BW6" s="22">
        <f t="shared" si="8"/>
        <v>82.78</v>
      </c>
      <c r="BX6" s="22">
        <f t="shared" si="8"/>
        <v>84.82</v>
      </c>
      <c r="BY6" s="22">
        <f t="shared" si="8"/>
        <v>82.29</v>
      </c>
      <c r="BZ6" s="21" t="str">
        <f>IF(BZ7="","",IF(BZ7="-","【-】","【"&amp;SUBSTITUTE(TEXT(BZ7,"#,##0.00"),"-","△")&amp;"】"))</f>
        <v>【97.47】</v>
      </c>
      <c r="CA6" s="22">
        <f>IF(CA7="",NA(),CA7)</f>
        <v>280.7</v>
      </c>
      <c r="CB6" s="22">
        <f t="shared" ref="CB6:CJ6" si="9">IF(CB7="",NA(),CB7)</f>
        <v>265.83999999999997</v>
      </c>
      <c r="CC6" s="22">
        <f t="shared" si="9"/>
        <v>312.60000000000002</v>
      </c>
      <c r="CD6" s="22">
        <f t="shared" si="9"/>
        <v>282.35000000000002</v>
      </c>
      <c r="CE6" s="22">
        <f t="shared" si="9"/>
        <v>309.61</v>
      </c>
      <c r="CF6" s="22">
        <f t="shared" si="9"/>
        <v>227.27</v>
      </c>
      <c r="CG6" s="22">
        <f t="shared" si="9"/>
        <v>223.98</v>
      </c>
      <c r="CH6" s="22">
        <f t="shared" si="9"/>
        <v>225.09</v>
      </c>
      <c r="CI6" s="22">
        <f t="shared" si="9"/>
        <v>224.82</v>
      </c>
      <c r="CJ6" s="22">
        <f t="shared" si="9"/>
        <v>230.85</v>
      </c>
      <c r="CK6" s="21" t="str">
        <f>IF(CK7="","",IF(CK7="-","【-】","【"&amp;SUBSTITUTE(TEXT(CK7,"#,##0.00"),"-","△")&amp;"】"))</f>
        <v>【174.75】</v>
      </c>
      <c r="CL6" s="22">
        <f>IF(CL7="",NA(),CL7)</f>
        <v>53.13</v>
      </c>
      <c r="CM6" s="22">
        <f t="shared" ref="CM6:CU6" si="10">IF(CM7="",NA(),CM7)</f>
        <v>48.91</v>
      </c>
      <c r="CN6" s="22">
        <f t="shared" si="10"/>
        <v>49.61</v>
      </c>
      <c r="CO6" s="22">
        <f t="shared" si="10"/>
        <v>46.56</v>
      </c>
      <c r="CP6" s="22">
        <f t="shared" si="10"/>
        <v>49.71</v>
      </c>
      <c r="CQ6" s="22">
        <f t="shared" si="10"/>
        <v>50.29</v>
      </c>
      <c r="CR6" s="22">
        <f t="shared" si="10"/>
        <v>49.64</v>
      </c>
      <c r="CS6" s="22">
        <f t="shared" si="10"/>
        <v>49.38</v>
      </c>
      <c r="CT6" s="22">
        <f t="shared" si="10"/>
        <v>50.09</v>
      </c>
      <c r="CU6" s="22">
        <f t="shared" si="10"/>
        <v>50.1</v>
      </c>
      <c r="CV6" s="21" t="str">
        <f>IF(CV7="","",IF(CV7="-","【-】","【"&amp;SUBSTITUTE(TEXT(CV7,"#,##0.00"),"-","△")&amp;"】"))</f>
        <v>【59.97】</v>
      </c>
      <c r="CW6" s="22">
        <f>IF(CW7="",NA(),CW7)</f>
        <v>76.22</v>
      </c>
      <c r="CX6" s="22">
        <f t="shared" ref="CX6:DF6" si="11">IF(CX7="",NA(),CX7)</f>
        <v>81.489999999999995</v>
      </c>
      <c r="CY6" s="22">
        <f t="shared" si="11"/>
        <v>80.19</v>
      </c>
      <c r="CZ6" s="22">
        <f t="shared" si="11"/>
        <v>85.66</v>
      </c>
      <c r="DA6" s="22">
        <f t="shared" si="11"/>
        <v>79.069999999999993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51.65</v>
      </c>
      <c r="DI6" s="22">
        <f t="shared" ref="DI6:DQ6" si="12">IF(DI7="",NA(),DI7)</f>
        <v>53.12</v>
      </c>
      <c r="DJ6" s="22">
        <f t="shared" si="12"/>
        <v>53.83</v>
      </c>
      <c r="DK6" s="22">
        <f t="shared" si="12"/>
        <v>54.4</v>
      </c>
      <c r="DL6" s="22">
        <f t="shared" si="12"/>
        <v>53.36</v>
      </c>
      <c r="DM6" s="22">
        <f t="shared" si="12"/>
        <v>45.85</v>
      </c>
      <c r="DN6" s="22">
        <f t="shared" si="12"/>
        <v>47.31</v>
      </c>
      <c r="DO6" s="22">
        <f t="shared" si="12"/>
        <v>47.5</v>
      </c>
      <c r="DP6" s="22">
        <f t="shared" si="12"/>
        <v>48.41</v>
      </c>
      <c r="DQ6" s="22">
        <f t="shared" si="12"/>
        <v>50.02</v>
      </c>
      <c r="DR6" s="21" t="str">
        <f>IF(DR7="","",IF(DR7="-","【-】","【"&amp;SUBSTITUTE(TEXT(DR7,"#,##0.00"),"-","△")&amp;"】"))</f>
        <v>【51.51】</v>
      </c>
      <c r="DS6" s="22">
        <f>IF(DS7="",NA(),DS7)</f>
        <v>10.16</v>
      </c>
      <c r="DT6" s="22">
        <f t="shared" ref="DT6:EB6" si="13">IF(DT7="",NA(),DT7)</f>
        <v>10.92</v>
      </c>
      <c r="DU6" s="22">
        <f t="shared" si="13"/>
        <v>10.75</v>
      </c>
      <c r="DV6" s="22">
        <f t="shared" si="13"/>
        <v>10.66</v>
      </c>
      <c r="DW6" s="22">
        <f t="shared" si="13"/>
        <v>10.66</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0.41</v>
      </c>
      <c r="EE6" s="22">
        <f t="shared" ref="EE6:EM6" si="14">IF(EE7="",NA(),EE7)</f>
        <v>0.14000000000000001</v>
      </c>
      <c r="EF6" s="22">
        <f t="shared" si="14"/>
        <v>0.25</v>
      </c>
      <c r="EG6" s="22">
        <f t="shared" si="14"/>
        <v>0.34</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44229</v>
      </c>
      <c r="D7" s="24">
        <v>46</v>
      </c>
      <c r="E7" s="24">
        <v>1</v>
      </c>
      <c r="F7" s="24">
        <v>0</v>
      </c>
      <c r="G7" s="24">
        <v>1</v>
      </c>
      <c r="H7" s="24" t="s">
        <v>93</v>
      </c>
      <c r="I7" s="24" t="s">
        <v>94</v>
      </c>
      <c r="J7" s="24" t="s">
        <v>95</v>
      </c>
      <c r="K7" s="24" t="s">
        <v>96</v>
      </c>
      <c r="L7" s="24" t="s">
        <v>97</v>
      </c>
      <c r="M7" s="24" t="s">
        <v>98</v>
      </c>
      <c r="N7" s="25" t="s">
        <v>99</v>
      </c>
      <c r="O7" s="25">
        <v>66.92</v>
      </c>
      <c r="P7" s="25">
        <v>94.86</v>
      </c>
      <c r="Q7" s="25">
        <v>5280</v>
      </c>
      <c r="R7" s="25">
        <v>7728</v>
      </c>
      <c r="S7" s="25">
        <v>82.01</v>
      </c>
      <c r="T7" s="25">
        <v>94.23</v>
      </c>
      <c r="U7" s="25">
        <v>7345</v>
      </c>
      <c r="V7" s="25">
        <v>42.24</v>
      </c>
      <c r="W7" s="25">
        <v>173.89</v>
      </c>
      <c r="X7" s="25">
        <v>109.6</v>
      </c>
      <c r="Y7" s="25">
        <v>114.16</v>
      </c>
      <c r="Z7" s="25">
        <v>101.03</v>
      </c>
      <c r="AA7" s="25">
        <v>108.31</v>
      </c>
      <c r="AB7" s="25">
        <v>101.7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583.55999999999995</v>
      </c>
      <c r="AU7" s="25">
        <v>593.27</v>
      </c>
      <c r="AV7" s="25">
        <v>530.57000000000005</v>
      </c>
      <c r="AW7" s="25">
        <v>435.17</v>
      </c>
      <c r="AX7" s="25">
        <v>447.2</v>
      </c>
      <c r="AY7" s="25">
        <v>300.14</v>
      </c>
      <c r="AZ7" s="25">
        <v>301.04000000000002</v>
      </c>
      <c r="BA7" s="25">
        <v>305.08</v>
      </c>
      <c r="BB7" s="25">
        <v>305.33999999999997</v>
      </c>
      <c r="BC7" s="25">
        <v>310.01</v>
      </c>
      <c r="BD7" s="25">
        <v>252.29</v>
      </c>
      <c r="BE7" s="25">
        <v>318.31</v>
      </c>
      <c r="BF7" s="25">
        <v>313.54000000000002</v>
      </c>
      <c r="BG7" s="25">
        <v>333.26</v>
      </c>
      <c r="BH7" s="25">
        <v>283.94</v>
      </c>
      <c r="BI7" s="25">
        <v>321.13</v>
      </c>
      <c r="BJ7" s="25">
        <v>566.65</v>
      </c>
      <c r="BK7" s="25">
        <v>551.62</v>
      </c>
      <c r="BL7" s="25">
        <v>585.59</v>
      </c>
      <c r="BM7" s="25">
        <v>561.34</v>
      </c>
      <c r="BN7" s="25">
        <v>538.33000000000004</v>
      </c>
      <c r="BO7" s="25">
        <v>268.07</v>
      </c>
      <c r="BP7" s="25">
        <v>103.08</v>
      </c>
      <c r="BQ7" s="25">
        <v>109.6</v>
      </c>
      <c r="BR7" s="25">
        <v>84.19</v>
      </c>
      <c r="BS7" s="25">
        <v>104.57</v>
      </c>
      <c r="BT7" s="25">
        <v>95.98</v>
      </c>
      <c r="BU7" s="25">
        <v>84.77</v>
      </c>
      <c r="BV7" s="25">
        <v>87.11</v>
      </c>
      <c r="BW7" s="25">
        <v>82.78</v>
      </c>
      <c r="BX7" s="25">
        <v>84.82</v>
      </c>
      <c r="BY7" s="25">
        <v>82.29</v>
      </c>
      <c r="BZ7" s="25">
        <v>97.47</v>
      </c>
      <c r="CA7" s="25">
        <v>280.7</v>
      </c>
      <c r="CB7" s="25">
        <v>265.83999999999997</v>
      </c>
      <c r="CC7" s="25">
        <v>312.60000000000002</v>
      </c>
      <c r="CD7" s="25">
        <v>282.35000000000002</v>
      </c>
      <c r="CE7" s="25">
        <v>309.61</v>
      </c>
      <c r="CF7" s="25">
        <v>227.27</v>
      </c>
      <c r="CG7" s="25">
        <v>223.98</v>
      </c>
      <c r="CH7" s="25">
        <v>225.09</v>
      </c>
      <c r="CI7" s="25">
        <v>224.82</v>
      </c>
      <c r="CJ7" s="25">
        <v>230.85</v>
      </c>
      <c r="CK7" s="25">
        <v>174.75</v>
      </c>
      <c r="CL7" s="25">
        <v>53.13</v>
      </c>
      <c r="CM7" s="25">
        <v>48.91</v>
      </c>
      <c r="CN7" s="25">
        <v>49.61</v>
      </c>
      <c r="CO7" s="25">
        <v>46.56</v>
      </c>
      <c r="CP7" s="25">
        <v>49.71</v>
      </c>
      <c r="CQ7" s="25">
        <v>50.29</v>
      </c>
      <c r="CR7" s="25">
        <v>49.64</v>
      </c>
      <c r="CS7" s="25">
        <v>49.38</v>
      </c>
      <c r="CT7" s="25">
        <v>50.09</v>
      </c>
      <c r="CU7" s="25">
        <v>50.1</v>
      </c>
      <c r="CV7" s="25">
        <v>59.97</v>
      </c>
      <c r="CW7" s="25">
        <v>76.22</v>
      </c>
      <c r="CX7" s="25">
        <v>81.489999999999995</v>
      </c>
      <c r="CY7" s="25">
        <v>80.19</v>
      </c>
      <c r="CZ7" s="25">
        <v>85.66</v>
      </c>
      <c r="DA7" s="25">
        <v>79.069999999999993</v>
      </c>
      <c r="DB7" s="25">
        <v>77.73</v>
      </c>
      <c r="DC7" s="25">
        <v>78.09</v>
      </c>
      <c r="DD7" s="25">
        <v>78.010000000000005</v>
      </c>
      <c r="DE7" s="25">
        <v>77.599999999999994</v>
      </c>
      <c r="DF7" s="25">
        <v>77.3</v>
      </c>
      <c r="DG7" s="25">
        <v>89.76</v>
      </c>
      <c r="DH7" s="25">
        <v>51.65</v>
      </c>
      <c r="DI7" s="25">
        <v>53.12</v>
      </c>
      <c r="DJ7" s="25">
        <v>53.83</v>
      </c>
      <c r="DK7" s="25">
        <v>54.4</v>
      </c>
      <c r="DL7" s="25">
        <v>53.36</v>
      </c>
      <c r="DM7" s="25">
        <v>45.85</v>
      </c>
      <c r="DN7" s="25">
        <v>47.31</v>
      </c>
      <c r="DO7" s="25">
        <v>47.5</v>
      </c>
      <c r="DP7" s="25">
        <v>48.41</v>
      </c>
      <c r="DQ7" s="25">
        <v>50.02</v>
      </c>
      <c r="DR7" s="25">
        <v>51.51</v>
      </c>
      <c r="DS7" s="25">
        <v>10.16</v>
      </c>
      <c r="DT7" s="25">
        <v>10.92</v>
      </c>
      <c r="DU7" s="25">
        <v>10.75</v>
      </c>
      <c r="DV7" s="25">
        <v>10.66</v>
      </c>
      <c r="DW7" s="25">
        <v>10.66</v>
      </c>
      <c r="DX7" s="25">
        <v>14.13</v>
      </c>
      <c r="DY7" s="25">
        <v>16.77</v>
      </c>
      <c r="DZ7" s="25">
        <v>17.399999999999999</v>
      </c>
      <c r="EA7" s="25">
        <v>18.64</v>
      </c>
      <c r="EB7" s="25">
        <v>19.510000000000002</v>
      </c>
      <c r="EC7" s="25">
        <v>23.75</v>
      </c>
      <c r="ED7" s="25">
        <v>0.41</v>
      </c>
      <c r="EE7" s="25">
        <v>0.14000000000000001</v>
      </c>
      <c r="EF7" s="25">
        <v>0.25</v>
      </c>
      <c r="EG7" s="25">
        <v>0.34</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2023-12-05T00:48:41Z</dcterms:created>
  <dcterms:modified xsi:type="dcterms:W3CDTF">2024-01-19T07:55:53Z</dcterms:modified>
  <cp:category/>
</cp:coreProperties>
</file>