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27_大和町★☆※団体確認中\03_修正後\"/>
    </mc:Choice>
  </mc:AlternateContent>
  <workbookProtection workbookAlgorithmName="SHA-512" workbookHashValue="z7papCLMLGEySYqSgXTj/K0XOpHfeh3yRO/sPCwZAW64In31LHIc7OcqZYbSKTlEW5+iYYARANZKNHxOXBeGxw==" workbookSaltValue="QuTxOzmMD6VOopNfFINdx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L10" i="4"/>
  <c r="AD10" i="4"/>
  <c r="W10" i="4"/>
  <c r="B10" i="4"/>
  <c r="BB8" i="4"/>
  <c r="AL8" i="4"/>
  <c r="W8" i="4"/>
  <c r="I8" i="4"/>
  <c r="B8" i="4"/>
</calcChain>
</file>

<file path=xl/sharedStrings.xml><?xml version="1.0" encoding="utf-8"?>
<sst xmlns="http://schemas.openxmlformats.org/spreadsheetml/2006/main" count="325" uniqueCount="117">
  <si>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</si>
  <si>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</si>
  <si>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</si>
  <si>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</si>
  <si>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</si>
  <si>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</si>
  <si>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</si>
  <si>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</si>
  <si>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</si>
  <si>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</si>
  <si>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</si>
  <si>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</si>
  <si>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</si>
  <si>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</si>
  <si>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</si>
  <si>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</si>
  <si>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</si>
  <si>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</si>
  <si>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</si>
  <si>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</si>
  <si>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</si>
  <si>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</si>
  <si>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</si>
  <si>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</si>
  <si>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</si>
  <si>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</si>
  <si>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</si>
  <si>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</si>
  <si>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</si>
  <si>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</si>
  <si>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</si>
  <si>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</si>
  <si>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</si>
  <si>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</si>
  <si>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</si>
  <si>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</si>
  <si>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</si>
  <si>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</si>
  <si>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</si>
  <si>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</si>
  <si>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</si>
  <si>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</si>
  <si>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</si>
  <si>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</si>
  <si>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</si>
  <si>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</si>
  <si>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</si>
  <si>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</si>
  <si>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</si>
  <si>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</si>
  <si>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</si>
  <si>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</si>
  <si>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</si>
  <si>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</si>
  <si>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</si>
  <si>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</si>
  <si>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</si>
  <si>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</si>
  <si>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</si>
  <si>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</si>
  <si>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</si>
  <si>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</si>
  <si>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</si>
  <si>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</si>
  <si>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</si>
  <si>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</si>
  <si>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</si>
  <si>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</si>
  <si>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</si>
  <si>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</si>
  <si>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</si>
  <si>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</si>
  <si>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</si>
  <si>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</si>
  <si>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</si>
  <si>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</si>
  <si>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</si>
  <si>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</si>
  <si>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</si>
  <si>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</si>
  <si>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</si>
  <si>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</si>
  <si>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</si>
  <si>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</si>
  <si>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</si>
  <si>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</si>
  <si>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</si>
  <si>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</si>
  <si>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</si>
  <si>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</si>
  <si>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</si>
  <si>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</si>
  <si>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</si>
  <si>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</si>
  <si>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</si>
  <si>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</si>
  <si>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</si>
  <si>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</si>
  <si>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</si>
  <si>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</si>
  <si>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</si>
  <si>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</si>
  <si>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</si>
  <si>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</si>
  <si>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</si>
  <si>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</si>
  <si>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</si>
  <si>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</si>
  <si>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</si>
  <si>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</si>
  <si>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</si>
  <si>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</si>
  <si>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</si>
  <si>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</si>
  <si>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当町は、平成18年度から町が事業主体となり浄化槽を設置し、維持管理を行う「市町村設置型」により浄化槽の整備、普及に努めている。
　また、平成18年度以前に個人で浄化槽を設置された者から浄化槽の寄付を受け、町で管理を行っている。
　令和4年度末の管理基数は413基である。
　浄化槽本体については、一般的に耐用年数が30年程度、ブロア等の附帯設備については、10年程度の実耐用年数と設定されているが、当初設置後15～20年程経過している浄化槽もあることから、今後も町が負担して行う修繕経費の増加が見込まれる。
①有形固定資産減価償却率は、微増したが、全国及び類似団体平均を下回っている。</t>
    <rPh sb="2" eb="3">
      <t>マチ</t>
    </rPh>
    <phoneticPr fontId="4"/>
  </si>
  <si>
    <t>①経常収支比率については、全国及び類似団体平均を下回っており、使用料収入のほか、一般会計繰入金等を財源としている状況である。
②累積欠損金比率については、全国及び類似団体平均を上回っているが、要因は浄化槽設備の維持管理等によるものであることから、経営改善に向けて使用料見直しなどを図っていく。
③流動比率については、全国及び類似団体平均を上回っているが、要因は一般会計繰入金などによるものである。
⑤経費回収率については、全国及び類似団体平均を下回っているが、要因は収入に対し浄化槽設備の維持管理等費用が過大であることから、収入で賄えるよう、経費の節減や未収金の収納対策、使用料見直しなどを行っていく。
⑥汚水処理原価については、全国及び類似団体平均を上回っており、要因は浄化槽設備の維持管理等費用の増加によるものである。
　経費を使用料で賄えるよう、経費の削減や未収金等有収率の増加、コスト削減に努める。
⑦施設利用率については、全国及び類似団体平均を下回っており、要因は処理水量が少なく、平均処理水量が現在処理能力に達していないためであり、今後も同様の状況が続くと思われる。
⑧水洗化率については、全国及び類似団体平均を下回っているが、前年度より若干の増率となっている。
　今後も非水洗化者に対し、適正な合併処理浄化槽の設置を促進していく。</t>
    <rPh sb="88" eb="90">
      <t>ウワマワ</t>
    </rPh>
    <rPh sb="99" eb="102">
      <t>ジョウカソウ</t>
    </rPh>
    <rPh sb="109" eb="110">
      <t>トウ</t>
    </rPh>
    <rPh sb="123" eb="125">
      <t>ケイエイ</t>
    </rPh>
    <rPh sb="125" eb="127">
      <t>カイゼン</t>
    </rPh>
    <rPh sb="128" eb="129">
      <t>ム</t>
    </rPh>
    <rPh sb="134" eb="136">
      <t>ミナオ</t>
    </rPh>
    <rPh sb="140" eb="141">
      <t>ハカ</t>
    </rPh>
    <rPh sb="180" eb="182">
      <t>イッパン</t>
    </rPh>
    <rPh sb="182" eb="184">
      <t>カイケイ</t>
    </rPh>
    <rPh sb="184" eb="186">
      <t>クリイレ</t>
    </rPh>
    <rPh sb="186" eb="187">
      <t>キン</t>
    </rPh>
    <rPh sb="230" eb="232">
      <t>ヨウイン</t>
    </rPh>
    <rPh sb="236" eb="237">
      <t>タイ</t>
    </rPh>
    <rPh sb="238" eb="241">
      <t>ジョウカソウ</t>
    </rPh>
    <rPh sb="241" eb="243">
      <t>セツビ</t>
    </rPh>
    <rPh sb="244" eb="246">
      <t>イジ</t>
    </rPh>
    <rPh sb="246" eb="248">
      <t>カンリ</t>
    </rPh>
    <rPh sb="248" eb="249">
      <t>トウ</t>
    </rPh>
    <rPh sb="249" eb="251">
      <t>ヒヨウ</t>
    </rPh>
    <rPh sb="262" eb="264">
      <t>シュウニュウ</t>
    </rPh>
    <rPh sb="274" eb="276">
      <t>セツゲン</t>
    </rPh>
    <rPh sb="286" eb="289">
      <t>シヨウリョウ</t>
    </rPh>
    <rPh sb="336" eb="339">
      <t>ジョウカソウ</t>
    </rPh>
    <rPh sb="346" eb="347">
      <t>トウ</t>
    </rPh>
    <rPh sb="347" eb="349">
      <t>ヒヨウ</t>
    </rPh>
    <rPh sb="350" eb="352">
      <t>ゾウカ</t>
    </rPh>
    <rPh sb="363" eb="365">
      <t>ケイヒ</t>
    </rPh>
    <rPh sb="433" eb="435">
      <t>ヨウイン</t>
    </rPh>
    <phoneticPr fontId="4"/>
  </si>
  <si>
    <t>　特定地域生活排水処理事業について、浄化槽設備の維持管理費に対する使用料収入の占める割合が低いため、今後においても厳しい収支状況が見込まれる。また、浄化槽本体や附帯設備の経年劣化等による修繕費の増加が今後も見込まれる。
　このことから、収支状況を明確に把握するため本年度から法適用へ移行している。
　また、町内処理区域内で浄化槽による汚水処理を計画している浄化槽未設置世帯について、設置促進のPR活動等に努めていく。
　適切な浄化槽設備等の維持管理及び更新を図るとともに、持続可能な下水道事業のため、収入の確保と安定かつ効率的な経営に努めていく。</t>
    <rPh sb="1" eb="3">
      <t>トクテイ</t>
    </rPh>
    <rPh sb="3" eb="5">
      <t>チイキ</t>
    </rPh>
    <rPh sb="5" eb="7">
      <t>セイカツ</t>
    </rPh>
    <rPh sb="7" eb="9">
      <t>ハイスイ</t>
    </rPh>
    <rPh sb="9" eb="11">
      <t>ショリ</t>
    </rPh>
    <rPh sb="11" eb="13">
      <t>ジギョウ</t>
    </rPh>
    <rPh sb="18" eb="21">
      <t>ジョウカソウ</t>
    </rPh>
    <rPh sb="21" eb="23">
      <t>セツビ</t>
    </rPh>
    <rPh sb="24" eb="26">
      <t>イジ</t>
    </rPh>
    <rPh sb="118" eb="120">
      <t>シュウシ</t>
    </rPh>
    <rPh sb="120" eb="122">
      <t>ジョウキョウ</t>
    </rPh>
    <rPh sb="123" eb="125">
      <t>メイカク</t>
    </rPh>
    <rPh sb="126" eb="128">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</si>
</sst>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13-4650-9FF0-220A29022F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513-4650-9FF0-220A29022F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50.17</c:v>
                </c:pt>
              </c:numCache>
            </c:numRef>
          </c:val>
          <c:extLst>
            <c:ext xmlns:c16="http://schemas.microsoft.com/office/drawing/2014/chart" uri="{C3380CC4-5D6E-409C-BE32-E72D297353CC}">
              <c16:uniqueId val="{00000000-19A9-4FBB-974F-340D596FB8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88.45</c:v>
                </c:pt>
              </c:numCache>
            </c:numRef>
          </c:val>
          <c:smooth val="0"/>
          <c:extLst>
            <c:ext xmlns:c16="http://schemas.microsoft.com/office/drawing/2014/chart" uri="{C3380CC4-5D6E-409C-BE32-E72D297353CC}">
              <c16:uniqueId val="{00000001-19A9-4FBB-974F-340D596FB8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70.44</c:v>
                </c:pt>
              </c:numCache>
            </c:numRef>
          </c:val>
          <c:extLst>
            <c:ext xmlns:c16="http://schemas.microsoft.com/office/drawing/2014/chart" uri="{C3380CC4-5D6E-409C-BE32-E72D297353CC}">
              <c16:uniqueId val="{00000000-B815-42FA-AAB1-ACB68E82AB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90.34</c:v>
                </c:pt>
              </c:numCache>
            </c:numRef>
          </c:val>
          <c:smooth val="0"/>
          <c:extLst>
            <c:ext xmlns:c16="http://schemas.microsoft.com/office/drawing/2014/chart" uri="{C3380CC4-5D6E-409C-BE32-E72D297353CC}">
              <c16:uniqueId val="{00000001-B815-42FA-AAB1-ACB68E82AB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55.31</c:v>
                </c:pt>
              </c:numCache>
            </c:numRef>
          </c:val>
          <c:extLst>
            <c:ext xmlns:c16="http://schemas.microsoft.com/office/drawing/2014/chart" uri="{C3380CC4-5D6E-409C-BE32-E72D297353CC}">
              <c16:uniqueId val="{00000000-755C-4CA9-B568-C2F4565EE3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100.17</c:v>
                </c:pt>
              </c:numCache>
            </c:numRef>
          </c:val>
          <c:smooth val="0"/>
          <c:extLst>
            <c:ext xmlns:c16="http://schemas.microsoft.com/office/drawing/2014/chart" uri="{C3380CC4-5D6E-409C-BE32-E72D297353CC}">
              <c16:uniqueId val="{00000001-755C-4CA9-B568-C2F4565EE3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5.68</c:v>
                </c:pt>
              </c:numCache>
            </c:numRef>
          </c:val>
          <c:extLst>
            <c:ext xmlns:c16="http://schemas.microsoft.com/office/drawing/2014/chart" uri="{C3380CC4-5D6E-409C-BE32-E72D297353CC}">
              <c16:uniqueId val="{00000000-5EE1-44BD-BE9F-D66E433D8D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24.31</c:v>
                </c:pt>
              </c:numCache>
            </c:numRef>
          </c:val>
          <c:smooth val="0"/>
          <c:extLst>
            <c:ext xmlns:c16="http://schemas.microsoft.com/office/drawing/2014/chart" uri="{C3380CC4-5D6E-409C-BE32-E72D297353CC}">
              <c16:uniqueId val="{00000001-5EE1-44BD-BE9F-D66E433D8D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70-4D71-9DAB-BFC501CDAD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70-4D71-9DAB-BFC501CDAD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387.32</c:v>
                </c:pt>
              </c:numCache>
            </c:numRef>
          </c:val>
          <c:extLst>
            <c:ext xmlns:c16="http://schemas.microsoft.com/office/drawing/2014/chart" uri="{C3380CC4-5D6E-409C-BE32-E72D297353CC}">
              <c16:uniqueId val="{00000000-1D53-48BA-988C-755A940596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89.31</c:v>
                </c:pt>
              </c:numCache>
            </c:numRef>
          </c:val>
          <c:smooth val="0"/>
          <c:extLst>
            <c:ext xmlns:c16="http://schemas.microsoft.com/office/drawing/2014/chart" uri="{C3380CC4-5D6E-409C-BE32-E72D297353CC}">
              <c16:uniqueId val="{00000001-1D53-48BA-988C-755A940596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365.31</c:v>
                </c:pt>
              </c:numCache>
            </c:numRef>
          </c:val>
          <c:extLst>
            <c:ext xmlns:c16="http://schemas.microsoft.com/office/drawing/2014/chart" uri="{C3380CC4-5D6E-409C-BE32-E72D297353CC}">
              <c16:uniqueId val="{00000000-C414-47AA-8BF6-72D90592CB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138.19999999999999</c:v>
                </c:pt>
              </c:numCache>
            </c:numRef>
          </c:val>
          <c:smooth val="0"/>
          <c:extLst>
            <c:ext xmlns:c16="http://schemas.microsoft.com/office/drawing/2014/chart" uri="{C3380CC4-5D6E-409C-BE32-E72D297353CC}">
              <c16:uniqueId val="{00000001-C414-47AA-8BF6-72D90592CB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19A-416E-AF42-78263B2648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294.08999999999997</c:v>
                </c:pt>
              </c:numCache>
            </c:numRef>
          </c:val>
          <c:smooth val="0"/>
          <c:extLst>
            <c:ext xmlns:c16="http://schemas.microsoft.com/office/drawing/2014/chart" uri="{C3380CC4-5D6E-409C-BE32-E72D297353CC}">
              <c16:uniqueId val="{00000001-019A-416E-AF42-78263B2648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26.07</c:v>
                </c:pt>
              </c:numCache>
            </c:numRef>
          </c:val>
          <c:extLst>
            <c:ext xmlns:c16="http://schemas.microsoft.com/office/drawing/2014/chart" uri="{C3380CC4-5D6E-409C-BE32-E72D297353CC}">
              <c16:uniqueId val="{00000000-1A16-4082-BB4A-CF8D12B05A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59.01</c:v>
                </c:pt>
              </c:numCache>
            </c:numRef>
          </c:val>
          <c:smooth val="0"/>
          <c:extLst>
            <c:ext xmlns:c16="http://schemas.microsoft.com/office/drawing/2014/chart" uri="{C3380CC4-5D6E-409C-BE32-E72D297353CC}">
              <c16:uniqueId val="{00000001-1A16-4082-BB4A-CF8D12B05A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341.02</c:v>
                </c:pt>
              </c:numCache>
            </c:numRef>
          </c:val>
          <c:extLst>
            <c:ext xmlns:c16="http://schemas.microsoft.com/office/drawing/2014/chart" uri="{C3380CC4-5D6E-409C-BE32-E72D297353CC}">
              <c16:uniqueId val="{00000000-7EB8-45FE-A4F2-B49AAB61DF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291.82</c:v>
                </c:pt>
              </c:numCache>
            </c:numRef>
          </c:val>
          <c:smooth val="0"/>
          <c:extLst>
            <c:ext xmlns:c16="http://schemas.microsoft.com/office/drawing/2014/chart" uri="{C3380CC4-5D6E-409C-BE32-E72D297353CC}">
              <c16:uniqueId val="{00000001-7EB8-45FE-A4F2-B49AAB61DF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43" zoomScale="85" zoomScaleNormal="85" workbookViewId="0">
      <selection activeCell="BW90" sqref="BW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5">
        <f>データ!S6</f>
        <v>28179</v>
      </c>
      <c r="AM8" s="45"/>
      <c r="AN8" s="45"/>
      <c r="AO8" s="45"/>
      <c r="AP8" s="45"/>
      <c r="AQ8" s="45"/>
      <c r="AR8" s="45"/>
      <c r="AS8" s="45"/>
      <c r="AT8" s="46">
        <f>データ!T6</f>
        <v>225.49</v>
      </c>
      <c r="AU8" s="46"/>
      <c r="AV8" s="46"/>
      <c r="AW8" s="46"/>
      <c r="AX8" s="46"/>
      <c r="AY8" s="46"/>
      <c r="AZ8" s="46"/>
      <c r="BA8" s="46"/>
      <c r="BB8" s="46">
        <f>データ!U6</f>
        <v>124.97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53.84</v>
      </c>
      <c r="J10" s="46"/>
      <c r="K10" s="46"/>
      <c r="L10" s="46"/>
      <c r="M10" s="46"/>
      <c r="N10" s="46"/>
      <c r="O10" s="46"/>
      <c r="P10" s="46">
        <f>データ!P6</f>
        <v>6.73</v>
      </c>
      <c r="Q10" s="46"/>
      <c r="R10" s="46"/>
      <c r="S10" s="46"/>
      <c r="T10" s="46"/>
      <c r="U10" s="46"/>
      <c r="V10" s="46"/>
      <c r="W10" s="46">
        <f>データ!Q6</f>
        <v>100</v>
      </c>
      <c r="X10" s="46"/>
      <c r="Y10" s="46"/>
      <c r="Z10" s="46"/>
      <c r="AA10" s="46"/>
      <c r="AB10" s="46"/>
      <c r="AC10" s="46"/>
      <c r="AD10" s="45">
        <f>データ!R6</f>
        <v>2255</v>
      </c>
      <c r="AE10" s="45"/>
      <c r="AF10" s="45"/>
      <c r="AG10" s="45"/>
      <c r="AH10" s="45"/>
      <c r="AI10" s="45"/>
      <c r="AJ10" s="45"/>
      <c r="AK10" s="2"/>
      <c r="AL10" s="45">
        <f>データ!V6</f>
        <v>1891</v>
      </c>
      <c r="AM10" s="45"/>
      <c r="AN10" s="45"/>
      <c r="AO10" s="45"/>
      <c r="AP10" s="45"/>
      <c r="AQ10" s="45"/>
      <c r="AR10" s="45"/>
      <c r="AS10" s="45"/>
      <c r="AT10" s="46">
        <f>データ!W6</f>
        <v>0.47</v>
      </c>
      <c r="AU10" s="46"/>
      <c r="AV10" s="46"/>
      <c r="AW10" s="46"/>
      <c r="AX10" s="46"/>
      <c r="AY10" s="46"/>
      <c r="AZ10" s="46"/>
      <c r="BA10" s="46"/>
      <c r="BB10" s="46">
        <f>データ!X6</f>
        <v>4023.4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rvhOvGoEfLxwvUsQLByzMftLyMXE+r0llDMVtXuIxhnPGgOCveJb/QP26yQcKg4VG5wjmJkjbJGXmAEEmr0Rww==" saltValue="qPcXMX3001ESr38/kPte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44211</v>
      </c>
      <c r="D6" s="19">
        <f t="shared" si="3"/>
        <v>46</v>
      </c>
      <c r="E6" s="19">
        <f t="shared" si="3"/>
        <v>18</v>
      </c>
      <c r="F6" s="19">
        <f t="shared" si="3"/>
        <v>0</v>
      </c>
      <c r="G6" s="19">
        <f t="shared" si="3"/>
        <v>0</v>
      </c>
      <c r="H6" s="19" t="str">
        <f t="shared" si="3"/>
        <v>宮城県　大和町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53.84</v>
      </c>
      <c r="P6" s="20">
        <f t="shared" si="3"/>
        <v>6.73</v>
      </c>
      <c r="Q6" s="20">
        <f t="shared" si="3"/>
        <v>100</v>
      </c>
      <c r="R6" s="20">
        <f t="shared" si="3"/>
        <v>2255</v>
      </c>
      <c r="S6" s="20">
        <f t="shared" si="3"/>
        <v>28179</v>
      </c>
      <c r="T6" s="20">
        <f t="shared" si="3"/>
        <v>225.49</v>
      </c>
      <c r="U6" s="20">
        <f t="shared" si="3"/>
        <v>124.97</v>
      </c>
      <c r="V6" s="20">
        <f t="shared" si="3"/>
        <v>1891</v>
      </c>
      <c r="W6" s="20">
        <f t="shared" si="3"/>
        <v>0.47</v>
      </c>
      <c r="X6" s="20">
        <f t="shared" si="3"/>
        <v>4023.4</v>
      </c>
      <c r="Y6" s="21" t="str">
        <f>IF(Y7="",NA(),Y7)</f>
        <v>-</v>
      </c>
      <c r="Z6" s="21" t="str">
        <f t="shared" ref="Z6:AH6" si="4">IF(Z7="",NA(),Z7)</f>
        <v>-</v>
      </c>
      <c r="AA6" s="21" t="str">
        <f t="shared" si="4"/>
        <v>-</v>
      </c>
      <c r="AB6" s="21" t="str">
        <f t="shared" si="4"/>
        <v>-</v>
      </c>
      <c r="AC6" s="21">
        <f t="shared" si="4"/>
        <v>55.31</v>
      </c>
      <c r="AD6" s="21" t="str">
        <f t="shared" si="4"/>
        <v>-</v>
      </c>
      <c r="AE6" s="21" t="str">
        <f t="shared" si="4"/>
        <v>-</v>
      </c>
      <c r="AF6" s="21" t="str">
        <f t="shared" si="4"/>
        <v>-</v>
      </c>
      <c r="AG6" s="21" t="str">
        <f t="shared" si="4"/>
        <v>-</v>
      </c>
      <c r="AH6" s="21">
        <f t="shared" si="4"/>
        <v>100.17</v>
      </c>
      <c r="AI6" s="20" t="str">
        <f>IF(AI7="","",IF(AI7="-","【-】","【"&amp;SUBSTITUTE(TEXT(AI7,"#,##0.00"),"-","△")&amp;"】"))</f>
        <v>【100.42】</v>
      </c>
      <c r="AJ6" s="21" t="str">
        <f>IF(AJ7="",NA(),AJ7)</f>
        <v>-</v>
      </c>
      <c r="AK6" s="21" t="str">
        <f t="shared" ref="AK6:AS6" si="5">IF(AK7="",NA(),AK7)</f>
        <v>-</v>
      </c>
      <c r="AL6" s="21" t="str">
        <f t="shared" si="5"/>
        <v>-</v>
      </c>
      <c r="AM6" s="21" t="str">
        <f t="shared" si="5"/>
        <v>-</v>
      </c>
      <c r="AN6" s="21">
        <f t="shared" si="5"/>
        <v>387.32</v>
      </c>
      <c r="AO6" s="21" t="str">
        <f t="shared" si="5"/>
        <v>-</v>
      </c>
      <c r="AP6" s="21" t="str">
        <f t="shared" si="5"/>
        <v>-</v>
      </c>
      <c r="AQ6" s="21" t="str">
        <f t="shared" si="5"/>
        <v>-</v>
      </c>
      <c r="AR6" s="21" t="str">
        <f t="shared" si="5"/>
        <v>-</v>
      </c>
      <c r="AS6" s="21">
        <f t="shared" si="5"/>
        <v>89.31</v>
      </c>
      <c r="AT6" s="20" t="str">
        <f>IF(AT7="","",IF(AT7="-","【-】","【"&amp;SUBSTITUTE(TEXT(AT7,"#,##0.00"),"-","△")&amp;"】"))</f>
        <v>【82.66】</v>
      </c>
      <c r="AU6" s="21" t="str">
        <f>IF(AU7="",NA(),AU7)</f>
        <v>-</v>
      </c>
      <c r="AV6" s="21" t="str">
        <f t="shared" ref="AV6:BD6" si="6">IF(AV7="",NA(),AV7)</f>
        <v>-</v>
      </c>
      <c r="AW6" s="21" t="str">
        <f t="shared" si="6"/>
        <v>-</v>
      </c>
      <c r="AX6" s="21" t="str">
        <f t="shared" si="6"/>
        <v>-</v>
      </c>
      <c r="AY6" s="21">
        <f t="shared" si="6"/>
        <v>365.31</v>
      </c>
      <c r="AZ6" s="21" t="str">
        <f t="shared" si="6"/>
        <v>-</v>
      </c>
      <c r="BA6" s="21" t="str">
        <f t="shared" si="6"/>
        <v>-</v>
      </c>
      <c r="BB6" s="21" t="str">
        <f t="shared" si="6"/>
        <v>-</v>
      </c>
      <c r="BC6" s="21" t="str">
        <f t="shared" si="6"/>
        <v>-</v>
      </c>
      <c r="BD6" s="21">
        <f t="shared" si="6"/>
        <v>138.19999999999999</v>
      </c>
      <c r="BE6" s="20" t="str">
        <f>IF(BE7="","",IF(BE7="-","【-】","【"&amp;SUBSTITUTE(TEXT(BE7,"#,##0.00"),"-","△")&amp;"】"))</f>
        <v>【140.15】</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294.08999999999997</v>
      </c>
      <c r="BP6" s="20" t="str">
        <f>IF(BP7="","",IF(BP7="-","【-】","【"&amp;SUBSTITUTE(TEXT(BP7,"#,##0.00"),"-","△")&amp;"】"))</f>
        <v>【307.39】</v>
      </c>
      <c r="BQ6" s="21" t="str">
        <f>IF(BQ7="",NA(),BQ7)</f>
        <v>-</v>
      </c>
      <c r="BR6" s="21" t="str">
        <f t="shared" ref="BR6:BZ6" si="8">IF(BR7="",NA(),BR7)</f>
        <v>-</v>
      </c>
      <c r="BS6" s="21" t="str">
        <f t="shared" si="8"/>
        <v>-</v>
      </c>
      <c r="BT6" s="21" t="str">
        <f t="shared" si="8"/>
        <v>-</v>
      </c>
      <c r="BU6" s="21">
        <f t="shared" si="8"/>
        <v>26.07</v>
      </c>
      <c r="BV6" s="21" t="str">
        <f t="shared" si="8"/>
        <v>-</v>
      </c>
      <c r="BW6" s="21" t="str">
        <f t="shared" si="8"/>
        <v>-</v>
      </c>
      <c r="BX6" s="21" t="str">
        <f t="shared" si="8"/>
        <v>-</v>
      </c>
      <c r="BY6" s="21" t="str">
        <f t="shared" si="8"/>
        <v>-</v>
      </c>
      <c r="BZ6" s="21">
        <f t="shared" si="8"/>
        <v>59.01</v>
      </c>
      <c r="CA6" s="20" t="str">
        <f>IF(CA7="","",IF(CA7="-","【-】","【"&amp;SUBSTITUTE(TEXT(CA7,"#,##0.00"),"-","△")&amp;"】"))</f>
        <v>【57.03】</v>
      </c>
      <c r="CB6" s="21" t="str">
        <f>IF(CB7="",NA(),CB7)</f>
        <v>-</v>
      </c>
      <c r="CC6" s="21" t="str">
        <f t="shared" ref="CC6:CK6" si="9">IF(CC7="",NA(),CC7)</f>
        <v>-</v>
      </c>
      <c r="CD6" s="21" t="str">
        <f t="shared" si="9"/>
        <v>-</v>
      </c>
      <c r="CE6" s="21" t="str">
        <f t="shared" si="9"/>
        <v>-</v>
      </c>
      <c r="CF6" s="21">
        <f t="shared" si="9"/>
        <v>341.02</v>
      </c>
      <c r="CG6" s="21" t="str">
        <f t="shared" si="9"/>
        <v>-</v>
      </c>
      <c r="CH6" s="21" t="str">
        <f t="shared" si="9"/>
        <v>-</v>
      </c>
      <c r="CI6" s="21" t="str">
        <f t="shared" si="9"/>
        <v>-</v>
      </c>
      <c r="CJ6" s="21" t="str">
        <f t="shared" si="9"/>
        <v>-</v>
      </c>
      <c r="CK6" s="21">
        <f t="shared" si="9"/>
        <v>291.82</v>
      </c>
      <c r="CL6" s="20" t="str">
        <f>IF(CL7="","",IF(CL7="-","【-】","【"&amp;SUBSTITUTE(TEXT(CL7,"#,##0.00"),"-","△")&amp;"】"))</f>
        <v>【294.83】</v>
      </c>
      <c r="CM6" s="21" t="str">
        <f>IF(CM7="",NA(),CM7)</f>
        <v>-</v>
      </c>
      <c r="CN6" s="21" t="str">
        <f t="shared" ref="CN6:CV6" si="10">IF(CN7="",NA(),CN7)</f>
        <v>-</v>
      </c>
      <c r="CO6" s="21" t="str">
        <f t="shared" si="10"/>
        <v>-</v>
      </c>
      <c r="CP6" s="21" t="str">
        <f t="shared" si="10"/>
        <v>-</v>
      </c>
      <c r="CQ6" s="21">
        <f t="shared" si="10"/>
        <v>50.17</v>
      </c>
      <c r="CR6" s="21" t="str">
        <f t="shared" si="10"/>
        <v>-</v>
      </c>
      <c r="CS6" s="21" t="str">
        <f t="shared" si="10"/>
        <v>-</v>
      </c>
      <c r="CT6" s="21" t="str">
        <f t="shared" si="10"/>
        <v>-</v>
      </c>
      <c r="CU6" s="21" t="str">
        <f t="shared" si="10"/>
        <v>-</v>
      </c>
      <c r="CV6" s="21">
        <f t="shared" si="10"/>
        <v>88.45</v>
      </c>
      <c r="CW6" s="20" t="str">
        <f>IF(CW7="","",IF(CW7="-","【-】","【"&amp;SUBSTITUTE(TEXT(CW7,"#,##0.00"),"-","△")&amp;"】"))</f>
        <v>【84.27】</v>
      </c>
      <c r="CX6" s="21" t="str">
        <f>IF(CX7="",NA(),CX7)</f>
        <v>-</v>
      </c>
      <c r="CY6" s="21" t="str">
        <f t="shared" ref="CY6:DG6" si="11">IF(CY7="",NA(),CY7)</f>
        <v>-</v>
      </c>
      <c r="CZ6" s="21" t="str">
        <f t="shared" si="11"/>
        <v>-</v>
      </c>
      <c r="DA6" s="21" t="str">
        <f t="shared" si="11"/>
        <v>-</v>
      </c>
      <c r="DB6" s="21">
        <f t="shared" si="11"/>
        <v>70.44</v>
      </c>
      <c r="DC6" s="21" t="str">
        <f t="shared" si="11"/>
        <v>-</v>
      </c>
      <c r="DD6" s="21" t="str">
        <f t="shared" si="11"/>
        <v>-</v>
      </c>
      <c r="DE6" s="21" t="str">
        <f t="shared" si="11"/>
        <v>-</v>
      </c>
      <c r="DF6" s="21" t="str">
        <f t="shared" si="11"/>
        <v>-</v>
      </c>
      <c r="DG6" s="21">
        <f t="shared" si="11"/>
        <v>90.34</v>
      </c>
      <c r="DH6" s="20" t="str">
        <f>IF(DH7="","",IF(DH7="-","【-】","【"&amp;SUBSTITUTE(TEXT(DH7,"#,##0.00"),"-","△")&amp;"】"))</f>
        <v>【86.02】</v>
      </c>
      <c r="DI6" s="21" t="str">
        <f>IF(DI7="",NA(),DI7)</f>
        <v>-</v>
      </c>
      <c r="DJ6" s="21" t="str">
        <f t="shared" ref="DJ6:DR6" si="12">IF(DJ7="",NA(),DJ7)</f>
        <v>-</v>
      </c>
      <c r="DK6" s="21" t="str">
        <f t="shared" si="12"/>
        <v>-</v>
      </c>
      <c r="DL6" s="21" t="str">
        <f t="shared" si="12"/>
        <v>-</v>
      </c>
      <c r="DM6" s="21">
        <f t="shared" si="12"/>
        <v>5.68</v>
      </c>
      <c r="DN6" s="21" t="str">
        <f t="shared" si="12"/>
        <v>-</v>
      </c>
      <c r="DO6" s="21" t="str">
        <f t="shared" si="12"/>
        <v>-</v>
      </c>
      <c r="DP6" s="21" t="str">
        <f t="shared" si="12"/>
        <v>-</v>
      </c>
      <c r="DQ6" s="21" t="str">
        <f t="shared" si="12"/>
        <v>-</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44211</v>
      </c>
      <c r="D7" s="23">
        <v>46</v>
      </c>
      <c r="E7" s="23">
        <v>18</v>
      </c>
      <c r="F7" s="23">
        <v>0</v>
      </c>
      <c r="G7" s="23">
        <v>0</v>
      </c>
      <c r="H7" s="23" t="s">
        <v>96</v>
      </c>
      <c r="I7" s="23" t="s">
        <v>97</v>
      </c>
      <c r="J7" s="23" t="s">
        <v>98</v>
      </c>
      <c r="K7" s="23" t="s">
        <v>99</v>
      </c>
      <c r="L7" s="23" t="s">
        <v>100</v>
      </c>
      <c r="M7" s="23" t="s">
        <v>101</v>
      </c>
      <c r="N7" s="24" t="s">
        <v>102</v>
      </c>
      <c r="O7" s="24">
        <v>53.84</v>
      </c>
      <c r="P7" s="24">
        <v>6.73</v>
      </c>
      <c r="Q7" s="24">
        <v>100</v>
      </c>
      <c r="R7" s="24">
        <v>2255</v>
      </c>
      <c r="S7" s="24">
        <v>28179</v>
      </c>
      <c r="T7" s="24">
        <v>225.49</v>
      </c>
      <c r="U7" s="24">
        <v>124.97</v>
      </c>
      <c r="V7" s="24">
        <v>1891</v>
      </c>
      <c r="W7" s="24">
        <v>0.47</v>
      </c>
      <c r="X7" s="24">
        <v>4023.4</v>
      </c>
      <c r="Y7" s="24" t="s">
        <v>102</v>
      </c>
      <c r="Z7" s="24" t="s">
        <v>102</v>
      </c>
      <c r="AA7" s="24" t="s">
        <v>102</v>
      </c>
      <c r="AB7" s="24" t="s">
        <v>102</v>
      </c>
      <c r="AC7" s="24">
        <v>55.31</v>
      </c>
      <c r="AD7" s="24" t="s">
        <v>102</v>
      </c>
      <c r="AE7" s="24" t="s">
        <v>102</v>
      </c>
      <c r="AF7" s="24" t="s">
        <v>102</v>
      </c>
      <c r="AG7" s="24" t="s">
        <v>102</v>
      </c>
      <c r="AH7" s="24">
        <v>100.17</v>
      </c>
      <c r="AI7" s="24">
        <v>100.42</v>
      </c>
      <c r="AJ7" s="24" t="s">
        <v>102</v>
      </c>
      <c r="AK7" s="24" t="s">
        <v>102</v>
      </c>
      <c r="AL7" s="24" t="s">
        <v>102</v>
      </c>
      <c r="AM7" s="24" t="s">
        <v>102</v>
      </c>
      <c r="AN7" s="24">
        <v>387.32</v>
      </c>
      <c r="AO7" s="24" t="s">
        <v>102</v>
      </c>
      <c r="AP7" s="24" t="s">
        <v>102</v>
      </c>
      <c r="AQ7" s="24" t="s">
        <v>102</v>
      </c>
      <c r="AR7" s="24" t="s">
        <v>102</v>
      </c>
      <c r="AS7" s="24">
        <v>89.31</v>
      </c>
      <c r="AT7" s="24">
        <v>82.66</v>
      </c>
      <c r="AU7" s="24" t="s">
        <v>102</v>
      </c>
      <c r="AV7" s="24" t="s">
        <v>102</v>
      </c>
      <c r="AW7" s="24" t="s">
        <v>102</v>
      </c>
      <c r="AX7" s="24" t="s">
        <v>102</v>
      </c>
      <c r="AY7" s="24">
        <v>365.31</v>
      </c>
      <c r="AZ7" s="24" t="s">
        <v>102</v>
      </c>
      <c r="BA7" s="24" t="s">
        <v>102</v>
      </c>
      <c r="BB7" s="24" t="s">
        <v>102</v>
      </c>
      <c r="BC7" s="24" t="s">
        <v>102</v>
      </c>
      <c r="BD7" s="24">
        <v>138.19999999999999</v>
      </c>
      <c r="BE7" s="24">
        <v>140.15</v>
      </c>
      <c r="BF7" s="24" t="s">
        <v>102</v>
      </c>
      <c r="BG7" s="24" t="s">
        <v>102</v>
      </c>
      <c r="BH7" s="24" t="s">
        <v>102</v>
      </c>
      <c r="BI7" s="24" t="s">
        <v>102</v>
      </c>
      <c r="BJ7" s="24">
        <v>0</v>
      </c>
      <c r="BK7" s="24" t="s">
        <v>102</v>
      </c>
      <c r="BL7" s="24" t="s">
        <v>102</v>
      </c>
      <c r="BM7" s="24" t="s">
        <v>102</v>
      </c>
      <c r="BN7" s="24" t="s">
        <v>102</v>
      </c>
      <c r="BO7" s="24">
        <v>294.08999999999997</v>
      </c>
      <c r="BP7" s="24">
        <v>307.39</v>
      </c>
      <c r="BQ7" s="24" t="s">
        <v>102</v>
      </c>
      <c r="BR7" s="24" t="s">
        <v>102</v>
      </c>
      <c r="BS7" s="24" t="s">
        <v>102</v>
      </c>
      <c r="BT7" s="24" t="s">
        <v>102</v>
      </c>
      <c r="BU7" s="24">
        <v>26.07</v>
      </c>
      <c r="BV7" s="24" t="s">
        <v>102</v>
      </c>
      <c r="BW7" s="24" t="s">
        <v>102</v>
      </c>
      <c r="BX7" s="24" t="s">
        <v>102</v>
      </c>
      <c r="BY7" s="24" t="s">
        <v>102</v>
      </c>
      <c r="BZ7" s="24">
        <v>59.01</v>
      </c>
      <c r="CA7" s="24">
        <v>57.03</v>
      </c>
      <c r="CB7" s="24" t="s">
        <v>102</v>
      </c>
      <c r="CC7" s="24" t="s">
        <v>102</v>
      </c>
      <c r="CD7" s="24" t="s">
        <v>102</v>
      </c>
      <c r="CE7" s="24" t="s">
        <v>102</v>
      </c>
      <c r="CF7" s="24">
        <v>341.02</v>
      </c>
      <c r="CG7" s="24" t="s">
        <v>102</v>
      </c>
      <c r="CH7" s="24" t="s">
        <v>102</v>
      </c>
      <c r="CI7" s="24" t="s">
        <v>102</v>
      </c>
      <c r="CJ7" s="24" t="s">
        <v>102</v>
      </c>
      <c r="CK7" s="24">
        <v>291.82</v>
      </c>
      <c r="CL7" s="24">
        <v>294.83</v>
      </c>
      <c r="CM7" s="24" t="s">
        <v>102</v>
      </c>
      <c r="CN7" s="24" t="s">
        <v>102</v>
      </c>
      <c r="CO7" s="24" t="s">
        <v>102</v>
      </c>
      <c r="CP7" s="24" t="s">
        <v>102</v>
      </c>
      <c r="CQ7" s="24">
        <v>50.17</v>
      </c>
      <c r="CR7" s="24" t="s">
        <v>102</v>
      </c>
      <c r="CS7" s="24" t="s">
        <v>102</v>
      </c>
      <c r="CT7" s="24" t="s">
        <v>102</v>
      </c>
      <c r="CU7" s="24" t="s">
        <v>102</v>
      </c>
      <c r="CV7" s="24">
        <v>88.45</v>
      </c>
      <c r="CW7" s="24">
        <v>84.27</v>
      </c>
      <c r="CX7" s="24" t="s">
        <v>102</v>
      </c>
      <c r="CY7" s="24" t="s">
        <v>102</v>
      </c>
      <c r="CZ7" s="24" t="s">
        <v>102</v>
      </c>
      <c r="DA7" s="24" t="s">
        <v>102</v>
      </c>
      <c r="DB7" s="24">
        <v>70.44</v>
      </c>
      <c r="DC7" s="24" t="s">
        <v>102</v>
      </c>
      <c r="DD7" s="24" t="s">
        <v>102</v>
      </c>
      <c r="DE7" s="24" t="s">
        <v>102</v>
      </c>
      <c r="DF7" s="24" t="s">
        <v>102</v>
      </c>
      <c r="DG7" s="24">
        <v>90.34</v>
      </c>
      <c r="DH7" s="24">
        <v>86.02</v>
      </c>
      <c r="DI7" s="24" t="s">
        <v>102</v>
      </c>
      <c r="DJ7" s="24" t="s">
        <v>102</v>
      </c>
      <c r="DK7" s="24" t="s">
        <v>102</v>
      </c>
      <c r="DL7" s="24" t="s">
        <v>102</v>
      </c>
      <c r="DM7" s="24">
        <v>5.68</v>
      </c>
      <c r="DN7" s="24" t="s">
        <v>102</v>
      </c>
      <c r="DO7" s="24" t="s">
        <v>102</v>
      </c>
      <c r="DP7" s="24" t="s">
        <v>102</v>
      </c>
      <c r="DQ7" s="24" t="s">
        <v>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2024-01-25T08:12:16Z</cp:lastPrinted>
  <dcterms:created xsi:type="dcterms:W3CDTF">2023-12-12T01:07:01Z</dcterms:created>
  <dcterms:modified xsi:type="dcterms:W3CDTF">2024-02-15T01:22:45Z</dcterms:modified>
  <cp:category/>
</cp:coreProperties>
</file>