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Z:\上下水道課\B総務\⑫照会応答\庁内用\財政課\R05\R060122_公営企業に係る経営比較分析表（令和４年度決算）の分析等\依頼・回答様式\"/>
    </mc:Choice>
  </mc:AlternateContent>
  <xr:revisionPtr revIDLastSave="0" documentId="13_ncr:1_{AE3D2E3C-AD17-4E3B-A3A3-831859EC5CBD}" xr6:coauthVersionLast="47" xr6:coauthVersionMax="47" xr10:uidLastSave="{00000000-0000-0000-0000-000000000000}"/>
  <workbookProtection workbookAlgorithmName="SHA-512" workbookHashValue="MdD8GL0Exm5RiDUpIsDrJ1iVuH5Wcy94RPFNqeSMlKxcL4t83WUvVOThSyd5SPkbPAjBJIK0bFbEl1VBK0nVgw==" workbookSaltValue="6+P6OwvFXjVDdJvvXbwUcA==" workbookSpinCount="100000" lockStructure="1"/>
  <bookViews>
    <workbookView xWindow="-120" yWindow="-120" windowWidth="29040" windowHeight="1599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R6" i="5"/>
  <c r="Q6" i="5"/>
  <c r="P6" i="5"/>
  <c r="P10" i="4" s="1"/>
  <c r="O6" i="5"/>
  <c r="N6" i="5"/>
  <c r="M6" i="5"/>
  <c r="AD8" i="4" s="1"/>
  <c r="L6" i="5"/>
  <c r="W8" i="4" s="1"/>
  <c r="K6" i="5"/>
  <c r="J6" i="5"/>
  <c r="I8" i="4" s="1"/>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W10" i="4"/>
  <c r="I10" i="4"/>
  <c r="B10" i="4"/>
  <c r="AT8" i="4"/>
  <c r="AL8" i="4"/>
  <c r="P8"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<sst xmlns="http://schemas.openxmlformats.org/spreadsheetml/2006/main" count="228" uniqueCount="114">
  <si>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</si>
  <si>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</si>
  <si>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</si>
  <si>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</si>
  <si>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</si>
  <si>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</si>
  <si>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</si>
  <si>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</si>
  <si>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</si>
  <si>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</si>
  <si>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</si>
  <si>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</si>
  <si>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</si>
  <si>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</si>
  <si>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</si>
  <si>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</si>
  <si>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</si>
  <si>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</si>
  <si>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</si>
  <si>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</si>
  <si>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</si>
  <si>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</si>
  <si>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</si>
  <si>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</si>
  <si>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</si>
  <si>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</si>
  <si>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</si>
  <si>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</si>
  <si>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</si>
  <si>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</si>
  <si>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</si>
  <si>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</si>
  <si>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</si>
  <si>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</si>
  <si>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</si>
  <si>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</si>
  <si>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</si>
  <si>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</si>
  <si>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</si>
  <si>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</si>
  <si>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</si>
  <si>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</si>
  <si>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</si>
  <si>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</si>
  <si>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</si>
  <si>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</si>
  <si>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</si>
  <si>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</si>
  <si>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</si>
  <si>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</si>
  <si>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</si>
  <si>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</si>
  <si>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</si>
  <si>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</si>
  <si>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</si>
  <si>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</si>
  <si>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</si>
  <si>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</si>
  <si>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</si>
  <si>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</si>
  <si>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</si>
  <si>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</si>
  <si>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</si>
  <si>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</si>
  <si>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</si>
  <si>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</si>
  <si>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</si>
  <si>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</si>
  <si>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</si>
  <si>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</si>
  <si>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</si>
  <si>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</si>
  <si>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</si>
  <si>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</si>
  <si>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</si>
  <si>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</si>
  <si>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</si>
  <si>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</si>
  <si>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</si>
  <si>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</si>
  <si>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</si>
  <si>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</si>
  <si>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</si>
  <si>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</si>
  <si>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</si>
  <si>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</si>
  <si>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</si>
  <si>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</si>
  <si>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</si>
  <si>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</si>
  <si>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</si>
  <si>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</si>
  <si>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</si>
  <si>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大和町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</si>
  <si>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</si>
  <si>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</si>
  <si>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</si>
  <si>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</si>
  <si>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</si>
  <si>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</si>
  <si>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</si>
  <si>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</si>
  <si>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</si>
  <si>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</si>
  <si>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</si>
  <si>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</si>
  <si>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</si>
  <si>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</si>
  <si>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</si>
  <si>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</si>
  <si>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</si>
  <si>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今後も老朽管更新、維持修繕を計画的に実施するため、最新のアセットマネジメントを作成・活用し効率的な運営を行わなければならない。
　給水収益については、大幅な伸びは期待できないこと、受水費負担が重いことなどから、共同化・広域化などを含めた経営努力を行っていく。</t>
    <phoneticPr fontId="4"/>
  </si>
  <si>
    <t>　昭和45年5月の自己水源での供用開始から、仙台北部中核都市構想など受け、昭和55年に宮城県からの受水へと切替を行い、現在まで第７次拡張まで整備を行ってきた。
①有形固定資産減価償却率については、全国、類似団体に比べて平均を下回っているものの、平成30年度から微増が続いている。
②管路経年化率は、全国平均及び類似団体より低いが、令和元年度から微増が続いている。
③管路更新率は、全国平均及び類似団体より低くなっているが、令和2年度からほぼ横ばいとなっている。今後もアセットマネジメント等の更新・活用により、効率的な修繕・更新を計画的に実施していく。</t>
    <rPh sb="133" eb="134">
      <t>ツヅ</t>
    </rPh>
    <rPh sb="153" eb="154">
      <t>オヨ</t>
    </rPh>
    <rPh sb="155" eb="157">
      <t>ルイジ</t>
    </rPh>
    <rPh sb="157" eb="159">
      <t>ダンタイ</t>
    </rPh>
    <rPh sb="165" eb="167">
      <t>レイワ</t>
    </rPh>
    <rPh sb="167" eb="169">
      <t>ガンネン</t>
    </rPh>
    <rPh sb="169" eb="170">
      <t>ド</t>
    </rPh>
    <rPh sb="172" eb="174">
      <t>ビゾウ</t>
    </rPh>
    <rPh sb="175" eb="176">
      <t>ツヅ</t>
    </rPh>
    <rPh sb="220" eb="221">
      <t>ヨコ</t>
    </rPh>
    <phoneticPr fontId="4"/>
  </si>
  <si>
    <r>
      <t>①経常収支比率については、全国平均及び類似団体平均を下回っているが、100％は上回っており、健全な経営状況となっている。なお、前年度と比較し減率となった要因としては、新型コロナウイルス関連で水道料金基本料を減免したことにより給水収益が減少したことと、開発行為が減少したことにより営業外収益の雑収益（開発負担金）が減少したことによるものである。</t>
    </r>
    <r>
      <rPr>
        <sz val="10"/>
        <color rgb="FF0070C0"/>
        <rFont val="ＭＳ ゴシック"/>
        <family val="3"/>
        <charset val="128"/>
      </rPr>
      <t xml:space="preserve">
</t>
    </r>
    <r>
      <rPr>
        <sz val="10"/>
        <color theme="1"/>
        <rFont val="ＭＳ ゴシック"/>
        <family val="3"/>
        <charset val="128"/>
      </rPr>
      <t>③流動比率については、全国平均及び類似団体平均を下回っているものの、100％は超えており、短期的な債務に対する支払い能力は十分確保できている。
④企業債残高対給水収益比率については、企業債の新規借入を行い管路更新等の事業を実施したことにより企業債残高は微増となっており、給水収益が減少したことにより、収益比率が令和3年度と比較し25.05％上昇した。給水収益の減少理由としては、新型コロナウイルス関連で5ケ月間、水道料金基本料を減免したことによるものである。</t>
    </r>
    <r>
      <rPr>
        <sz val="10"/>
        <color rgb="FF0070C0"/>
        <rFont val="ＭＳ ゴシック"/>
        <family val="3"/>
        <charset val="128"/>
      </rPr>
      <t xml:space="preserve">
</t>
    </r>
    <r>
      <rPr>
        <sz val="10"/>
        <color theme="1"/>
        <rFont val="ＭＳ ゴシック"/>
        <family val="3"/>
        <charset val="128"/>
      </rPr>
      <t>⑤料金回収率は100％を下回っている現状から、一般会計繰入金への依存度が高い。令和4年度と比較し回収率もやや低下しており、未納者対策を強化し収益の確保に努める。
⑥給水原価については、本町の地形・面積等から、吉岡地区、もみじケ丘、杜の丘地区を除き、集落が点在しているため、管路延長が長いことから、給水原価が全国平均及び類似団体平均を上回っている。
⑦施設利用率については、全国平均及び類似団体平均を上回っており、稼動施設の規模や利用状況については、適正と見ている。</t>
    </r>
    <r>
      <rPr>
        <sz val="10"/>
        <color rgb="FF0070C0"/>
        <rFont val="ＭＳ ゴシック"/>
        <family val="3"/>
        <charset val="128"/>
      </rPr>
      <t xml:space="preserve">
</t>
    </r>
    <r>
      <rPr>
        <sz val="10"/>
        <color theme="1"/>
        <rFont val="ＭＳ ゴシック"/>
        <family val="3"/>
        <charset val="128"/>
      </rPr>
      <t>⑧有収率については、老朽管、漏水対策等により、類似団体平均を上回っているが、無効水量等の減少により前年度と比較しやや増率となった。</t>
    </r>
    <rPh sb="15" eb="17">
      <t>ヘイキン</t>
    </rPh>
    <rPh sb="17" eb="18">
      <t>オヨ</t>
    </rPh>
    <rPh sb="19" eb="21">
      <t>ルイジ</t>
    </rPh>
    <rPh sb="21" eb="23">
      <t>ダンタイ</t>
    </rPh>
    <rPh sb="23" eb="25">
      <t>ヘイキン</t>
    </rPh>
    <rPh sb="70" eb="71">
      <t>ゲン</t>
    </rPh>
    <rPh sb="71" eb="72">
      <t>リツ</t>
    </rPh>
    <rPh sb="130" eb="132">
      <t>ゲンショウ</t>
    </rPh>
    <rPh sb="149" eb="151">
      <t>カイハツ</t>
    </rPh>
    <rPh sb="151" eb="154">
      <t>フタンキン</t>
    </rPh>
    <rPh sb="156" eb="158">
      <t>ゲンショウ</t>
    </rPh>
    <rPh sb="185" eb="187">
      <t>ヘイキン</t>
    </rPh>
    <rPh sb="187" eb="188">
      <t>オヨ</t>
    </rPh>
    <rPh sb="189" eb="191">
      <t>ルイジ</t>
    </rPh>
    <rPh sb="191" eb="193">
      <t>ダンタイ</t>
    </rPh>
    <rPh sb="193" eb="195">
      <t>ヘイキン</t>
    </rPh>
    <rPh sb="267" eb="269">
      <t>シンキ</t>
    </rPh>
    <rPh sb="274" eb="276">
      <t>カンロ</t>
    </rPh>
    <rPh sb="276" eb="278">
      <t>コウシン</t>
    </rPh>
    <rPh sb="278" eb="279">
      <t>トウ</t>
    </rPh>
    <rPh sb="292" eb="294">
      <t>キギョウ</t>
    </rPh>
    <rPh sb="294" eb="295">
      <t>サイ</t>
    </rPh>
    <rPh sb="295" eb="297">
      <t>ザンダカ</t>
    </rPh>
    <rPh sb="298" eb="300">
      <t>ビゾウ</t>
    </rPh>
    <rPh sb="312" eb="314">
      <t>ゲンショウ</t>
    </rPh>
    <rPh sb="322" eb="324">
      <t>シュウエキ</t>
    </rPh>
    <rPh sb="324" eb="326">
      <t>ヒリツ</t>
    </rPh>
    <rPh sb="327" eb="329">
      <t>レイワ</t>
    </rPh>
    <rPh sb="330" eb="332">
      <t>ネンド</t>
    </rPh>
    <rPh sb="333" eb="335">
      <t>ヒカク</t>
    </rPh>
    <rPh sb="342" eb="344">
      <t>ジョウショウ</t>
    </rPh>
    <rPh sb="347" eb="349">
      <t>キュウスイ</t>
    </rPh>
    <rPh sb="349" eb="351">
      <t>シュウエキ</t>
    </rPh>
    <rPh sb="352" eb="354">
      <t>ゲンショウ</t>
    </rPh>
    <rPh sb="354" eb="356">
      <t>リユウ</t>
    </rPh>
    <rPh sb="361" eb="363">
      <t>シンガタ</t>
    </rPh>
    <rPh sb="370" eb="372">
      <t>カンレン</t>
    </rPh>
    <rPh sb="375" eb="376">
      <t>ゲツ</t>
    </rPh>
    <rPh sb="376" eb="377">
      <t>マ</t>
    </rPh>
    <rPh sb="378" eb="380">
      <t>スイドウ</t>
    </rPh>
    <rPh sb="380" eb="382">
      <t>リョウキン</t>
    </rPh>
    <rPh sb="382" eb="384">
      <t>キホン</t>
    </rPh>
    <rPh sb="384" eb="385">
      <t>リョウ</t>
    </rPh>
    <rPh sb="386" eb="388">
      <t>ゲンメン</t>
    </rPh>
    <rPh sb="441" eb="443">
      <t>レイワ</t>
    </rPh>
    <rPh sb="444" eb="446">
      <t>ネンド</t>
    </rPh>
    <rPh sb="447" eb="449">
      <t>ヒカク</t>
    </rPh>
    <rPh sb="450" eb="452">
      <t>カイシュウ</t>
    </rPh>
    <rPh sb="452" eb="453">
      <t>リツ</t>
    </rPh>
    <rPh sb="456" eb="458">
      <t>テイカ</t>
    </rPh>
    <rPh sb="469" eb="471">
      <t>キョウカ</t>
    </rPh>
    <rPh sb="478" eb="479">
      <t>ツト</t>
    </rPh>
    <rPh sb="592" eb="593">
      <t>オヨ</t>
    </rPh>
    <rPh sb="594" eb="598">
      <t>ルイジダンタイ</t>
    </rPh>
    <rPh sb="598" eb="600">
      <t>ヘイキン</t>
    </rPh>
    <rPh sb="679" eb="681">
      <t>ゲンショウ</t>
    </rPh>
    <rPh sb="688" eb="690">
      <t>ヒカク</t>
    </rPh>
    <rPh sb="693" eb="694">
      <t>ゾウ</t>
    </rPh>
    <rPh sb="694" eb="695">
      <t>リツ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</si>
</sst>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
      <sz val="10"/>
      <color rgb="FF0070C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1.05</c:v>
                </c:pt>
                <c:pt idx="1">
                  <c:v>0.56999999999999995</c:v>
                </c:pt>
                <c:pt idx="2">
                  <c:v>0.37</c:v>
                </c:pt>
                <c:pt idx="3">
                  <c:v>0.42</c:v>
                </c:pt>
                <c:pt idx="4">
                  <c:v>0.37</c:v>
                </c:pt>
              </c:numCache>
            </c:numRef>
          </c:val>
          <c:extLst>
            <c:ext xmlns:c16="http://schemas.microsoft.com/office/drawing/2014/chart" uri="{C3380CC4-5D6E-409C-BE32-E72D297353CC}">
              <c16:uniqueId val="{00000000-5D7C-467A-8A12-C93386EC1350}"/>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c:v>
                </c:pt>
                <c:pt idx="1">
                  <c:v>0.52</c:v>
                </c:pt>
                <c:pt idx="2">
                  <c:v>0.53</c:v>
                </c:pt>
                <c:pt idx="3">
                  <c:v>0.48</c:v>
                </c:pt>
                <c:pt idx="4">
                  <c:v>0.5</c:v>
                </c:pt>
              </c:numCache>
            </c:numRef>
          </c:val>
          <c:smooth val="0"/>
          <c:extLst>
            <c:ext xmlns:c16="http://schemas.microsoft.com/office/drawing/2014/chart" uri="{C3380CC4-5D6E-409C-BE32-E72D297353CC}">
              <c16:uniqueId val="{00000001-5D7C-467A-8A12-C93386EC1350}"/>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78.319999999999993</c:v>
                </c:pt>
                <c:pt idx="1">
                  <c:v>77.52</c:v>
                </c:pt>
                <c:pt idx="2">
                  <c:v>79.12</c:v>
                </c:pt>
                <c:pt idx="3">
                  <c:v>79.900000000000006</c:v>
                </c:pt>
                <c:pt idx="4">
                  <c:v>79.81</c:v>
                </c:pt>
              </c:numCache>
            </c:numRef>
          </c:val>
          <c:extLst>
            <c:ext xmlns:c16="http://schemas.microsoft.com/office/drawing/2014/chart" uri="{C3380CC4-5D6E-409C-BE32-E72D297353CC}">
              <c16:uniqueId val="{00000000-B165-46CB-BD27-D6A158A89F5F}"/>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55.03</c:v>
                </c:pt>
                <c:pt idx="1">
                  <c:v>55.14</c:v>
                </c:pt>
                <c:pt idx="2">
                  <c:v>55.89</c:v>
                </c:pt>
                <c:pt idx="3">
                  <c:v>55.72</c:v>
                </c:pt>
                <c:pt idx="4">
                  <c:v>55.31</c:v>
                </c:pt>
              </c:numCache>
            </c:numRef>
          </c:val>
          <c:smooth val="0"/>
          <c:extLst>
            <c:ext xmlns:c16="http://schemas.microsoft.com/office/drawing/2014/chart" uri="{C3380CC4-5D6E-409C-BE32-E72D297353CC}">
              <c16:uniqueId val="{00000001-B165-46CB-BD27-D6A158A89F5F}"/>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88.93</c:v>
                </c:pt>
                <c:pt idx="1">
                  <c:v>88.43</c:v>
                </c:pt>
                <c:pt idx="2">
                  <c:v>87.77</c:v>
                </c:pt>
                <c:pt idx="3">
                  <c:v>86.76</c:v>
                </c:pt>
                <c:pt idx="4">
                  <c:v>87.06</c:v>
                </c:pt>
              </c:numCache>
            </c:numRef>
          </c:val>
          <c:extLst>
            <c:ext xmlns:c16="http://schemas.microsoft.com/office/drawing/2014/chart" uri="{C3380CC4-5D6E-409C-BE32-E72D297353CC}">
              <c16:uniqueId val="{00000000-A8E3-4BFC-BA5C-9DD6208F0B7D}"/>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81.900000000000006</c:v>
                </c:pt>
                <c:pt idx="1">
                  <c:v>81.39</c:v>
                </c:pt>
                <c:pt idx="2">
                  <c:v>81.27</c:v>
                </c:pt>
                <c:pt idx="3">
                  <c:v>81.260000000000005</c:v>
                </c:pt>
                <c:pt idx="4">
                  <c:v>80.36</c:v>
                </c:pt>
              </c:numCache>
            </c:numRef>
          </c:val>
          <c:smooth val="0"/>
          <c:extLst>
            <c:ext xmlns:c16="http://schemas.microsoft.com/office/drawing/2014/chart" uri="{C3380CC4-5D6E-409C-BE32-E72D297353CC}">
              <c16:uniqueId val="{00000001-A8E3-4BFC-BA5C-9DD6208F0B7D}"/>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101.58</c:v>
                </c:pt>
                <c:pt idx="1">
                  <c:v>107.36</c:v>
                </c:pt>
                <c:pt idx="2">
                  <c:v>102.27</c:v>
                </c:pt>
                <c:pt idx="3">
                  <c:v>107.07</c:v>
                </c:pt>
                <c:pt idx="4">
                  <c:v>102.28</c:v>
                </c:pt>
              </c:numCache>
            </c:numRef>
          </c:val>
          <c:extLst>
            <c:ext xmlns:c16="http://schemas.microsoft.com/office/drawing/2014/chart" uri="{C3380CC4-5D6E-409C-BE32-E72D297353CC}">
              <c16:uniqueId val="{00000000-BCDA-419F-8AE9-945E06D784D4}"/>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108.87</c:v>
                </c:pt>
                <c:pt idx="1">
                  <c:v>108.61</c:v>
                </c:pt>
                <c:pt idx="2">
                  <c:v>108.35</c:v>
                </c:pt>
                <c:pt idx="3">
                  <c:v>108.84</c:v>
                </c:pt>
                <c:pt idx="4">
                  <c:v>105.92</c:v>
                </c:pt>
              </c:numCache>
            </c:numRef>
          </c:val>
          <c:smooth val="0"/>
          <c:extLst>
            <c:ext xmlns:c16="http://schemas.microsoft.com/office/drawing/2014/chart" uri="{C3380CC4-5D6E-409C-BE32-E72D297353CC}">
              <c16:uniqueId val="{00000001-BCDA-419F-8AE9-945E06D784D4}"/>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40.74</c:v>
                </c:pt>
                <c:pt idx="1">
                  <c:v>41.58</c:v>
                </c:pt>
                <c:pt idx="2">
                  <c:v>42.71</c:v>
                </c:pt>
                <c:pt idx="3">
                  <c:v>44.36</c:v>
                </c:pt>
                <c:pt idx="4">
                  <c:v>45.76</c:v>
                </c:pt>
              </c:numCache>
            </c:numRef>
          </c:val>
          <c:extLst>
            <c:ext xmlns:c16="http://schemas.microsoft.com/office/drawing/2014/chart" uri="{C3380CC4-5D6E-409C-BE32-E72D297353CC}">
              <c16:uniqueId val="{00000000-8CDD-4B26-BABE-065468CB4229}"/>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48.87</c:v>
                </c:pt>
                <c:pt idx="1">
                  <c:v>49.92</c:v>
                </c:pt>
                <c:pt idx="2">
                  <c:v>50.63</c:v>
                </c:pt>
                <c:pt idx="3">
                  <c:v>51.29</c:v>
                </c:pt>
                <c:pt idx="4">
                  <c:v>52.2</c:v>
                </c:pt>
              </c:numCache>
            </c:numRef>
          </c:val>
          <c:smooth val="0"/>
          <c:extLst>
            <c:ext xmlns:c16="http://schemas.microsoft.com/office/drawing/2014/chart" uri="{C3380CC4-5D6E-409C-BE32-E72D297353CC}">
              <c16:uniqueId val="{00000001-8CDD-4B26-BABE-065468CB4229}"/>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11.33</c:v>
                </c:pt>
                <c:pt idx="1">
                  <c:v>10.69</c:v>
                </c:pt>
                <c:pt idx="2">
                  <c:v>13.67</c:v>
                </c:pt>
                <c:pt idx="3">
                  <c:v>13.95</c:v>
                </c:pt>
                <c:pt idx="4">
                  <c:v>14.45</c:v>
                </c:pt>
              </c:numCache>
            </c:numRef>
          </c:val>
          <c:extLst>
            <c:ext xmlns:c16="http://schemas.microsoft.com/office/drawing/2014/chart" uri="{C3380CC4-5D6E-409C-BE32-E72D297353CC}">
              <c16:uniqueId val="{00000000-202C-49D8-8F1D-F9BCE8940D3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14.85</c:v>
                </c:pt>
                <c:pt idx="1">
                  <c:v>16.88</c:v>
                </c:pt>
                <c:pt idx="2">
                  <c:v>18.28</c:v>
                </c:pt>
                <c:pt idx="3">
                  <c:v>19.61</c:v>
                </c:pt>
                <c:pt idx="4">
                  <c:v>20.73</c:v>
                </c:pt>
              </c:numCache>
            </c:numRef>
          </c:val>
          <c:smooth val="0"/>
          <c:extLst>
            <c:ext xmlns:c16="http://schemas.microsoft.com/office/drawing/2014/chart" uri="{C3380CC4-5D6E-409C-BE32-E72D297353CC}">
              <c16:uniqueId val="{00000001-202C-49D8-8F1D-F9BCE8940D3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ABB-4664-A82D-1AAF5CCFD19A}"/>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3.16</c:v>
                </c:pt>
                <c:pt idx="1">
                  <c:v>3.59</c:v>
                </c:pt>
                <c:pt idx="2">
                  <c:v>3.98</c:v>
                </c:pt>
                <c:pt idx="3">
                  <c:v>6.02</c:v>
                </c:pt>
                <c:pt idx="4">
                  <c:v>7.78</c:v>
                </c:pt>
              </c:numCache>
            </c:numRef>
          </c:val>
          <c:smooth val="0"/>
          <c:extLst>
            <c:ext xmlns:c16="http://schemas.microsoft.com/office/drawing/2014/chart" uri="{C3380CC4-5D6E-409C-BE32-E72D297353CC}">
              <c16:uniqueId val="{00000001-7ABB-4664-A82D-1AAF5CCFD19A}"/>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202.02</c:v>
                </c:pt>
                <c:pt idx="1">
                  <c:v>244.28</c:v>
                </c:pt>
                <c:pt idx="2">
                  <c:v>191.7</c:v>
                </c:pt>
                <c:pt idx="3">
                  <c:v>226.34</c:v>
                </c:pt>
                <c:pt idx="4">
                  <c:v>238.25</c:v>
                </c:pt>
              </c:numCache>
            </c:numRef>
          </c:val>
          <c:extLst>
            <c:ext xmlns:c16="http://schemas.microsoft.com/office/drawing/2014/chart" uri="{C3380CC4-5D6E-409C-BE32-E72D297353CC}">
              <c16:uniqueId val="{00000000-B14C-43E5-BE0A-34AE87F01E8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369.69</c:v>
                </c:pt>
                <c:pt idx="1">
                  <c:v>379.08</c:v>
                </c:pt>
                <c:pt idx="2">
                  <c:v>367.55</c:v>
                </c:pt>
                <c:pt idx="3">
                  <c:v>378.56</c:v>
                </c:pt>
                <c:pt idx="4">
                  <c:v>364.46</c:v>
                </c:pt>
              </c:numCache>
            </c:numRef>
          </c:val>
          <c:smooth val="0"/>
          <c:extLst>
            <c:ext xmlns:c16="http://schemas.microsoft.com/office/drawing/2014/chart" uri="{C3380CC4-5D6E-409C-BE32-E72D297353CC}">
              <c16:uniqueId val="{00000001-B14C-43E5-BE0A-34AE87F01E8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145.74</c:v>
                </c:pt>
                <c:pt idx="1">
                  <c:v>145.84</c:v>
                </c:pt>
                <c:pt idx="2">
                  <c:v>164.89</c:v>
                </c:pt>
                <c:pt idx="3">
                  <c:v>160.03</c:v>
                </c:pt>
                <c:pt idx="4">
                  <c:v>185.08</c:v>
                </c:pt>
              </c:numCache>
            </c:numRef>
          </c:val>
          <c:extLst>
            <c:ext xmlns:c16="http://schemas.microsoft.com/office/drawing/2014/chart" uri="{C3380CC4-5D6E-409C-BE32-E72D297353CC}">
              <c16:uniqueId val="{00000000-C57E-494F-BFE3-B61A711C0907}"/>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402.99</c:v>
                </c:pt>
                <c:pt idx="1">
                  <c:v>398.98</c:v>
                </c:pt>
                <c:pt idx="2">
                  <c:v>418.68</c:v>
                </c:pt>
                <c:pt idx="3">
                  <c:v>395.68</c:v>
                </c:pt>
                <c:pt idx="4">
                  <c:v>403.72</c:v>
                </c:pt>
              </c:numCache>
            </c:numRef>
          </c:val>
          <c:smooth val="0"/>
          <c:extLst>
            <c:ext xmlns:c16="http://schemas.microsoft.com/office/drawing/2014/chart" uri="{C3380CC4-5D6E-409C-BE32-E72D297353CC}">
              <c16:uniqueId val="{00000001-C57E-494F-BFE3-B61A711C0907}"/>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77.3</c:v>
                </c:pt>
                <c:pt idx="1">
                  <c:v>78.86</c:v>
                </c:pt>
                <c:pt idx="2">
                  <c:v>75.680000000000007</c:v>
                </c:pt>
                <c:pt idx="3">
                  <c:v>81.430000000000007</c:v>
                </c:pt>
                <c:pt idx="4">
                  <c:v>74.02</c:v>
                </c:pt>
              </c:numCache>
            </c:numRef>
          </c:val>
          <c:extLst>
            <c:ext xmlns:c16="http://schemas.microsoft.com/office/drawing/2014/chart" uri="{C3380CC4-5D6E-409C-BE32-E72D297353CC}">
              <c16:uniqueId val="{00000000-3A95-462B-8D87-9F32E98DDB0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98.66</c:v>
                </c:pt>
                <c:pt idx="1">
                  <c:v>98.64</c:v>
                </c:pt>
                <c:pt idx="2">
                  <c:v>94.78</c:v>
                </c:pt>
                <c:pt idx="3">
                  <c:v>97.59</c:v>
                </c:pt>
                <c:pt idx="4">
                  <c:v>92.17</c:v>
                </c:pt>
              </c:numCache>
            </c:numRef>
          </c:val>
          <c:smooth val="0"/>
          <c:extLst>
            <c:ext xmlns:c16="http://schemas.microsoft.com/office/drawing/2014/chart" uri="{C3380CC4-5D6E-409C-BE32-E72D297353CC}">
              <c16:uniqueId val="{00000001-3A95-462B-8D87-9F32E98DDB0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302.39999999999998</c:v>
                </c:pt>
                <c:pt idx="1">
                  <c:v>278.58999999999997</c:v>
                </c:pt>
                <c:pt idx="2">
                  <c:v>271.45999999999998</c:v>
                </c:pt>
                <c:pt idx="3">
                  <c:v>267.58</c:v>
                </c:pt>
                <c:pt idx="4">
                  <c:v>268.26</c:v>
                </c:pt>
              </c:numCache>
            </c:numRef>
          </c:val>
          <c:extLst>
            <c:ext xmlns:c16="http://schemas.microsoft.com/office/drawing/2014/chart" uri="{C3380CC4-5D6E-409C-BE32-E72D297353CC}">
              <c16:uniqueId val="{00000000-4870-46AF-A64A-FEEAB6A4204C}"/>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178.59</c:v>
                </c:pt>
                <c:pt idx="1">
                  <c:v>178.92</c:v>
                </c:pt>
                <c:pt idx="2">
                  <c:v>181.3</c:v>
                </c:pt>
                <c:pt idx="3">
                  <c:v>181.71</c:v>
                </c:pt>
                <c:pt idx="4">
                  <c:v>188.51</c:v>
                </c:pt>
              </c:numCache>
            </c:numRef>
          </c:val>
          <c:smooth val="0"/>
          <c:extLst>
            <c:ext xmlns:c16="http://schemas.microsoft.com/office/drawing/2014/chart" uri="{C3380CC4-5D6E-409C-BE32-E72D297353CC}">
              <c16:uniqueId val="{00000001-4870-46AF-A64A-FEEAB6A4204C}"/>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S32"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宮城県　大和町</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A6</v>
      </c>
      <c r="X8" s="44"/>
      <c r="Y8" s="44"/>
      <c r="Z8" s="44"/>
      <c r="AA8" s="44"/>
      <c r="AB8" s="44"/>
      <c r="AC8" s="44"/>
      <c r="AD8" s="44" t="str">
        <f>データ!$M$6</f>
        <v>非設置</v>
      </c>
      <c r="AE8" s="44"/>
      <c r="AF8" s="44"/>
      <c r="AG8" s="44"/>
      <c r="AH8" s="44"/>
      <c r="AI8" s="44"/>
      <c r="AJ8" s="44"/>
      <c r="AK8" s="2"/>
      <c r="AL8" s="45">
        <f>データ!$R$6</f>
        <v>28179</v>
      </c>
      <c r="AM8" s="45"/>
      <c r="AN8" s="45"/>
      <c r="AO8" s="45"/>
      <c r="AP8" s="45"/>
      <c r="AQ8" s="45"/>
      <c r="AR8" s="45"/>
      <c r="AS8" s="45"/>
      <c r="AT8" s="46">
        <f>データ!$S$6</f>
        <v>225.49</v>
      </c>
      <c r="AU8" s="47"/>
      <c r="AV8" s="47"/>
      <c r="AW8" s="47"/>
      <c r="AX8" s="47"/>
      <c r="AY8" s="47"/>
      <c r="AZ8" s="47"/>
      <c r="BA8" s="47"/>
      <c r="BB8" s="48">
        <f>データ!$T$6</f>
        <v>124.97</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81.95</v>
      </c>
      <c r="J10" s="47"/>
      <c r="K10" s="47"/>
      <c r="L10" s="47"/>
      <c r="M10" s="47"/>
      <c r="N10" s="47"/>
      <c r="O10" s="81"/>
      <c r="P10" s="48">
        <f>データ!$P$6</f>
        <v>95.99</v>
      </c>
      <c r="Q10" s="48"/>
      <c r="R10" s="48"/>
      <c r="S10" s="48"/>
      <c r="T10" s="48"/>
      <c r="U10" s="48"/>
      <c r="V10" s="48"/>
      <c r="W10" s="45">
        <f>データ!$Q$6</f>
        <v>3630</v>
      </c>
      <c r="X10" s="45"/>
      <c r="Y10" s="45"/>
      <c r="Z10" s="45"/>
      <c r="AA10" s="45"/>
      <c r="AB10" s="45"/>
      <c r="AC10" s="45"/>
      <c r="AD10" s="2"/>
      <c r="AE10" s="2"/>
      <c r="AF10" s="2"/>
      <c r="AG10" s="2"/>
      <c r="AH10" s="2"/>
      <c r="AI10" s="2"/>
      <c r="AJ10" s="2"/>
      <c r="AK10" s="2"/>
      <c r="AL10" s="45">
        <f>データ!$U$6</f>
        <v>26974</v>
      </c>
      <c r="AM10" s="45"/>
      <c r="AN10" s="45"/>
      <c r="AO10" s="45"/>
      <c r="AP10" s="45"/>
      <c r="AQ10" s="45"/>
      <c r="AR10" s="45"/>
      <c r="AS10" s="45"/>
      <c r="AT10" s="46">
        <f>データ!$V$6</f>
        <v>103.4</v>
      </c>
      <c r="AU10" s="47"/>
      <c r="AV10" s="47"/>
      <c r="AW10" s="47"/>
      <c r="AX10" s="47"/>
      <c r="AY10" s="47"/>
      <c r="AZ10" s="47"/>
      <c r="BA10" s="47"/>
      <c r="BB10" s="48">
        <f>データ!$W$6</f>
        <v>260.87</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90" t="s">
        <v>113</v>
      </c>
      <c r="BM16" s="91"/>
      <c r="BN16" s="91"/>
      <c r="BO16" s="91"/>
      <c r="BP16" s="91"/>
      <c r="BQ16" s="91"/>
      <c r="BR16" s="91"/>
      <c r="BS16" s="91"/>
      <c r="BT16" s="91"/>
      <c r="BU16" s="91"/>
      <c r="BV16" s="91"/>
      <c r="BW16" s="91"/>
      <c r="BX16" s="91"/>
      <c r="BY16" s="91"/>
      <c r="BZ16" s="9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90"/>
      <c r="BM17" s="91"/>
      <c r="BN17" s="91"/>
      <c r="BO17" s="91"/>
      <c r="BP17" s="91"/>
      <c r="BQ17" s="91"/>
      <c r="BR17" s="91"/>
      <c r="BS17" s="91"/>
      <c r="BT17" s="91"/>
      <c r="BU17" s="91"/>
      <c r="BV17" s="91"/>
      <c r="BW17" s="91"/>
      <c r="BX17" s="91"/>
      <c r="BY17" s="91"/>
      <c r="BZ17" s="9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90"/>
      <c r="BM18" s="91"/>
      <c r="BN18" s="91"/>
      <c r="BO18" s="91"/>
      <c r="BP18" s="91"/>
      <c r="BQ18" s="91"/>
      <c r="BR18" s="91"/>
      <c r="BS18" s="91"/>
      <c r="BT18" s="91"/>
      <c r="BU18" s="91"/>
      <c r="BV18" s="91"/>
      <c r="BW18" s="91"/>
      <c r="BX18" s="91"/>
      <c r="BY18" s="91"/>
      <c r="BZ18" s="9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90"/>
      <c r="BM19" s="91"/>
      <c r="BN19" s="91"/>
      <c r="BO19" s="91"/>
      <c r="BP19" s="91"/>
      <c r="BQ19" s="91"/>
      <c r="BR19" s="91"/>
      <c r="BS19" s="91"/>
      <c r="BT19" s="91"/>
      <c r="BU19" s="91"/>
      <c r="BV19" s="91"/>
      <c r="BW19" s="91"/>
      <c r="BX19" s="91"/>
      <c r="BY19" s="91"/>
      <c r="BZ19" s="9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90"/>
      <c r="BM20" s="91"/>
      <c r="BN20" s="91"/>
      <c r="BO20" s="91"/>
      <c r="BP20" s="91"/>
      <c r="BQ20" s="91"/>
      <c r="BR20" s="91"/>
      <c r="BS20" s="91"/>
      <c r="BT20" s="91"/>
      <c r="BU20" s="91"/>
      <c r="BV20" s="91"/>
      <c r="BW20" s="91"/>
      <c r="BX20" s="91"/>
      <c r="BY20" s="91"/>
      <c r="BZ20" s="9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90"/>
      <c r="BM21" s="91"/>
      <c r="BN21" s="91"/>
      <c r="BO21" s="91"/>
      <c r="BP21" s="91"/>
      <c r="BQ21" s="91"/>
      <c r="BR21" s="91"/>
      <c r="BS21" s="91"/>
      <c r="BT21" s="91"/>
      <c r="BU21" s="91"/>
      <c r="BV21" s="91"/>
      <c r="BW21" s="91"/>
      <c r="BX21" s="91"/>
      <c r="BY21" s="91"/>
      <c r="BZ21" s="9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90"/>
      <c r="BM22" s="91"/>
      <c r="BN22" s="91"/>
      <c r="BO22" s="91"/>
      <c r="BP22" s="91"/>
      <c r="BQ22" s="91"/>
      <c r="BR22" s="91"/>
      <c r="BS22" s="91"/>
      <c r="BT22" s="91"/>
      <c r="BU22" s="91"/>
      <c r="BV22" s="91"/>
      <c r="BW22" s="91"/>
      <c r="BX22" s="91"/>
      <c r="BY22" s="91"/>
      <c r="BZ22" s="9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90"/>
      <c r="BM23" s="91"/>
      <c r="BN23" s="91"/>
      <c r="BO23" s="91"/>
      <c r="BP23" s="91"/>
      <c r="BQ23" s="91"/>
      <c r="BR23" s="91"/>
      <c r="BS23" s="91"/>
      <c r="BT23" s="91"/>
      <c r="BU23" s="91"/>
      <c r="BV23" s="91"/>
      <c r="BW23" s="91"/>
      <c r="BX23" s="91"/>
      <c r="BY23" s="91"/>
      <c r="BZ23" s="9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90"/>
      <c r="BM24" s="91"/>
      <c r="BN24" s="91"/>
      <c r="BO24" s="91"/>
      <c r="BP24" s="91"/>
      <c r="BQ24" s="91"/>
      <c r="BR24" s="91"/>
      <c r="BS24" s="91"/>
      <c r="BT24" s="91"/>
      <c r="BU24" s="91"/>
      <c r="BV24" s="91"/>
      <c r="BW24" s="91"/>
      <c r="BX24" s="91"/>
      <c r="BY24" s="91"/>
      <c r="BZ24" s="9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90"/>
      <c r="BM25" s="91"/>
      <c r="BN25" s="91"/>
      <c r="BO25" s="91"/>
      <c r="BP25" s="91"/>
      <c r="BQ25" s="91"/>
      <c r="BR25" s="91"/>
      <c r="BS25" s="91"/>
      <c r="BT25" s="91"/>
      <c r="BU25" s="91"/>
      <c r="BV25" s="91"/>
      <c r="BW25" s="91"/>
      <c r="BX25" s="91"/>
      <c r="BY25" s="91"/>
      <c r="BZ25" s="9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90"/>
      <c r="BM26" s="91"/>
      <c r="BN26" s="91"/>
      <c r="BO26" s="91"/>
      <c r="BP26" s="91"/>
      <c r="BQ26" s="91"/>
      <c r="BR26" s="91"/>
      <c r="BS26" s="91"/>
      <c r="BT26" s="91"/>
      <c r="BU26" s="91"/>
      <c r="BV26" s="91"/>
      <c r="BW26" s="91"/>
      <c r="BX26" s="91"/>
      <c r="BY26" s="91"/>
      <c r="BZ26" s="9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90"/>
      <c r="BM27" s="91"/>
      <c r="BN27" s="91"/>
      <c r="BO27" s="91"/>
      <c r="BP27" s="91"/>
      <c r="BQ27" s="91"/>
      <c r="BR27" s="91"/>
      <c r="BS27" s="91"/>
      <c r="BT27" s="91"/>
      <c r="BU27" s="91"/>
      <c r="BV27" s="91"/>
      <c r="BW27" s="91"/>
      <c r="BX27" s="91"/>
      <c r="BY27" s="91"/>
      <c r="BZ27" s="9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90"/>
      <c r="BM28" s="91"/>
      <c r="BN28" s="91"/>
      <c r="BO28" s="91"/>
      <c r="BP28" s="91"/>
      <c r="BQ28" s="91"/>
      <c r="BR28" s="91"/>
      <c r="BS28" s="91"/>
      <c r="BT28" s="91"/>
      <c r="BU28" s="91"/>
      <c r="BV28" s="91"/>
      <c r="BW28" s="91"/>
      <c r="BX28" s="91"/>
      <c r="BY28" s="91"/>
      <c r="BZ28" s="9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90"/>
      <c r="BM29" s="91"/>
      <c r="BN29" s="91"/>
      <c r="BO29" s="91"/>
      <c r="BP29" s="91"/>
      <c r="BQ29" s="91"/>
      <c r="BR29" s="91"/>
      <c r="BS29" s="91"/>
      <c r="BT29" s="91"/>
      <c r="BU29" s="91"/>
      <c r="BV29" s="91"/>
      <c r="BW29" s="91"/>
      <c r="BX29" s="91"/>
      <c r="BY29" s="91"/>
      <c r="BZ29" s="9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90"/>
      <c r="BM30" s="91"/>
      <c r="BN30" s="91"/>
      <c r="BO30" s="91"/>
      <c r="BP30" s="91"/>
      <c r="BQ30" s="91"/>
      <c r="BR30" s="91"/>
      <c r="BS30" s="91"/>
      <c r="BT30" s="91"/>
      <c r="BU30" s="91"/>
      <c r="BV30" s="91"/>
      <c r="BW30" s="91"/>
      <c r="BX30" s="91"/>
      <c r="BY30" s="91"/>
      <c r="BZ30" s="9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90"/>
      <c r="BM31" s="91"/>
      <c r="BN31" s="91"/>
      <c r="BO31" s="91"/>
      <c r="BP31" s="91"/>
      <c r="BQ31" s="91"/>
      <c r="BR31" s="91"/>
      <c r="BS31" s="91"/>
      <c r="BT31" s="91"/>
      <c r="BU31" s="91"/>
      <c r="BV31" s="91"/>
      <c r="BW31" s="91"/>
      <c r="BX31" s="91"/>
      <c r="BY31" s="91"/>
      <c r="BZ31" s="9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90"/>
      <c r="BM32" s="91"/>
      <c r="BN32" s="91"/>
      <c r="BO32" s="91"/>
      <c r="BP32" s="91"/>
      <c r="BQ32" s="91"/>
      <c r="BR32" s="91"/>
      <c r="BS32" s="91"/>
      <c r="BT32" s="91"/>
      <c r="BU32" s="91"/>
      <c r="BV32" s="91"/>
      <c r="BW32" s="91"/>
      <c r="BX32" s="91"/>
      <c r="BY32" s="91"/>
      <c r="BZ32" s="9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90"/>
      <c r="BM33" s="91"/>
      <c r="BN33" s="91"/>
      <c r="BO33" s="91"/>
      <c r="BP33" s="91"/>
      <c r="BQ33" s="91"/>
      <c r="BR33" s="91"/>
      <c r="BS33" s="91"/>
      <c r="BT33" s="91"/>
      <c r="BU33" s="91"/>
      <c r="BV33" s="91"/>
      <c r="BW33" s="91"/>
      <c r="BX33" s="91"/>
      <c r="BY33" s="91"/>
      <c r="BZ33" s="9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90"/>
      <c r="BM34" s="91"/>
      <c r="BN34" s="91"/>
      <c r="BO34" s="91"/>
      <c r="BP34" s="91"/>
      <c r="BQ34" s="91"/>
      <c r="BR34" s="91"/>
      <c r="BS34" s="91"/>
      <c r="BT34" s="91"/>
      <c r="BU34" s="91"/>
      <c r="BV34" s="91"/>
      <c r="BW34" s="91"/>
      <c r="BX34" s="91"/>
      <c r="BY34" s="91"/>
      <c r="BZ34" s="9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90"/>
      <c r="BM35" s="91"/>
      <c r="BN35" s="91"/>
      <c r="BO35" s="91"/>
      <c r="BP35" s="91"/>
      <c r="BQ35" s="91"/>
      <c r="BR35" s="91"/>
      <c r="BS35" s="91"/>
      <c r="BT35" s="91"/>
      <c r="BU35" s="91"/>
      <c r="BV35" s="91"/>
      <c r="BW35" s="91"/>
      <c r="BX35" s="91"/>
      <c r="BY35" s="91"/>
      <c r="BZ35" s="9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90"/>
      <c r="BM36" s="91"/>
      <c r="BN36" s="91"/>
      <c r="BO36" s="91"/>
      <c r="BP36" s="91"/>
      <c r="BQ36" s="91"/>
      <c r="BR36" s="91"/>
      <c r="BS36" s="91"/>
      <c r="BT36" s="91"/>
      <c r="BU36" s="91"/>
      <c r="BV36" s="91"/>
      <c r="BW36" s="91"/>
      <c r="BX36" s="91"/>
      <c r="BY36" s="91"/>
      <c r="BZ36" s="9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90"/>
      <c r="BM37" s="91"/>
      <c r="BN37" s="91"/>
      <c r="BO37" s="91"/>
      <c r="BP37" s="91"/>
      <c r="BQ37" s="91"/>
      <c r="BR37" s="91"/>
      <c r="BS37" s="91"/>
      <c r="BT37" s="91"/>
      <c r="BU37" s="91"/>
      <c r="BV37" s="91"/>
      <c r="BW37" s="91"/>
      <c r="BX37" s="91"/>
      <c r="BY37" s="91"/>
      <c r="BZ37" s="9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90"/>
      <c r="BM38" s="91"/>
      <c r="BN38" s="91"/>
      <c r="BO38" s="91"/>
      <c r="BP38" s="91"/>
      <c r="BQ38" s="91"/>
      <c r="BR38" s="91"/>
      <c r="BS38" s="91"/>
      <c r="BT38" s="91"/>
      <c r="BU38" s="91"/>
      <c r="BV38" s="91"/>
      <c r="BW38" s="91"/>
      <c r="BX38" s="91"/>
      <c r="BY38" s="91"/>
      <c r="BZ38" s="9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90"/>
      <c r="BM39" s="91"/>
      <c r="BN39" s="91"/>
      <c r="BO39" s="91"/>
      <c r="BP39" s="91"/>
      <c r="BQ39" s="91"/>
      <c r="BR39" s="91"/>
      <c r="BS39" s="91"/>
      <c r="BT39" s="91"/>
      <c r="BU39" s="91"/>
      <c r="BV39" s="91"/>
      <c r="BW39" s="91"/>
      <c r="BX39" s="91"/>
      <c r="BY39" s="91"/>
      <c r="BZ39" s="9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90"/>
      <c r="BM40" s="91"/>
      <c r="BN40" s="91"/>
      <c r="BO40" s="91"/>
      <c r="BP40" s="91"/>
      <c r="BQ40" s="91"/>
      <c r="BR40" s="91"/>
      <c r="BS40" s="91"/>
      <c r="BT40" s="91"/>
      <c r="BU40" s="91"/>
      <c r="BV40" s="91"/>
      <c r="BW40" s="91"/>
      <c r="BX40" s="91"/>
      <c r="BY40" s="91"/>
      <c r="BZ40" s="9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90"/>
      <c r="BM41" s="91"/>
      <c r="BN41" s="91"/>
      <c r="BO41" s="91"/>
      <c r="BP41" s="91"/>
      <c r="BQ41" s="91"/>
      <c r="BR41" s="91"/>
      <c r="BS41" s="91"/>
      <c r="BT41" s="91"/>
      <c r="BU41" s="91"/>
      <c r="BV41" s="91"/>
      <c r="BW41" s="91"/>
      <c r="BX41" s="91"/>
      <c r="BY41" s="91"/>
      <c r="BZ41" s="9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90"/>
      <c r="BM42" s="91"/>
      <c r="BN42" s="91"/>
      <c r="BO42" s="91"/>
      <c r="BP42" s="91"/>
      <c r="BQ42" s="91"/>
      <c r="BR42" s="91"/>
      <c r="BS42" s="91"/>
      <c r="BT42" s="91"/>
      <c r="BU42" s="91"/>
      <c r="BV42" s="91"/>
      <c r="BW42" s="91"/>
      <c r="BX42" s="91"/>
      <c r="BY42" s="91"/>
      <c r="BZ42" s="9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90"/>
      <c r="BM43" s="91"/>
      <c r="BN43" s="91"/>
      <c r="BO43" s="91"/>
      <c r="BP43" s="91"/>
      <c r="BQ43" s="91"/>
      <c r="BR43" s="91"/>
      <c r="BS43" s="91"/>
      <c r="BT43" s="91"/>
      <c r="BU43" s="91"/>
      <c r="BV43" s="91"/>
      <c r="BW43" s="91"/>
      <c r="BX43" s="91"/>
      <c r="BY43" s="91"/>
      <c r="BZ43" s="9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90"/>
      <c r="BM44" s="91"/>
      <c r="BN44" s="91"/>
      <c r="BO44" s="91"/>
      <c r="BP44" s="91"/>
      <c r="BQ44" s="91"/>
      <c r="BR44" s="91"/>
      <c r="BS44" s="91"/>
      <c r="BT44" s="91"/>
      <c r="BU44" s="91"/>
      <c r="BV44" s="91"/>
      <c r="BW44" s="91"/>
      <c r="BX44" s="91"/>
      <c r="BY44" s="91"/>
      <c r="BZ44" s="9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112</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111</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Lnl/Xc8OyeM4S1vAbz3TApRrq4DiHvwZHxqZFEKwv2BoeEzruAfRRy7bx4kV6zohlDBbQA55wnLiShAWp1z7fA==" saltValue="VpPntI06cn5vGDJ6oKLSO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44211</v>
      </c>
      <c r="D6" s="20">
        <f t="shared" si="3"/>
        <v>46</v>
      </c>
      <c r="E6" s="20">
        <f t="shared" si="3"/>
        <v>1</v>
      </c>
      <c r="F6" s="20">
        <f t="shared" si="3"/>
        <v>0</v>
      </c>
      <c r="G6" s="20">
        <f t="shared" si="3"/>
        <v>1</v>
      </c>
      <c r="H6" s="20" t="str">
        <f t="shared" si="3"/>
        <v>宮城県　大和町</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81.95</v>
      </c>
      <c r="P6" s="21">
        <f t="shared" si="3"/>
        <v>95.99</v>
      </c>
      <c r="Q6" s="21">
        <f t="shared" si="3"/>
        <v>3630</v>
      </c>
      <c r="R6" s="21">
        <f t="shared" si="3"/>
        <v>28179</v>
      </c>
      <c r="S6" s="21">
        <f t="shared" si="3"/>
        <v>225.49</v>
      </c>
      <c r="T6" s="21">
        <f t="shared" si="3"/>
        <v>124.97</v>
      </c>
      <c r="U6" s="21">
        <f t="shared" si="3"/>
        <v>26974</v>
      </c>
      <c r="V6" s="21">
        <f t="shared" si="3"/>
        <v>103.4</v>
      </c>
      <c r="W6" s="21">
        <f t="shared" si="3"/>
        <v>260.87</v>
      </c>
      <c r="X6" s="22">
        <f>IF(X7="",NA(),X7)</f>
        <v>101.58</v>
      </c>
      <c r="Y6" s="22">
        <f t="shared" ref="Y6:AG6" si="4">IF(Y7="",NA(),Y7)</f>
        <v>107.36</v>
      </c>
      <c r="Z6" s="22">
        <f t="shared" si="4"/>
        <v>102.27</v>
      </c>
      <c r="AA6" s="22">
        <f t="shared" si="4"/>
        <v>107.07</v>
      </c>
      <c r="AB6" s="22">
        <f t="shared" si="4"/>
        <v>102.28</v>
      </c>
      <c r="AC6" s="22">
        <f t="shared" si="4"/>
        <v>108.87</v>
      </c>
      <c r="AD6" s="22">
        <f t="shared" si="4"/>
        <v>108.61</v>
      </c>
      <c r="AE6" s="22">
        <f t="shared" si="4"/>
        <v>108.35</v>
      </c>
      <c r="AF6" s="22">
        <f t="shared" si="4"/>
        <v>108.84</v>
      </c>
      <c r="AG6" s="22">
        <f t="shared" si="4"/>
        <v>105.92</v>
      </c>
      <c r="AH6" s="21" t="str">
        <f>IF(AH7="","",IF(AH7="-","【-】","【"&amp;SUBSTITUTE(TEXT(AH7,"#,##0.00"),"-","△")&amp;"】"))</f>
        <v>【108.70】</v>
      </c>
      <c r="AI6" s="21">
        <f>IF(AI7="",NA(),AI7)</f>
        <v>0</v>
      </c>
      <c r="AJ6" s="21">
        <f t="shared" ref="AJ6:AR6" si="5">IF(AJ7="",NA(),AJ7)</f>
        <v>0</v>
      </c>
      <c r="AK6" s="21">
        <f t="shared" si="5"/>
        <v>0</v>
      </c>
      <c r="AL6" s="21">
        <f t="shared" si="5"/>
        <v>0</v>
      </c>
      <c r="AM6" s="21">
        <f t="shared" si="5"/>
        <v>0</v>
      </c>
      <c r="AN6" s="22">
        <f t="shared" si="5"/>
        <v>3.16</v>
      </c>
      <c r="AO6" s="22">
        <f t="shared" si="5"/>
        <v>3.59</v>
      </c>
      <c r="AP6" s="22">
        <f t="shared" si="5"/>
        <v>3.98</v>
      </c>
      <c r="AQ6" s="22">
        <f t="shared" si="5"/>
        <v>6.02</v>
      </c>
      <c r="AR6" s="22">
        <f t="shared" si="5"/>
        <v>7.78</v>
      </c>
      <c r="AS6" s="21" t="str">
        <f>IF(AS7="","",IF(AS7="-","【-】","【"&amp;SUBSTITUTE(TEXT(AS7,"#,##0.00"),"-","△")&amp;"】"))</f>
        <v>【1.34】</v>
      </c>
      <c r="AT6" s="22">
        <f>IF(AT7="",NA(),AT7)</f>
        <v>202.02</v>
      </c>
      <c r="AU6" s="22">
        <f t="shared" ref="AU6:BC6" si="6">IF(AU7="",NA(),AU7)</f>
        <v>244.28</v>
      </c>
      <c r="AV6" s="22">
        <f t="shared" si="6"/>
        <v>191.7</v>
      </c>
      <c r="AW6" s="22">
        <f t="shared" si="6"/>
        <v>226.34</v>
      </c>
      <c r="AX6" s="22">
        <f t="shared" si="6"/>
        <v>238.25</v>
      </c>
      <c r="AY6" s="22">
        <f t="shared" si="6"/>
        <v>369.69</v>
      </c>
      <c r="AZ6" s="22">
        <f t="shared" si="6"/>
        <v>379.08</v>
      </c>
      <c r="BA6" s="22">
        <f t="shared" si="6"/>
        <v>367.55</v>
      </c>
      <c r="BB6" s="22">
        <f t="shared" si="6"/>
        <v>378.56</v>
      </c>
      <c r="BC6" s="22">
        <f t="shared" si="6"/>
        <v>364.46</v>
      </c>
      <c r="BD6" s="21" t="str">
        <f>IF(BD7="","",IF(BD7="-","【-】","【"&amp;SUBSTITUTE(TEXT(BD7,"#,##0.00"),"-","△")&amp;"】"))</f>
        <v>【252.29】</v>
      </c>
      <c r="BE6" s="22">
        <f>IF(BE7="",NA(),BE7)</f>
        <v>145.74</v>
      </c>
      <c r="BF6" s="22">
        <f t="shared" ref="BF6:BN6" si="7">IF(BF7="",NA(),BF7)</f>
        <v>145.84</v>
      </c>
      <c r="BG6" s="22">
        <f t="shared" si="7"/>
        <v>164.89</v>
      </c>
      <c r="BH6" s="22">
        <f t="shared" si="7"/>
        <v>160.03</v>
      </c>
      <c r="BI6" s="22">
        <f t="shared" si="7"/>
        <v>185.08</v>
      </c>
      <c r="BJ6" s="22">
        <f t="shared" si="7"/>
        <v>402.99</v>
      </c>
      <c r="BK6" s="22">
        <f t="shared" si="7"/>
        <v>398.98</v>
      </c>
      <c r="BL6" s="22">
        <f t="shared" si="7"/>
        <v>418.68</v>
      </c>
      <c r="BM6" s="22">
        <f t="shared" si="7"/>
        <v>395.68</v>
      </c>
      <c r="BN6" s="22">
        <f t="shared" si="7"/>
        <v>403.72</v>
      </c>
      <c r="BO6" s="21" t="str">
        <f>IF(BO7="","",IF(BO7="-","【-】","【"&amp;SUBSTITUTE(TEXT(BO7,"#,##0.00"),"-","△")&amp;"】"))</f>
        <v>【268.07】</v>
      </c>
      <c r="BP6" s="22">
        <f>IF(BP7="",NA(),BP7)</f>
        <v>77.3</v>
      </c>
      <c r="BQ6" s="22">
        <f t="shared" ref="BQ6:BY6" si="8">IF(BQ7="",NA(),BQ7)</f>
        <v>78.86</v>
      </c>
      <c r="BR6" s="22">
        <f t="shared" si="8"/>
        <v>75.680000000000007</v>
      </c>
      <c r="BS6" s="22">
        <f t="shared" si="8"/>
        <v>81.430000000000007</v>
      </c>
      <c r="BT6" s="22">
        <f t="shared" si="8"/>
        <v>74.02</v>
      </c>
      <c r="BU6" s="22">
        <f t="shared" si="8"/>
        <v>98.66</v>
      </c>
      <c r="BV6" s="22">
        <f t="shared" si="8"/>
        <v>98.64</v>
      </c>
      <c r="BW6" s="22">
        <f t="shared" si="8"/>
        <v>94.78</v>
      </c>
      <c r="BX6" s="22">
        <f t="shared" si="8"/>
        <v>97.59</v>
      </c>
      <c r="BY6" s="22">
        <f t="shared" si="8"/>
        <v>92.17</v>
      </c>
      <c r="BZ6" s="21" t="str">
        <f>IF(BZ7="","",IF(BZ7="-","【-】","【"&amp;SUBSTITUTE(TEXT(BZ7,"#,##0.00"),"-","△")&amp;"】"))</f>
        <v>【97.47】</v>
      </c>
      <c r="CA6" s="22">
        <f>IF(CA7="",NA(),CA7)</f>
        <v>302.39999999999998</v>
      </c>
      <c r="CB6" s="22">
        <f t="shared" ref="CB6:CJ6" si="9">IF(CB7="",NA(),CB7)</f>
        <v>278.58999999999997</v>
      </c>
      <c r="CC6" s="22">
        <f t="shared" si="9"/>
        <v>271.45999999999998</v>
      </c>
      <c r="CD6" s="22">
        <f t="shared" si="9"/>
        <v>267.58</v>
      </c>
      <c r="CE6" s="22">
        <f t="shared" si="9"/>
        <v>268.26</v>
      </c>
      <c r="CF6" s="22">
        <f t="shared" si="9"/>
        <v>178.59</v>
      </c>
      <c r="CG6" s="22">
        <f t="shared" si="9"/>
        <v>178.92</v>
      </c>
      <c r="CH6" s="22">
        <f t="shared" si="9"/>
        <v>181.3</v>
      </c>
      <c r="CI6" s="22">
        <f t="shared" si="9"/>
        <v>181.71</v>
      </c>
      <c r="CJ6" s="22">
        <f t="shared" si="9"/>
        <v>188.51</v>
      </c>
      <c r="CK6" s="21" t="str">
        <f>IF(CK7="","",IF(CK7="-","【-】","【"&amp;SUBSTITUTE(TEXT(CK7,"#,##0.00"),"-","△")&amp;"】"))</f>
        <v>【174.75】</v>
      </c>
      <c r="CL6" s="22">
        <f>IF(CL7="",NA(),CL7)</f>
        <v>78.319999999999993</v>
      </c>
      <c r="CM6" s="22">
        <f t="shared" ref="CM6:CU6" si="10">IF(CM7="",NA(),CM7)</f>
        <v>77.52</v>
      </c>
      <c r="CN6" s="22">
        <f t="shared" si="10"/>
        <v>79.12</v>
      </c>
      <c r="CO6" s="22">
        <f t="shared" si="10"/>
        <v>79.900000000000006</v>
      </c>
      <c r="CP6" s="22">
        <f t="shared" si="10"/>
        <v>79.81</v>
      </c>
      <c r="CQ6" s="22">
        <f t="shared" si="10"/>
        <v>55.03</v>
      </c>
      <c r="CR6" s="22">
        <f t="shared" si="10"/>
        <v>55.14</v>
      </c>
      <c r="CS6" s="22">
        <f t="shared" si="10"/>
        <v>55.89</v>
      </c>
      <c r="CT6" s="22">
        <f t="shared" si="10"/>
        <v>55.72</v>
      </c>
      <c r="CU6" s="22">
        <f t="shared" si="10"/>
        <v>55.31</v>
      </c>
      <c r="CV6" s="21" t="str">
        <f>IF(CV7="","",IF(CV7="-","【-】","【"&amp;SUBSTITUTE(TEXT(CV7,"#,##0.00"),"-","△")&amp;"】"))</f>
        <v>【59.97】</v>
      </c>
      <c r="CW6" s="22">
        <f>IF(CW7="",NA(),CW7)</f>
        <v>88.93</v>
      </c>
      <c r="CX6" s="22">
        <f t="shared" ref="CX6:DF6" si="11">IF(CX7="",NA(),CX7)</f>
        <v>88.43</v>
      </c>
      <c r="CY6" s="22">
        <f t="shared" si="11"/>
        <v>87.77</v>
      </c>
      <c r="CZ6" s="22">
        <f t="shared" si="11"/>
        <v>86.76</v>
      </c>
      <c r="DA6" s="22">
        <f t="shared" si="11"/>
        <v>87.06</v>
      </c>
      <c r="DB6" s="22">
        <f t="shared" si="11"/>
        <v>81.900000000000006</v>
      </c>
      <c r="DC6" s="22">
        <f t="shared" si="11"/>
        <v>81.39</v>
      </c>
      <c r="DD6" s="22">
        <f t="shared" si="11"/>
        <v>81.27</v>
      </c>
      <c r="DE6" s="22">
        <f t="shared" si="11"/>
        <v>81.260000000000005</v>
      </c>
      <c r="DF6" s="22">
        <f t="shared" si="11"/>
        <v>80.36</v>
      </c>
      <c r="DG6" s="21" t="str">
        <f>IF(DG7="","",IF(DG7="-","【-】","【"&amp;SUBSTITUTE(TEXT(DG7,"#,##0.00"),"-","△")&amp;"】"))</f>
        <v>【89.76】</v>
      </c>
      <c r="DH6" s="22">
        <f>IF(DH7="",NA(),DH7)</f>
        <v>40.74</v>
      </c>
      <c r="DI6" s="22">
        <f t="shared" ref="DI6:DQ6" si="12">IF(DI7="",NA(),DI7)</f>
        <v>41.58</v>
      </c>
      <c r="DJ6" s="22">
        <f t="shared" si="12"/>
        <v>42.71</v>
      </c>
      <c r="DK6" s="22">
        <f t="shared" si="12"/>
        <v>44.36</v>
      </c>
      <c r="DL6" s="22">
        <f t="shared" si="12"/>
        <v>45.76</v>
      </c>
      <c r="DM6" s="22">
        <f t="shared" si="12"/>
        <v>48.87</v>
      </c>
      <c r="DN6" s="22">
        <f t="shared" si="12"/>
        <v>49.92</v>
      </c>
      <c r="DO6" s="22">
        <f t="shared" si="12"/>
        <v>50.63</v>
      </c>
      <c r="DP6" s="22">
        <f t="shared" si="12"/>
        <v>51.29</v>
      </c>
      <c r="DQ6" s="22">
        <f t="shared" si="12"/>
        <v>52.2</v>
      </c>
      <c r="DR6" s="21" t="str">
        <f>IF(DR7="","",IF(DR7="-","【-】","【"&amp;SUBSTITUTE(TEXT(DR7,"#,##0.00"),"-","△")&amp;"】"))</f>
        <v>【51.51】</v>
      </c>
      <c r="DS6" s="22">
        <f>IF(DS7="",NA(),DS7)</f>
        <v>11.33</v>
      </c>
      <c r="DT6" s="22">
        <f t="shared" ref="DT6:EB6" si="13">IF(DT7="",NA(),DT7)</f>
        <v>10.69</v>
      </c>
      <c r="DU6" s="22">
        <f t="shared" si="13"/>
        <v>13.67</v>
      </c>
      <c r="DV6" s="22">
        <f t="shared" si="13"/>
        <v>13.95</v>
      </c>
      <c r="DW6" s="22">
        <f t="shared" si="13"/>
        <v>14.45</v>
      </c>
      <c r="DX6" s="22">
        <f t="shared" si="13"/>
        <v>14.85</v>
      </c>
      <c r="DY6" s="22">
        <f t="shared" si="13"/>
        <v>16.88</v>
      </c>
      <c r="DZ6" s="22">
        <f t="shared" si="13"/>
        <v>18.28</v>
      </c>
      <c r="EA6" s="22">
        <f t="shared" si="13"/>
        <v>19.61</v>
      </c>
      <c r="EB6" s="22">
        <f t="shared" si="13"/>
        <v>20.73</v>
      </c>
      <c r="EC6" s="21" t="str">
        <f>IF(EC7="","",IF(EC7="-","【-】","【"&amp;SUBSTITUTE(TEXT(EC7,"#,##0.00"),"-","△")&amp;"】"))</f>
        <v>【23.75】</v>
      </c>
      <c r="ED6" s="22">
        <f>IF(ED7="",NA(),ED7)</f>
        <v>1.05</v>
      </c>
      <c r="EE6" s="22">
        <f t="shared" ref="EE6:EM6" si="14">IF(EE7="",NA(),EE7)</f>
        <v>0.56999999999999995</v>
      </c>
      <c r="EF6" s="22">
        <f t="shared" si="14"/>
        <v>0.37</v>
      </c>
      <c r="EG6" s="22">
        <f t="shared" si="14"/>
        <v>0.42</v>
      </c>
      <c r="EH6" s="22">
        <f t="shared" si="14"/>
        <v>0.37</v>
      </c>
      <c r="EI6" s="22">
        <f t="shared" si="14"/>
        <v>0.5</v>
      </c>
      <c r="EJ6" s="22">
        <f t="shared" si="14"/>
        <v>0.52</v>
      </c>
      <c r="EK6" s="22">
        <f t="shared" si="14"/>
        <v>0.53</v>
      </c>
      <c r="EL6" s="22">
        <f t="shared" si="14"/>
        <v>0.48</v>
      </c>
      <c r="EM6" s="22">
        <f t="shared" si="14"/>
        <v>0.5</v>
      </c>
      <c r="EN6" s="21" t="str">
        <f>IF(EN7="","",IF(EN7="-","【-】","【"&amp;SUBSTITUTE(TEXT(EN7,"#,##0.00"),"-","△")&amp;"】"))</f>
        <v>【0.67】</v>
      </c>
    </row>
    <row r="7" spans="1:144" s="23" customFormat="1" x14ac:dyDescent="0.15">
      <c r="A7" s="15"/>
      <c r="B7" s="24">
        <v>2022</v>
      </c>
      <c r="C7" s="24">
        <v>44211</v>
      </c>
      <c r="D7" s="24">
        <v>46</v>
      </c>
      <c r="E7" s="24">
        <v>1</v>
      </c>
      <c r="F7" s="24">
        <v>0</v>
      </c>
      <c r="G7" s="24">
        <v>1</v>
      </c>
      <c r="H7" s="24" t="s">
        <v>93</v>
      </c>
      <c r="I7" s="24" t="s">
        <v>94</v>
      </c>
      <c r="J7" s="24" t="s">
        <v>95</v>
      </c>
      <c r="K7" s="24" t="s">
        <v>96</v>
      </c>
      <c r="L7" s="24" t="s">
        <v>97</v>
      </c>
      <c r="M7" s="24" t="s">
        <v>98</v>
      </c>
      <c r="N7" s="25" t="s">
        <v>99</v>
      </c>
      <c r="O7" s="25">
        <v>81.95</v>
      </c>
      <c r="P7" s="25">
        <v>95.99</v>
      </c>
      <c r="Q7" s="25">
        <v>3630</v>
      </c>
      <c r="R7" s="25">
        <v>28179</v>
      </c>
      <c r="S7" s="25">
        <v>225.49</v>
      </c>
      <c r="T7" s="25">
        <v>124.97</v>
      </c>
      <c r="U7" s="25">
        <v>26974</v>
      </c>
      <c r="V7" s="25">
        <v>103.4</v>
      </c>
      <c r="W7" s="25">
        <v>260.87</v>
      </c>
      <c r="X7" s="25">
        <v>101.58</v>
      </c>
      <c r="Y7" s="25">
        <v>107.36</v>
      </c>
      <c r="Z7" s="25">
        <v>102.27</v>
      </c>
      <c r="AA7" s="25">
        <v>107.07</v>
      </c>
      <c r="AB7" s="25">
        <v>102.28</v>
      </c>
      <c r="AC7" s="25">
        <v>108.87</v>
      </c>
      <c r="AD7" s="25">
        <v>108.61</v>
      </c>
      <c r="AE7" s="25">
        <v>108.35</v>
      </c>
      <c r="AF7" s="25">
        <v>108.84</v>
      </c>
      <c r="AG7" s="25">
        <v>105.92</v>
      </c>
      <c r="AH7" s="25">
        <v>108.7</v>
      </c>
      <c r="AI7" s="25">
        <v>0</v>
      </c>
      <c r="AJ7" s="25">
        <v>0</v>
      </c>
      <c r="AK7" s="25">
        <v>0</v>
      </c>
      <c r="AL7" s="25">
        <v>0</v>
      </c>
      <c r="AM7" s="25">
        <v>0</v>
      </c>
      <c r="AN7" s="25">
        <v>3.16</v>
      </c>
      <c r="AO7" s="25">
        <v>3.59</v>
      </c>
      <c r="AP7" s="25">
        <v>3.98</v>
      </c>
      <c r="AQ7" s="25">
        <v>6.02</v>
      </c>
      <c r="AR7" s="25">
        <v>7.78</v>
      </c>
      <c r="AS7" s="25">
        <v>1.34</v>
      </c>
      <c r="AT7" s="25">
        <v>202.02</v>
      </c>
      <c r="AU7" s="25">
        <v>244.28</v>
      </c>
      <c r="AV7" s="25">
        <v>191.7</v>
      </c>
      <c r="AW7" s="25">
        <v>226.34</v>
      </c>
      <c r="AX7" s="25">
        <v>238.25</v>
      </c>
      <c r="AY7" s="25">
        <v>369.69</v>
      </c>
      <c r="AZ7" s="25">
        <v>379.08</v>
      </c>
      <c r="BA7" s="25">
        <v>367.55</v>
      </c>
      <c r="BB7" s="25">
        <v>378.56</v>
      </c>
      <c r="BC7" s="25">
        <v>364.46</v>
      </c>
      <c r="BD7" s="25">
        <v>252.29</v>
      </c>
      <c r="BE7" s="25">
        <v>145.74</v>
      </c>
      <c r="BF7" s="25">
        <v>145.84</v>
      </c>
      <c r="BG7" s="25">
        <v>164.89</v>
      </c>
      <c r="BH7" s="25">
        <v>160.03</v>
      </c>
      <c r="BI7" s="25">
        <v>185.08</v>
      </c>
      <c r="BJ7" s="25">
        <v>402.99</v>
      </c>
      <c r="BK7" s="25">
        <v>398.98</v>
      </c>
      <c r="BL7" s="25">
        <v>418.68</v>
      </c>
      <c r="BM7" s="25">
        <v>395.68</v>
      </c>
      <c r="BN7" s="25">
        <v>403.72</v>
      </c>
      <c r="BO7" s="25">
        <v>268.07</v>
      </c>
      <c r="BP7" s="25">
        <v>77.3</v>
      </c>
      <c r="BQ7" s="25">
        <v>78.86</v>
      </c>
      <c r="BR7" s="25">
        <v>75.680000000000007</v>
      </c>
      <c r="BS7" s="25">
        <v>81.430000000000007</v>
      </c>
      <c r="BT7" s="25">
        <v>74.02</v>
      </c>
      <c r="BU7" s="25">
        <v>98.66</v>
      </c>
      <c r="BV7" s="25">
        <v>98.64</v>
      </c>
      <c r="BW7" s="25">
        <v>94.78</v>
      </c>
      <c r="BX7" s="25">
        <v>97.59</v>
      </c>
      <c r="BY7" s="25">
        <v>92.17</v>
      </c>
      <c r="BZ7" s="25">
        <v>97.47</v>
      </c>
      <c r="CA7" s="25">
        <v>302.39999999999998</v>
      </c>
      <c r="CB7" s="25">
        <v>278.58999999999997</v>
      </c>
      <c r="CC7" s="25">
        <v>271.45999999999998</v>
      </c>
      <c r="CD7" s="25">
        <v>267.58</v>
      </c>
      <c r="CE7" s="25">
        <v>268.26</v>
      </c>
      <c r="CF7" s="25">
        <v>178.59</v>
      </c>
      <c r="CG7" s="25">
        <v>178.92</v>
      </c>
      <c r="CH7" s="25">
        <v>181.3</v>
      </c>
      <c r="CI7" s="25">
        <v>181.71</v>
      </c>
      <c r="CJ7" s="25">
        <v>188.51</v>
      </c>
      <c r="CK7" s="25">
        <v>174.75</v>
      </c>
      <c r="CL7" s="25">
        <v>78.319999999999993</v>
      </c>
      <c r="CM7" s="25">
        <v>77.52</v>
      </c>
      <c r="CN7" s="25">
        <v>79.12</v>
      </c>
      <c r="CO7" s="25">
        <v>79.900000000000006</v>
      </c>
      <c r="CP7" s="25">
        <v>79.81</v>
      </c>
      <c r="CQ7" s="25">
        <v>55.03</v>
      </c>
      <c r="CR7" s="25">
        <v>55.14</v>
      </c>
      <c r="CS7" s="25">
        <v>55.89</v>
      </c>
      <c r="CT7" s="25">
        <v>55.72</v>
      </c>
      <c r="CU7" s="25">
        <v>55.31</v>
      </c>
      <c r="CV7" s="25">
        <v>59.97</v>
      </c>
      <c r="CW7" s="25">
        <v>88.93</v>
      </c>
      <c r="CX7" s="25">
        <v>88.43</v>
      </c>
      <c r="CY7" s="25">
        <v>87.77</v>
      </c>
      <c r="CZ7" s="25">
        <v>86.76</v>
      </c>
      <c r="DA7" s="25">
        <v>87.06</v>
      </c>
      <c r="DB7" s="25">
        <v>81.900000000000006</v>
      </c>
      <c r="DC7" s="25">
        <v>81.39</v>
      </c>
      <c r="DD7" s="25">
        <v>81.27</v>
      </c>
      <c r="DE7" s="25">
        <v>81.260000000000005</v>
      </c>
      <c r="DF7" s="25">
        <v>80.36</v>
      </c>
      <c r="DG7" s="25">
        <v>89.76</v>
      </c>
      <c r="DH7" s="25">
        <v>40.74</v>
      </c>
      <c r="DI7" s="25">
        <v>41.58</v>
      </c>
      <c r="DJ7" s="25">
        <v>42.71</v>
      </c>
      <c r="DK7" s="25">
        <v>44.36</v>
      </c>
      <c r="DL7" s="25">
        <v>45.76</v>
      </c>
      <c r="DM7" s="25">
        <v>48.87</v>
      </c>
      <c r="DN7" s="25">
        <v>49.92</v>
      </c>
      <c r="DO7" s="25">
        <v>50.63</v>
      </c>
      <c r="DP7" s="25">
        <v>51.29</v>
      </c>
      <c r="DQ7" s="25">
        <v>52.2</v>
      </c>
      <c r="DR7" s="25">
        <v>51.51</v>
      </c>
      <c r="DS7" s="25">
        <v>11.33</v>
      </c>
      <c r="DT7" s="25">
        <v>10.69</v>
      </c>
      <c r="DU7" s="25">
        <v>13.67</v>
      </c>
      <c r="DV7" s="25">
        <v>13.95</v>
      </c>
      <c r="DW7" s="25">
        <v>14.45</v>
      </c>
      <c r="DX7" s="25">
        <v>14.85</v>
      </c>
      <c r="DY7" s="25">
        <v>16.88</v>
      </c>
      <c r="DZ7" s="25">
        <v>18.28</v>
      </c>
      <c r="EA7" s="25">
        <v>19.61</v>
      </c>
      <c r="EB7" s="25">
        <v>20.73</v>
      </c>
      <c r="EC7" s="25">
        <v>23.75</v>
      </c>
      <c r="ED7" s="25">
        <v>1.05</v>
      </c>
      <c r="EE7" s="25">
        <v>0.56999999999999995</v>
      </c>
      <c r="EF7" s="25">
        <v>0.37</v>
      </c>
      <c r="EG7" s="25">
        <v>0.42</v>
      </c>
      <c r="EH7" s="25">
        <v>0.37</v>
      </c>
      <c r="EI7" s="25">
        <v>0.5</v>
      </c>
      <c r="EJ7" s="25">
        <v>0.52</v>
      </c>
      <c r="EK7" s="25">
        <v>0.53</v>
      </c>
      <c r="EL7" s="25">
        <v>0.48</v>
      </c>
      <c r="EM7" s="25">
        <v>0.5</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109</v>
      </c>
      <c r="E13" t="s">
        <v>108</v>
      </c>
      <c r="F13" t="s">
        <v>108</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2024-01-31T00:07:50Z</cp:lastPrinted>
  <dcterms:created xsi:type="dcterms:W3CDTF">2023-12-05T00:48:41Z</dcterms:created>
  <dcterms:modified xsi:type="dcterms:W3CDTF">2024-01-31T00:07:52Z</dcterms:modified>
  <cp:category/>
</cp:coreProperties>
</file>