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22_亘理町★☆\01_当初\"/>
    </mc:Choice>
  </mc:AlternateContent>
  <workbookProtection workbookAlgorithmName="SHA-512" workbookHashValue="jPdKQk4IuXLpg4AJjDq4Js1dJHpn+REQBxLLOlHTl0QQpKsuNR61ztuUoE9kstIp3fqF8Yox1G8RoY7vinUW0w==" workbookSaltValue="P6eS0AZim0CtcUjch26Ekg=="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<sst xmlns="http://schemas.openxmlformats.org/spreadsheetml/2006/main" count="228" uniqueCount="113">
  <si>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</si>
  <si>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</si>
  <si>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</si>
  <si>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</si>
  <si>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</si>
  <si>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</si>
  <si>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</si>
  <si>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</si>
  <si>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</si>
  <si>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</si>
  <si>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</si>
  <si>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</si>
  <si>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</si>
  <si>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</si>
  <si>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</si>
  <si>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</si>
  <si>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</si>
  <si>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</si>
  <si>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</si>
  <si>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</si>
  <si>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</si>
  <si>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</si>
  <si>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</si>
  <si>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</si>
  <si>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</si>
  <si>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</si>
  <si>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</si>
  <si>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</si>
  <si>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</si>
  <si>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</si>
  <si>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</si>
  <si>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</si>
  <si>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</si>
  <si>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</si>
  <si>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</si>
  <si>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</si>
  <si>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</si>
  <si>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</si>
  <si>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</si>
  <si>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</si>
  <si>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</si>
  <si>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</si>
  <si>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</si>
  <si>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</si>
  <si>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</si>
  <si>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</si>
  <si>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</si>
  <si>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</si>
  <si>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</si>
  <si>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</si>
  <si>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</si>
  <si>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</si>
  <si>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</si>
  <si>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</si>
  <si>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</si>
  <si>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</si>
  <si>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</si>
  <si>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</si>
  <si>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</si>
  <si>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</si>
  <si>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</si>
  <si>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</si>
  <si>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</si>
  <si>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</si>
  <si>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</si>
  <si>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</si>
  <si>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</si>
  <si>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</si>
  <si>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</si>
  <si>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</si>
  <si>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</si>
  <si>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</si>
  <si>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</si>
  <si>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</si>
  <si>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</si>
  <si>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</si>
  <si>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</si>
  <si>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</si>
  <si>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</si>
  <si>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</si>
  <si>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</si>
  <si>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</si>
  <si>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</si>
  <si>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</si>
  <si>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</si>
  <si>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</si>
  <si>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</si>
  <si>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</si>
  <si>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</si>
  <si>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</si>
  <si>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</si>
  <si>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</si>
  <si>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</si>
  <si>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亘理町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</si>
  <si>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</si>
  <si>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</si>
  <si>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</si>
  <si>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</si>
  <si>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</si>
  <si>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</si>
  <si>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</si>
  <si>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</si>
  <si>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</si>
  <si>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</si>
  <si>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</si>
  <si>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</si>
  <si>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</si>
  <si>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</si>
  <si>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</si>
  <si>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</si>
  <si>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過年度や類似団体平均と比較しても、全体的に経営の健全性や効率性を維持できていると考える。
③流動比率については、過年度より減少したものの100％を大きく上回り、類似団体平均と同水準であるため、この状況を維持すべきと考える。
④企業債残高対給水収益比率については、積極的に管路や施設の更新を実施している結果であり、全体的な経営状況を鑑みるにマイナスと捉える必要はないと考える。
⑥給水原価は依然として類似団体平均を上回っているが、これは本町水道が9割を広域水道からの受水で賄っており、今後とも広域水道と受水費について協議を重ね受水費が高騰しないようにしたい。また、広域水道に関わらない経費は、適切な支出をさらに心掛けたい。
⑧有収率については前年と比較して減少したものの、依然として高い水準であるため、適切な維持管理に努め今後も維持していきたい。
</t>
    <rPh sb="0" eb="3">
      <t>カネンド</t>
    </rPh>
    <rPh sb="4" eb="10">
      <t>ルイジダンタイヘイキン</t>
    </rPh>
    <rPh sb="11" eb="13">
      <t>ヒカク</t>
    </rPh>
    <rPh sb="17" eb="20">
      <t>ゼンタイテキ</t>
    </rPh>
    <rPh sb="21" eb="23">
      <t>ケイエイ</t>
    </rPh>
    <rPh sb="24" eb="27">
      <t>ケンゼンセイ</t>
    </rPh>
    <rPh sb="28" eb="30">
      <t>コウリツ</t>
    </rPh>
    <rPh sb="30" eb="31">
      <t>セイ</t>
    </rPh>
    <rPh sb="32" eb="34">
      <t>イジ</t>
    </rPh>
    <rPh sb="40" eb="41">
      <t>カンガ</t>
    </rPh>
    <rPh sb="46" eb="50">
      <t>リュウドウヒリツ</t>
    </rPh>
    <rPh sb="56" eb="59">
      <t>カネンド</t>
    </rPh>
    <rPh sb="61" eb="63">
      <t>ゲンショウ</t>
    </rPh>
    <rPh sb="73" eb="74">
      <t>オオ</t>
    </rPh>
    <rPh sb="76" eb="78">
      <t>ウワマワ</t>
    </rPh>
    <rPh sb="80" eb="86">
      <t>ルイジダンタイヘイキン</t>
    </rPh>
    <rPh sb="87" eb="90">
      <t>ドウスイジュン</t>
    </rPh>
    <rPh sb="98" eb="100">
      <t>ジョウキョウ</t>
    </rPh>
    <rPh sb="101" eb="103">
      <t>イジ</t>
    </rPh>
    <rPh sb="107" eb="108">
      <t>カンガ</t>
    </rPh>
    <rPh sb="113" eb="116">
      <t>キギョウサイ</t>
    </rPh>
    <rPh sb="116" eb="118">
      <t>ザンダカ</t>
    </rPh>
    <rPh sb="118" eb="119">
      <t>タイ</t>
    </rPh>
    <rPh sb="119" eb="123">
      <t>キュウスイシュウエキ</t>
    </rPh>
    <rPh sb="123" eb="125">
      <t>ヒリツ</t>
    </rPh>
    <rPh sb="131" eb="134">
      <t>セッキョクテキ</t>
    </rPh>
    <rPh sb="135" eb="137">
      <t>カンロ</t>
    </rPh>
    <rPh sb="138" eb="140">
      <t>シセツ</t>
    </rPh>
    <rPh sb="141" eb="143">
      <t>コウシン</t>
    </rPh>
    <rPh sb="144" eb="146">
      <t>ジッシ</t>
    </rPh>
    <rPh sb="150" eb="152">
      <t>ケッカ</t>
    </rPh>
    <rPh sb="156" eb="159">
      <t>ゼンタイテキ</t>
    </rPh>
    <rPh sb="160" eb="164">
      <t>ケイエイジョウキョウ</t>
    </rPh>
    <rPh sb="165" eb="166">
      <t>カンガ</t>
    </rPh>
    <rPh sb="174" eb="175">
      <t>トラ</t>
    </rPh>
    <rPh sb="177" eb="179">
      <t>ヒツヨウ</t>
    </rPh>
    <rPh sb="183" eb="184">
      <t>カンガ</t>
    </rPh>
    <rPh sb="189" eb="193">
      <t>キュウスイゲンカ</t>
    </rPh>
    <rPh sb="194" eb="196">
      <t>イゼン</t>
    </rPh>
    <rPh sb="199" eb="205">
      <t>ルイジダンタイヘイキン</t>
    </rPh>
    <rPh sb="206" eb="208">
      <t>ウワマワ</t>
    </rPh>
    <rPh sb="217" eb="219">
      <t>ホンチョウ</t>
    </rPh>
    <rPh sb="219" eb="221">
      <t>スイドウ</t>
    </rPh>
    <rPh sb="223" eb="224">
      <t>ワリ</t>
    </rPh>
    <rPh sb="225" eb="229">
      <t>コウイキスイドウ</t>
    </rPh>
    <rPh sb="232" eb="234">
      <t>ジュスイ</t>
    </rPh>
    <rPh sb="235" eb="236">
      <t>マカナ</t>
    </rPh>
    <rPh sb="241" eb="243">
      <t>コンゴ</t>
    </rPh>
    <rPh sb="245" eb="249">
      <t>コウイキスイドウ</t>
    </rPh>
    <rPh sb="250" eb="253">
      <t>ジュスイヒ</t>
    </rPh>
    <rPh sb="257" eb="259">
      <t>キョウギ</t>
    </rPh>
    <rPh sb="260" eb="261">
      <t>カサ</t>
    </rPh>
    <rPh sb="262" eb="265">
      <t>ジュスイヒ</t>
    </rPh>
    <rPh sb="266" eb="268">
      <t>コウトウ</t>
    </rPh>
    <rPh sb="281" eb="285">
      <t>コウイキスイドウ</t>
    </rPh>
    <rPh sb="286" eb="287">
      <t>カカ</t>
    </rPh>
    <rPh sb="291" eb="293">
      <t>ケイヒ</t>
    </rPh>
    <rPh sb="295" eb="297">
      <t>テキセツ</t>
    </rPh>
    <rPh sb="298" eb="300">
      <t>シシュツ</t>
    </rPh>
    <rPh sb="304" eb="306">
      <t>ココロガ</t>
    </rPh>
    <rPh sb="312" eb="315">
      <t>ユウシュウリツ</t>
    </rPh>
    <rPh sb="327" eb="329">
      <t>ゲンショウ</t>
    </rPh>
    <rPh sb="335" eb="337">
      <t>イゼン</t>
    </rPh>
    <rPh sb="340" eb="341">
      <t>タカ</t>
    </rPh>
    <rPh sb="342" eb="344">
      <t>スイジュン</t>
    </rPh>
    <rPh sb="350" eb="352">
      <t>テキセツ</t>
    </rPh>
    <rPh sb="353" eb="357">
      <t>イジカンリ</t>
    </rPh>
    <rPh sb="358" eb="359">
      <t>ツト</t>
    </rPh>
    <rPh sb="360" eb="362">
      <t>コンゴ</t>
    </rPh>
    <rPh sb="363" eb="365">
      <t>イジ</t>
    </rPh>
    <phoneticPr fontId="4"/>
  </si>
  <si>
    <t>本町水道事業は全体的に健全な状況であるといえる。しかし、今後は更なる人口減少や節水器具の普及等により給水収益の伸びは期待できないが、ライフラインである以上事業を止めることもできない。そのため、より適切な経費の支出に努めつつ、有収率の維持や災害に強い水道施設構築のため、経営状態を考慮して計画的な施設の更新を実施していきたい。</t>
    <rPh sb="7" eb="10">
      <t>ゼンタイテキ</t>
    </rPh>
    <rPh sb="11" eb="13">
      <t>ケンゼン</t>
    </rPh>
    <rPh sb="14" eb="16">
      <t>ジョウキョウ</t>
    </rPh>
    <rPh sb="31" eb="32">
      <t>サラ</t>
    </rPh>
    <rPh sb="41" eb="43">
      <t>キグ</t>
    </rPh>
    <rPh sb="75" eb="77">
      <t>イジョウ</t>
    </rPh>
    <rPh sb="77" eb="79">
      <t>ジギョウ</t>
    </rPh>
    <rPh sb="80" eb="81">
      <t>ト</t>
    </rPh>
    <rPh sb="98" eb="100">
      <t>テキセツ</t>
    </rPh>
    <rPh sb="104" eb="106">
      <t>シシュツ</t>
    </rPh>
    <rPh sb="112" eb="115">
      <t>ユウシュウリツ</t>
    </rPh>
    <rPh sb="116" eb="118">
      <t>イジ</t>
    </rPh>
    <rPh sb="119" eb="121">
      <t>サイガイ</t>
    </rPh>
    <rPh sb="122" eb="123">
      <t>ツヨ</t>
    </rPh>
    <rPh sb="124" eb="126">
      <t>スイドウ</t>
    </rPh>
    <rPh sb="126" eb="128">
      <t>シセツ</t>
    </rPh>
    <rPh sb="128" eb="130">
      <t>コウチク</t>
    </rPh>
    <phoneticPr fontId="4"/>
  </si>
  <si>
    <t>①、②ともに類似団体と比較して低いため、今後もこの状況を維持できるよう適切な維持管理、更新に努めたい。
③管路更新率については類似団体と比較して低率で推移してきたが、積極的に管路の更新を行った結果、類似団体平均を上回る水準まで上昇した。今後も経営状況を鑑みながら、計画的に施設の更新を実施したい。</t>
    <rPh sb="6" eb="10">
      <t>ルイジダンタイ</t>
    </rPh>
    <rPh sb="11" eb="13">
      <t>ヒカク</t>
    </rPh>
    <rPh sb="15" eb="16">
      <t>ヒク</t>
    </rPh>
    <rPh sb="20" eb="22">
      <t>コンゴ</t>
    </rPh>
    <rPh sb="25" eb="27">
      <t>ジョウキョウ</t>
    </rPh>
    <rPh sb="28" eb="30">
      <t>イジ</t>
    </rPh>
    <rPh sb="35" eb="37">
      <t>テキセツ</t>
    </rPh>
    <rPh sb="38" eb="42">
      <t>イジカンリ</t>
    </rPh>
    <rPh sb="43" eb="45">
      <t>コウシン</t>
    </rPh>
    <rPh sb="46" eb="47">
      <t>ツト</t>
    </rPh>
    <rPh sb="83" eb="86">
      <t>セッキョクテキ</t>
    </rPh>
    <rPh sb="87" eb="89">
      <t>カンロ</t>
    </rPh>
    <rPh sb="90" eb="92">
      <t>コウシン</t>
    </rPh>
    <rPh sb="93" eb="94">
      <t>オコナ</t>
    </rPh>
    <rPh sb="96" eb="98">
      <t>ケッカ</t>
    </rPh>
    <rPh sb="106" eb="108">
      <t>ウワマワ</t>
    </rPh>
    <rPh sb="121" eb="125">
      <t>ケイエイジョウキョウ</t>
    </rPh>
    <rPh sb="126" eb="12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</si>
</sst>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0.17</c:v>
                </c:pt>
                <c:pt idx="1">
                  <c:v>0.19</c:v>
                </c:pt>
                <c:pt idx="2">
                  <c:v>0.56000000000000005</c:v>
                </c:pt>
                <c:pt idx="3">
                  <c:v>0.56999999999999995</c:v>
                </c:pt>
                <c:pt idx="4">
                  <c:v>0.55000000000000004</c:v>
                </c:pt>
              </c:numCache>
            </c:numRef>
          </c:val>
          <c:extLst>
            <c:ext xmlns:c16="http://schemas.microsoft.com/office/drawing/2014/chart" uri="{C3380CC4-5D6E-409C-BE32-E72D297353CC}">
              <c16:uniqueId val="{00000000-FFFF-4F3A-8AB4-EE3476A6C36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FFFF-4F3A-8AB4-EE3476A6C36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64.180000000000007</c:v>
                </c:pt>
                <c:pt idx="1">
                  <c:v>65.010000000000005</c:v>
                </c:pt>
                <c:pt idx="2">
                  <c:v>65.400000000000006</c:v>
                </c:pt>
                <c:pt idx="3">
                  <c:v>64.09</c:v>
                </c:pt>
                <c:pt idx="4">
                  <c:v>63.73</c:v>
                </c:pt>
              </c:numCache>
            </c:numRef>
          </c:val>
          <c:extLst>
            <c:ext xmlns:c16="http://schemas.microsoft.com/office/drawing/2014/chart" uri="{C3380CC4-5D6E-409C-BE32-E72D297353CC}">
              <c16:uniqueId val="{00000000-5806-4C54-90B1-40CF4F3003F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5806-4C54-90B1-40CF4F3003F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91.47</c:v>
                </c:pt>
                <c:pt idx="1">
                  <c:v>89.98</c:v>
                </c:pt>
                <c:pt idx="2">
                  <c:v>91.05</c:v>
                </c:pt>
                <c:pt idx="3">
                  <c:v>92.3</c:v>
                </c:pt>
                <c:pt idx="4">
                  <c:v>91.41</c:v>
                </c:pt>
              </c:numCache>
            </c:numRef>
          </c:val>
          <c:extLst>
            <c:ext xmlns:c16="http://schemas.microsoft.com/office/drawing/2014/chart" uri="{C3380CC4-5D6E-409C-BE32-E72D297353CC}">
              <c16:uniqueId val="{00000000-A614-4A80-B29A-36FD10F85AE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A614-4A80-B29A-36FD10F85AE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115.22</c:v>
                </c:pt>
                <c:pt idx="1">
                  <c:v>115.39</c:v>
                </c:pt>
                <c:pt idx="2">
                  <c:v>123.53</c:v>
                </c:pt>
                <c:pt idx="3">
                  <c:v>123.59</c:v>
                </c:pt>
                <c:pt idx="4">
                  <c:v>123.38</c:v>
                </c:pt>
              </c:numCache>
            </c:numRef>
          </c:val>
          <c:extLst>
            <c:ext xmlns:c16="http://schemas.microsoft.com/office/drawing/2014/chart" uri="{C3380CC4-5D6E-409C-BE32-E72D297353CC}">
              <c16:uniqueId val="{00000000-87EA-43B0-BBB1-87005486D1A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87EA-43B0-BBB1-87005486D1A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46.12</c:v>
                </c:pt>
                <c:pt idx="1">
                  <c:v>46.34</c:v>
                </c:pt>
                <c:pt idx="2">
                  <c:v>46.86</c:v>
                </c:pt>
                <c:pt idx="3">
                  <c:v>47.72</c:v>
                </c:pt>
                <c:pt idx="4">
                  <c:v>47.51</c:v>
                </c:pt>
              </c:numCache>
            </c:numRef>
          </c:val>
          <c:extLst>
            <c:ext xmlns:c16="http://schemas.microsoft.com/office/drawing/2014/chart" uri="{C3380CC4-5D6E-409C-BE32-E72D297353CC}">
              <c16:uniqueId val="{00000000-C180-40C0-AC1E-CB8788A35F4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C180-40C0-AC1E-CB8788A35F4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12.43</c:v>
                </c:pt>
                <c:pt idx="1">
                  <c:v>16.18</c:v>
                </c:pt>
                <c:pt idx="2">
                  <c:v>17.03</c:v>
                </c:pt>
                <c:pt idx="3">
                  <c:v>18.100000000000001</c:v>
                </c:pt>
                <c:pt idx="4">
                  <c:v>17.79</c:v>
                </c:pt>
              </c:numCache>
            </c:numRef>
          </c:val>
          <c:extLst>
            <c:ext xmlns:c16="http://schemas.microsoft.com/office/drawing/2014/chart" uri="{C3380CC4-5D6E-409C-BE32-E72D297353CC}">
              <c16:uniqueId val="{00000000-DC15-4166-8CEE-BAED69B29C4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DC15-4166-8CEE-BAED69B29C4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CA-484D-B012-B851BD03F96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ACCA-484D-B012-B851BD03F96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286.58999999999997</c:v>
                </c:pt>
                <c:pt idx="1">
                  <c:v>308.27999999999997</c:v>
                </c:pt>
                <c:pt idx="2">
                  <c:v>313.27999999999997</c:v>
                </c:pt>
                <c:pt idx="3">
                  <c:v>382.51</c:v>
                </c:pt>
                <c:pt idx="4">
                  <c:v>349.78</c:v>
                </c:pt>
              </c:numCache>
            </c:numRef>
          </c:val>
          <c:extLst>
            <c:ext xmlns:c16="http://schemas.microsoft.com/office/drawing/2014/chart" uri="{C3380CC4-5D6E-409C-BE32-E72D297353CC}">
              <c16:uniqueId val="{00000000-5BAE-4246-866E-D58F9444F72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5BAE-4246-866E-D58F9444F72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279.74</c:v>
                </c:pt>
                <c:pt idx="1">
                  <c:v>282.67</c:v>
                </c:pt>
                <c:pt idx="2">
                  <c:v>288.72000000000003</c:v>
                </c:pt>
                <c:pt idx="3">
                  <c:v>289.12</c:v>
                </c:pt>
                <c:pt idx="4">
                  <c:v>294.32</c:v>
                </c:pt>
              </c:numCache>
            </c:numRef>
          </c:val>
          <c:extLst>
            <c:ext xmlns:c16="http://schemas.microsoft.com/office/drawing/2014/chart" uri="{C3380CC4-5D6E-409C-BE32-E72D297353CC}">
              <c16:uniqueId val="{00000000-1E22-482E-8AC1-DC165088B2C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1E22-482E-8AC1-DC165088B2C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109.66</c:v>
                </c:pt>
                <c:pt idx="1">
                  <c:v>110.39</c:v>
                </c:pt>
                <c:pt idx="2">
                  <c:v>120.97</c:v>
                </c:pt>
                <c:pt idx="3">
                  <c:v>121.25</c:v>
                </c:pt>
                <c:pt idx="4">
                  <c:v>119.94</c:v>
                </c:pt>
              </c:numCache>
            </c:numRef>
          </c:val>
          <c:extLst>
            <c:ext xmlns:c16="http://schemas.microsoft.com/office/drawing/2014/chart" uri="{C3380CC4-5D6E-409C-BE32-E72D297353CC}">
              <c16:uniqueId val="{00000000-6890-40DA-81E6-1885C551F6B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6890-40DA-81E6-1885C551F6B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211.15</c:v>
                </c:pt>
                <c:pt idx="1">
                  <c:v>209.77</c:v>
                </c:pt>
                <c:pt idx="2">
                  <c:v>190.79</c:v>
                </c:pt>
                <c:pt idx="3">
                  <c:v>190.6</c:v>
                </c:pt>
                <c:pt idx="4">
                  <c:v>193.39</c:v>
                </c:pt>
              </c:numCache>
            </c:numRef>
          </c:val>
          <c:extLst>
            <c:ext xmlns:c16="http://schemas.microsoft.com/office/drawing/2014/chart" uri="{C3380CC4-5D6E-409C-BE32-E72D297353CC}">
              <c16:uniqueId val="{00000000-1B0C-42F8-87C2-82E0040601C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1B0C-42F8-87C2-82E0040601C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18" zoomScale="85" zoomScaleNormal="85" workbookViewId="0">
      <selection activeCell="CI45" sqref="CI4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宮城県　亘理町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33270</v>
      </c>
      <c r="AM8" s="66"/>
      <c r="AN8" s="66"/>
      <c r="AO8" s="66"/>
      <c r="AP8" s="66"/>
      <c r="AQ8" s="66"/>
      <c r="AR8" s="66"/>
      <c r="AS8" s="66"/>
      <c r="AT8" s="37">
        <f>データ!$S$6</f>
        <v>73.599999999999994</v>
      </c>
      <c r="AU8" s="38"/>
      <c r="AV8" s="38"/>
      <c r="AW8" s="38"/>
      <c r="AX8" s="38"/>
      <c r="AY8" s="38"/>
      <c r="AZ8" s="38"/>
      <c r="BA8" s="38"/>
      <c r="BB8" s="55">
        <f>データ!$T$6</f>
        <v>452.04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64.63</v>
      </c>
      <c r="J10" s="38"/>
      <c r="K10" s="38"/>
      <c r="L10" s="38"/>
      <c r="M10" s="38"/>
      <c r="N10" s="38"/>
      <c r="O10" s="65"/>
      <c r="P10" s="55">
        <f>データ!$P$6</f>
        <v>99.16</v>
      </c>
      <c r="Q10" s="55"/>
      <c r="R10" s="55"/>
      <c r="S10" s="55"/>
      <c r="T10" s="55"/>
      <c r="U10" s="55"/>
      <c r="V10" s="55"/>
      <c r="W10" s="66">
        <f>データ!$Q$6</f>
        <v>4455</v>
      </c>
      <c r="X10" s="66"/>
      <c r="Y10" s="66"/>
      <c r="Z10" s="66"/>
      <c r="AA10" s="66"/>
      <c r="AB10" s="66"/>
      <c r="AC10" s="66"/>
      <c r="AD10" s="2"/>
      <c r="AE10" s="2"/>
      <c r="AF10" s="2"/>
      <c r="AG10" s="2"/>
      <c r="AH10" s="2"/>
      <c r="AI10" s="2"/>
      <c r="AJ10" s="2"/>
      <c r="AK10" s="2"/>
      <c r="AL10" s="66">
        <f>データ!$U$6</f>
        <v>32858</v>
      </c>
      <c r="AM10" s="66"/>
      <c r="AN10" s="66"/>
      <c r="AO10" s="66"/>
      <c r="AP10" s="66"/>
      <c r="AQ10" s="66"/>
      <c r="AR10" s="66"/>
      <c r="AS10" s="66"/>
      <c r="AT10" s="37">
        <f>データ!$V$6</f>
        <v>73.209999999999994</v>
      </c>
      <c r="AU10" s="38"/>
      <c r="AV10" s="38"/>
      <c r="AW10" s="38"/>
      <c r="AX10" s="38"/>
      <c r="AY10" s="38"/>
      <c r="AZ10" s="38"/>
      <c r="BA10" s="38"/>
      <c r="BB10" s="55">
        <f>データ!$W$6</f>
        <v>448.82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Qcf3zbFAblWSH6dGpdLwvoILfDH8ThHtqefQWirPvl8YaAOZ9OuPO/HsgKi6v69JadYO6Q4CyqWcYjQxqYB7Uw==" saltValue="Y5uvO5g1EmXLGcEA9oOx7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43613</v>
      </c>
      <c r="D6" s="20">
        <f t="shared" si="3"/>
        <v>46</v>
      </c>
      <c r="E6" s="20">
        <f t="shared" si="3"/>
        <v>1</v>
      </c>
      <c r="F6" s="20">
        <f t="shared" si="3"/>
        <v>0</v>
      </c>
      <c r="G6" s="20">
        <f t="shared" si="3"/>
        <v>1</v>
      </c>
      <c r="H6" s="20" t="str">
        <f t="shared" si="3"/>
        <v>宮城県　亘理町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64.63</v>
      </c>
      <c r="P6" s="21">
        <f t="shared" si="3"/>
        <v>99.16</v>
      </c>
      <c r="Q6" s="21">
        <f t="shared" si="3"/>
        <v>4455</v>
      </c>
      <c r="R6" s="21">
        <f t="shared" si="3"/>
        <v>33270</v>
      </c>
      <c r="S6" s="21">
        <f t="shared" si="3"/>
        <v>73.599999999999994</v>
      </c>
      <c r="T6" s="21">
        <f t="shared" si="3"/>
        <v>452.04</v>
      </c>
      <c r="U6" s="21">
        <f t="shared" si="3"/>
        <v>32858</v>
      </c>
      <c r="V6" s="21">
        <f t="shared" si="3"/>
        <v>73.209999999999994</v>
      </c>
      <c r="W6" s="21">
        <f t="shared" si="3"/>
        <v>448.82</v>
      </c>
      <c r="X6" s="22">
        <f>IF(X7="",NA(),X7)</f>
        <v>115.22</v>
      </c>
      <c r="Y6" s="22">
        <f t="shared" ref="Y6:AG6" si="4">IF(Y7="",NA(),Y7)</f>
        <v>115.39</v>
      </c>
      <c r="Z6" s="22">
        <f t="shared" si="4"/>
        <v>123.53</v>
      </c>
      <c r="AA6" s="22">
        <f t="shared" si="4"/>
        <v>123.59</v>
      </c>
      <c r="AB6" s="22">
        <f t="shared" si="4"/>
        <v>123.38</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286.58999999999997</v>
      </c>
      <c r="AU6" s="22">
        <f t="shared" ref="AU6:BC6" si="6">IF(AU7="",NA(),AU7)</f>
        <v>308.27999999999997</v>
      </c>
      <c r="AV6" s="22">
        <f t="shared" si="6"/>
        <v>313.27999999999997</v>
      </c>
      <c r="AW6" s="22">
        <f t="shared" si="6"/>
        <v>382.51</v>
      </c>
      <c r="AX6" s="22">
        <f t="shared" si="6"/>
        <v>349.78</v>
      </c>
      <c r="AY6" s="22">
        <f t="shared" si="6"/>
        <v>366.03</v>
      </c>
      <c r="AZ6" s="22">
        <f t="shared" si="6"/>
        <v>365.18</v>
      </c>
      <c r="BA6" s="22">
        <f t="shared" si="6"/>
        <v>327.77</v>
      </c>
      <c r="BB6" s="22">
        <f t="shared" si="6"/>
        <v>338.02</v>
      </c>
      <c r="BC6" s="22">
        <f t="shared" si="6"/>
        <v>345.94</v>
      </c>
      <c r="BD6" s="21" t="str">
        <f>IF(BD7="","",IF(BD7="-","【-】","【"&amp;SUBSTITUTE(TEXT(BD7,"#,##0.00"),"-","△")&amp;"】"))</f>
        <v>【252.29】</v>
      </c>
      <c r="BE6" s="22">
        <f>IF(BE7="",NA(),BE7)</f>
        <v>279.74</v>
      </c>
      <c r="BF6" s="22">
        <f t="shared" ref="BF6:BN6" si="7">IF(BF7="",NA(),BF7)</f>
        <v>282.67</v>
      </c>
      <c r="BG6" s="22">
        <f t="shared" si="7"/>
        <v>288.72000000000003</v>
      </c>
      <c r="BH6" s="22">
        <f t="shared" si="7"/>
        <v>289.12</v>
      </c>
      <c r="BI6" s="22">
        <f t="shared" si="7"/>
        <v>294.32</v>
      </c>
      <c r="BJ6" s="22">
        <f t="shared" si="7"/>
        <v>370.12</v>
      </c>
      <c r="BK6" s="22">
        <f t="shared" si="7"/>
        <v>371.65</v>
      </c>
      <c r="BL6" s="22">
        <f t="shared" si="7"/>
        <v>397.1</v>
      </c>
      <c r="BM6" s="22">
        <f t="shared" si="7"/>
        <v>379.91</v>
      </c>
      <c r="BN6" s="22">
        <f t="shared" si="7"/>
        <v>386.61</v>
      </c>
      <c r="BO6" s="21" t="str">
        <f>IF(BO7="","",IF(BO7="-","【-】","【"&amp;SUBSTITUTE(TEXT(BO7,"#,##0.00"),"-","△")&amp;"】"))</f>
        <v>【268.07】</v>
      </c>
      <c r="BP6" s="22">
        <f>IF(BP7="",NA(),BP7)</f>
        <v>109.66</v>
      </c>
      <c r="BQ6" s="22">
        <f t="shared" ref="BQ6:BY6" si="8">IF(BQ7="",NA(),BQ7)</f>
        <v>110.39</v>
      </c>
      <c r="BR6" s="22">
        <f t="shared" si="8"/>
        <v>120.97</v>
      </c>
      <c r="BS6" s="22">
        <f t="shared" si="8"/>
        <v>121.25</v>
      </c>
      <c r="BT6" s="22">
        <f t="shared" si="8"/>
        <v>119.94</v>
      </c>
      <c r="BU6" s="22">
        <f t="shared" si="8"/>
        <v>100.42</v>
      </c>
      <c r="BV6" s="22">
        <f t="shared" si="8"/>
        <v>98.77</v>
      </c>
      <c r="BW6" s="22">
        <f t="shared" si="8"/>
        <v>95.79</v>
      </c>
      <c r="BX6" s="22">
        <f t="shared" si="8"/>
        <v>98.3</v>
      </c>
      <c r="BY6" s="22">
        <f t="shared" si="8"/>
        <v>93.82</v>
      </c>
      <c r="BZ6" s="21" t="str">
        <f>IF(BZ7="","",IF(BZ7="-","【-】","【"&amp;SUBSTITUTE(TEXT(BZ7,"#,##0.00"),"-","△")&amp;"】"))</f>
        <v>【97.47】</v>
      </c>
      <c r="CA6" s="22">
        <f>IF(CA7="",NA(),CA7)</f>
        <v>211.15</v>
      </c>
      <c r="CB6" s="22">
        <f t="shared" ref="CB6:CJ6" si="9">IF(CB7="",NA(),CB7)</f>
        <v>209.77</v>
      </c>
      <c r="CC6" s="22">
        <f t="shared" si="9"/>
        <v>190.79</v>
      </c>
      <c r="CD6" s="22">
        <f t="shared" si="9"/>
        <v>190.6</v>
      </c>
      <c r="CE6" s="22">
        <f t="shared" si="9"/>
        <v>193.39</v>
      </c>
      <c r="CF6" s="22">
        <f t="shared" si="9"/>
        <v>171.67</v>
      </c>
      <c r="CG6" s="22">
        <f t="shared" si="9"/>
        <v>173.67</v>
      </c>
      <c r="CH6" s="22">
        <f t="shared" si="9"/>
        <v>171.13</v>
      </c>
      <c r="CI6" s="22">
        <f t="shared" si="9"/>
        <v>173.7</v>
      </c>
      <c r="CJ6" s="22">
        <f t="shared" si="9"/>
        <v>178.94</v>
      </c>
      <c r="CK6" s="21" t="str">
        <f>IF(CK7="","",IF(CK7="-","【-】","【"&amp;SUBSTITUTE(TEXT(CK7,"#,##0.00"),"-","△")&amp;"】"))</f>
        <v>【174.75】</v>
      </c>
      <c r="CL6" s="22">
        <f>IF(CL7="",NA(),CL7)</f>
        <v>64.180000000000007</v>
      </c>
      <c r="CM6" s="22">
        <f t="shared" ref="CM6:CU6" si="10">IF(CM7="",NA(),CM7)</f>
        <v>65.010000000000005</v>
      </c>
      <c r="CN6" s="22">
        <f t="shared" si="10"/>
        <v>65.400000000000006</v>
      </c>
      <c r="CO6" s="22">
        <f t="shared" si="10"/>
        <v>64.09</v>
      </c>
      <c r="CP6" s="22">
        <f t="shared" si="10"/>
        <v>63.73</v>
      </c>
      <c r="CQ6" s="22">
        <f t="shared" si="10"/>
        <v>59.74</v>
      </c>
      <c r="CR6" s="22">
        <f t="shared" si="10"/>
        <v>59.67</v>
      </c>
      <c r="CS6" s="22">
        <f t="shared" si="10"/>
        <v>60.12</v>
      </c>
      <c r="CT6" s="22">
        <f t="shared" si="10"/>
        <v>60.34</v>
      </c>
      <c r="CU6" s="22">
        <f t="shared" si="10"/>
        <v>59.54</v>
      </c>
      <c r="CV6" s="21" t="str">
        <f>IF(CV7="","",IF(CV7="-","【-】","【"&amp;SUBSTITUTE(TEXT(CV7,"#,##0.00"),"-","△")&amp;"】"))</f>
        <v>【59.97】</v>
      </c>
      <c r="CW6" s="22">
        <f>IF(CW7="",NA(),CW7)</f>
        <v>91.47</v>
      </c>
      <c r="CX6" s="22">
        <f t="shared" ref="CX6:DF6" si="11">IF(CX7="",NA(),CX7)</f>
        <v>89.98</v>
      </c>
      <c r="CY6" s="22">
        <f t="shared" si="11"/>
        <v>91.05</v>
      </c>
      <c r="CZ6" s="22">
        <f t="shared" si="11"/>
        <v>92.3</v>
      </c>
      <c r="DA6" s="22">
        <f t="shared" si="11"/>
        <v>91.41</v>
      </c>
      <c r="DB6" s="22">
        <f t="shared" si="11"/>
        <v>84.8</v>
      </c>
      <c r="DC6" s="22">
        <f t="shared" si="11"/>
        <v>84.6</v>
      </c>
      <c r="DD6" s="22">
        <f t="shared" si="11"/>
        <v>84.24</v>
      </c>
      <c r="DE6" s="22">
        <f t="shared" si="11"/>
        <v>84.19</v>
      </c>
      <c r="DF6" s="22">
        <f t="shared" si="11"/>
        <v>83.93</v>
      </c>
      <c r="DG6" s="21" t="str">
        <f>IF(DG7="","",IF(DG7="-","【-】","【"&amp;SUBSTITUTE(TEXT(DG7,"#,##0.00"),"-","△")&amp;"】"))</f>
        <v>【89.76】</v>
      </c>
      <c r="DH6" s="22">
        <f>IF(DH7="",NA(),DH7)</f>
        <v>46.12</v>
      </c>
      <c r="DI6" s="22">
        <f t="shared" ref="DI6:DQ6" si="12">IF(DI7="",NA(),DI7)</f>
        <v>46.34</v>
      </c>
      <c r="DJ6" s="22">
        <f t="shared" si="12"/>
        <v>46.86</v>
      </c>
      <c r="DK6" s="22">
        <f t="shared" si="12"/>
        <v>47.72</v>
      </c>
      <c r="DL6" s="22">
        <f t="shared" si="12"/>
        <v>47.51</v>
      </c>
      <c r="DM6" s="22">
        <f t="shared" si="12"/>
        <v>47.66</v>
      </c>
      <c r="DN6" s="22">
        <f t="shared" si="12"/>
        <v>48.17</v>
      </c>
      <c r="DO6" s="22">
        <f t="shared" si="12"/>
        <v>48.83</v>
      </c>
      <c r="DP6" s="22">
        <f t="shared" si="12"/>
        <v>49.96</v>
      </c>
      <c r="DQ6" s="22">
        <f t="shared" si="12"/>
        <v>50.82</v>
      </c>
      <c r="DR6" s="21" t="str">
        <f>IF(DR7="","",IF(DR7="-","【-】","【"&amp;SUBSTITUTE(TEXT(DR7,"#,##0.00"),"-","△")&amp;"】"))</f>
        <v>【51.51】</v>
      </c>
      <c r="DS6" s="22">
        <f>IF(DS7="",NA(),DS7)</f>
        <v>12.43</v>
      </c>
      <c r="DT6" s="22">
        <f t="shared" ref="DT6:EB6" si="13">IF(DT7="",NA(),DT7)</f>
        <v>16.18</v>
      </c>
      <c r="DU6" s="22">
        <f t="shared" si="13"/>
        <v>17.03</v>
      </c>
      <c r="DV6" s="22">
        <f t="shared" si="13"/>
        <v>18.100000000000001</v>
      </c>
      <c r="DW6" s="22">
        <f t="shared" si="13"/>
        <v>17.79</v>
      </c>
      <c r="DX6" s="22">
        <f t="shared" si="13"/>
        <v>15.1</v>
      </c>
      <c r="DY6" s="22">
        <f t="shared" si="13"/>
        <v>17.12</v>
      </c>
      <c r="DZ6" s="22">
        <f t="shared" si="13"/>
        <v>18.18</v>
      </c>
      <c r="EA6" s="22">
        <f t="shared" si="13"/>
        <v>19.32</v>
      </c>
      <c r="EB6" s="22">
        <f t="shared" si="13"/>
        <v>21.16</v>
      </c>
      <c r="EC6" s="21" t="str">
        <f>IF(EC7="","",IF(EC7="-","【-】","【"&amp;SUBSTITUTE(TEXT(EC7,"#,##0.00"),"-","△")&amp;"】"))</f>
        <v>【23.75】</v>
      </c>
      <c r="ED6" s="22">
        <f>IF(ED7="",NA(),ED7)</f>
        <v>0.17</v>
      </c>
      <c r="EE6" s="22">
        <f t="shared" ref="EE6:EM6" si="14">IF(EE7="",NA(),EE7)</f>
        <v>0.19</v>
      </c>
      <c r="EF6" s="22">
        <f t="shared" si="14"/>
        <v>0.56000000000000005</v>
      </c>
      <c r="EG6" s="22">
        <f t="shared" si="14"/>
        <v>0.56999999999999995</v>
      </c>
      <c r="EH6" s="22">
        <f t="shared" si="14"/>
        <v>0.55000000000000004</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43613</v>
      </c>
      <c r="D7" s="24">
        <v>46</v>
      </c>
      <c r="E7" s="24">
        <v>1</v>
      </c>
      <c r="F7" s="24">
        <v>0</v>
      </c>
      <c r="G7" s="24">
        <v>1</v>
      </c>
      <c r="H7" s="24" t="s">
        <v>93</v>
      </c>
      <c r="I7" s="24" t="s">
        <v>94</v>
      </c>
      <c r="J7" s="24" t="s">
        <v>95</v>
      </c>
      <c r="K7" s="24" t="s">
        <v>96</v>
      </c>
      <c r="L7" s="24" t="s">
        <v>97</v>
      </c>
      <c r="M7" s="24" t="s">
        <v>98</v>
      </c>
      <c r="N7" s="25" t="s">
        <v>99</v>
      </c>
      <c r="O7" s="25">
        <v>64.63</v>
      </c>
      <c r="P7" s="25">
        <v>99.16</v>
      </c>
      <c r="Q7" s="25">
        <v>4455</v>
      </c>
      <c r="R7" s="25">
        <v>33270</v>
      </c>
      <c r="S7" s="25">
        <v>73.599999999999994</v>
      </c>
      <c r="T7" s="25">
        <v>452.04</v>
      </c>
      <c r="U7" s="25">
        <v>32858</v>
      </c>
      <c r="V7" s="25">
        <v>73.209999999999994</v>
      </c>
      <c r="W7" s="25">
        <v>448.82</v>
      </c>
      <c r="X7" s="25">
        <v>115.22</v>
      </c>
      <c r="Y7" s="25">
        <v>115.39</v>
      </c>
      <c r="Z7" s="25">
        <v>123.53</v>
      </c>
      <c r="AA7" s="25">
        <v>123.59</v>
      </c>
      <c r="AB7" s="25">
        <v>123.38</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286.58999999999997</v>
      </c>
      <c r="AU7" s="25">
        <v>308.27999999999997</v>
      </c>
      <c r="AV7" s="25">
        <v>313.27999999999997</v>
      </c>
      <c r="AW7" s="25">
        <v>382.51</v>
      </c>
      <c r="AX7" s="25">
        <v>349.78</v>
      </c>
      <c r="AY7" s="25">
        <v>366.03</v>
      </c>
      <c r="AZ7" s="25">
        <v>365.18</v>
      </c>
      <c r="BA7" s="25">
        <v>327.77</v>
      </c>
      <c r="BB7" s="25">
        <v>338.02</v>
      </c>
      <c r="BC7" s="25">
        <v>345.94</v>
      </c>
      <c r="BD7" s="25">
        <v>252.29</v>
      </c>
      <c r="BE7" s="25">
        <v>279.74</v>
      </c>
      <c r="BF7" s="25">
        <v>282.67</v>
      </c>
      <c r="BG7" s="25">
        <v>288.72000000000003</v>
      </c>
      <c r="BH7" s="25">
        <v>289.12</v>
      </c>
      <c r="BI7" s="25">
        <v>294.32</v>
      </c>
      <c r="BJ7" s="25">
        <v>370.12</v>
      </c>
      <c r="BK7" s="25">
        <v>371.65</v>
      </c>
      <c r="BL7" s="25">
        <v>397.1</v>
      </c>
      <c r="BM7" s="25">
        <v>379.91</v>
      </c>
      <c r="BN7" s="25">
        <v>386.61</v>
      </c>
      <c r="BO7" s="25">
        <v>268.07</v>
      </c>
      <c r="BP7" s="25">
        <v>109.66</v>
      </c>
      <c r="BQ7" s="25">
        <v>110.39</v>
      </c>
      <c r="BR7" s="25">
        <v>120.97</v>
      </c>
      <c r="BS7" s="25">
        <v>121.25</v>
      </c>
      <c r="BT7" s="25">
        <v>119.94</v>
      </c>
      <c r="BU7" s="25">
        <v>100.42</v>
      </c>
      <c r="BV7" s="25">
        <v>98.77</v>
      </c>
      <c r="BW7" s="25">
        <v>95.79</v>
      </c>
      <c r="BX7" s="25">
        <v>98.3</v>
      </c>
      <c r="BY7" s="25">
        <v>93.82</v>
      </c>
      <c r="BZ7" s="25">
        <v>97.47</v>
      </c>
      <c r="CA7" s="25">
        <v>211.15</v>
      </c>
      <c r="CB7" s="25">
        <v>209.77</v>
      </c>
      <c r="CC7" s="25">
        <v>190.79</v>
      </c>
      <c r="CD7" s="25">
        <v>190.6</v>
      </c>
      <c r="CE7" s="25">
        <v>193.39</v>
      </c>
      <c r="CF7" s="25">
        <v>171.67</v>
      </c>
      <c r="CG7" s="25">
        <v>173.67</v>
      </c>
      <c r="CH7" s="25">
        <v>171.13</v>
      </c>
      <c r="CI7" s="25">
        <v>173.7</v>
      </c>
      <c r="CJ7" s="25">
        <v>178.94</v>
      </c>
      <c r="CK7" s="25">
        <v>174.75</v>
      </c>
      <c r="CL7" s="25">
        <v>64.180000000000007</v>
      </c>
      <c r="CM7" s="25">
        <v>65.010000000000005</v>
      </c>
      <c r="CN7" s="25">
        <v>65.400000000000006</v>
      </c>
      <c r="CO7" s="25">
        <v>64.09</v>
      </c>
      <c r="CP7" s="25">
        <v>63.73</v>
      </c>
      <c r="CQ7" s="25">
        <v>59.74</v>
      </c>
      <c r="CR7" s="25">
        <v>59.67</v>
      </c>
      <c r="CS7" s="25">
        <v>60.12</v>
      </c>
      <c r="CT7" s="25">
        <v>60.34</v>
      </c>
      <c r="CU7" s="25">
        <v>59.54</v>
      </c>
      <c r="CV7" s="25">
        <v>59.97</v>
      </c>
      <c r="CW7" s="25">
        <v>91.47</v>
      </c>
      <c r="CX7" s="25">
        <v>89.98</v>
      </c>
      <c r="CY7" s="25">
        <v>91.05</v>
      </c>
      <c r="CZ7" s="25">
        <v>92.3</v>
      </c>
      <c r="DA7" s="25">
        <v>91.41</v>
      </c>
      <c r="DB7" s="25">
        <v>84.8</v>
      </c>
      <c r="DC7" s="25">
        <v>84.6</v>
      </c>
      <c r="DD7" s="25">
        <v>84.24</v>
      </c>
      <c r="DE7" s="25">
        <v>84.19</v>
      </c>
      <c r="DF7" s="25">
        <v>83.93</v>
      </c>
      <c r="DG7" s="25">
        <v>89.76</v>
      </c>
      <c r="DH7" s="25">
        <v>46.12</v>
      </c>
      <c r="DI7" s="25">
        <v>46.34</v>
      </c>
      <c r="DJ7" s="25">
        <v>46.86</v>
      </c>
      <c r="DK7" s="25">
        <v>47.72</v>
      </c>
      <c r="DL7" s="25">
        <v>47.51</v>
      </c>
      <c r="DM7" s="25">
        <v>47.66</v>
      </c>
      <c r="DN7" s="25">
        <v>48.17</v>
      </c>
      <c r="DO7" s="25">
        <v>48.83</v>
      </c>
      <c r="DP7" s="25">
        <v>49.96</v>
      </c>
      <c r="DQ7" s="25">
        <v>50.82</v>
      </c>
      <c r="DR7" s="25">
        <v>51.51</v>
      </c>
      <c r="DS7" s="25">
        <v>12.43</v>
      </c>
      <c r="DT7" s="25">
        <v>16.18</v>
      </c>
      <c r="DU7" s="25">
        <v>17.03</v>
      </c>
      <c r="DV7" s="25">
        <v>18.100000000000001</v>
      </c>
      <c r="DW7" s="25">
        <v>17.79</v>
      </c>
      <c r="DX7" s="25">
        <v>15.1</v>
      </c>
      <c r="DY7" s="25">
        <v>17.12</v>
      </c>
      <c r="DZ7" s="25">
        <v>18.18</v>
      </c>
      <c r="EA7" s="25">
        <v>19.32</v>
      </c>
      <c r="EB7" s="25">
        <v>21.16</v>
      </c>
      <c r="EC7" s="25">
        <v>23.75</v>
      </c>
      <c r="ED7" s="25">
        <v>0.17</v>
      </c>
      <c r="EE7" s="25">
        <v>0.19</v>
      </c>
      <c r="EF7" s="25">
        <v>0.56000000000000005</v>
      </c>
      <c r="EG7" s="25">
        <v>0.56999999999999995</v>
      </c>
      <c r="EH7" s="25">
        <v>0.55000000000000004</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2024-02-06T04:01:18Z</cp:lastPrinted>
  <dcterms:created xsi:type="dcterms:W3CDTF">2023-12-05T00:48:37Z</dcterms:created>
  <dcterms:modified xsi:type="dcterms:W3CDTF">2024-02-07T08:53:12Z</dcterms:modified>
  <cp:category/>
</cp:coreProperties>
</file>