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20_川崎町\"/>
    </mc:Choice>
  </mc:AlternateContent>
  <workbookProtection workbookAlgorithmName="SHA-512" workbookHashValue="o3EIFnWl6GBt5wCgmlaA0+k/kbFON1zou46Rr6slWQyBaAuAR9aIQPvI1es2mP3n2iwNPbi0m4CKaEdZLjRqWw==" workbookSaltValue="9hTtCkPwXH1wt6dowLeWLg==" workbookSpinCount="100000" lockStructure="1"/>
  <bookViews>
    <workbookView xWindow="0" yWindow="0" windowWidth="26700" windowHeight="124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<sst xmlns="http://schemas.openxmlformats.org/spreadsheetml/2006/main" count="228" uniqueCount="113">
  <si>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</si>
  <si>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</si>
  <si>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</si>
  <si>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</si>
  <si>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</si>
  <si>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</si>
  <si>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</si>
  <si>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</si>
  <si>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</si>
  <si>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</si>
  <si>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</si>
  <si>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</si>
  <si>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</si>
  <si>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</si>
  <si>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</si>
  <si>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</si>
  <si>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</si>
  <si>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</si>
  <si>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</si>
  <si>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</si>
  <si>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</si>
  <si>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</si>
  <si>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</si>
  <si>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</si>
  <si>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</si>
  <si>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</si>
  <si>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</si>
  <si>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</si>
  <si>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</si>
  <si>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</si>
  <si>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</si>
  <si>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</si>
  <si>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</si>
  <si>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</si>
  <si>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</si>
  <si>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</si>
  <si>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</si>
  <si>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</si>
  <si>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</si>
  <si>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</si>
  <si>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</si>
  <si>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</si>
  <si>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</si>
  <si>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</si>
  <si>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</si>
  <si>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</si>
  <si>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</si>
  <si>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</si>
  <si>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</si>
  <si>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</si>
  <si>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</si>
  <si>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</si>
  <si>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</si>
  <si>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</si>
  <si>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</si>
  <si>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</si>
  <si>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</si>
  <si>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</si>
  <si>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</si>
  <si>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</si>
  <si>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</si>
  <si>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</si>
  <si>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</si>
  <si>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</si>
  <si>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</si>
  <si>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</si>
  <si>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</si>
  <si>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</si>
  <si>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</si>
  <si>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</si>
  <si>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</si>
  <si>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</si>
  <si>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</si>
  <si>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</si>
  <si>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</si>
  <si>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</si>
  <si>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</si>
  <si>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</si>
  <si>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</si>
  <si>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</si>
  <si>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</si>
  <si>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</si>
  <si>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</si>
  <si>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</si>
  <si>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</si>
  <si>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</si>
  <si>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</si>
  <si>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</si>
  <si>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</si>
  <si>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</si>
  <si>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</si>
  <si>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</si>
  <si>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</si>
  <si>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</si>
  <si>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</si>
  <si>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</si>
  <si>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</si>
  <si>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</si>
  <si>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</si>
  <si>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</si>
  <si>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</si>
  <si>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</si>
  <si>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</si>
  <si>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</si>
  <si>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</si>
  <si>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</si>
  <si>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</si>
  <si>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</si>
  <si>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</si>
  <si>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</si>
  <si>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経常収支比率はかろうじて100％を上回っているが、流動比率は年々下がっている。これは手持ち資金の減少などの形で経営に表れており、早急な改善が必要である。
　料金回収率は類似団体平均を上回っているものの100％を下回っており、補助金等の料金外収入への依存傾向が強くなってきていることを示唆している。
　燃料費の高騰を受けて給水原価の高止まりが続いている。今後しばらくはこの傾向が続くと思われる。
　給水人口・有収水量共に年々減少しており、収入額の不足による経営難に陥っている。料金改定も視野に入れた経営計画の検討が必要である。</t>
    <rPh sb="1" eb="3">
      <t>ケイジョウ</t>
    </rPh>
    <rPh sb="3" eb="5">
      <t>シュウシ</t>
    </rPh>
    <rPh sb="5" eb="7">
      <t>ヒリツ</t>
    </rPh>
    <rPh sb="18" eb="20">
      <t>ウワマワ</t>
    </rPh>
    <rPh sb="26" eb="28">
      <t>リュウドウ</t>
    </rPh>
    <rPh sb="28" eb="30">
      <t>ヒリツ</t>
    </rPh>
    <rPh sb="31" eb="33">
      <t>ネンネン</t>
    </rPh>
    <rPh sb="33" eb="34">
      <t>サ</t>
    </rPh>
    <rPh sb="43" eb="45">
      <t>テモ</t>
    </rPh>
    <rPh sb="46" eb="48">
      <t>シキン</t>
    </rPh>
    <rPh sb="49" eb="51">
      <t>ゲンショウ</t>
    </rPh>
    <rPh sb="54" eb="55">
      <t>カタチ</t>
    </rPh>
    <rPh sb="56" eb="58">
      <t>ケイエイ</t>
    </rPh>
    <rPh sb="59" eb="60">
      <t>アラワ</t>
    </rPh>
    <rPh sb="65" eb="67">
      <t>サッキュウ</t>
    </rPh>
    <rPh sb="68" eb="70">
      <t>カイゼン</t>
    </rPh>
    <rPh sb="71" eb="73">
      <t>ヒツヨウ</t>
    </rPh>
    <rPh sb="79" eb="81">
      <t>リョウキン</t>
    </rPh>
    <rPh sb="81" eb="83">
      <t>カイシュウ</t>
    </rPh>
    <rPh sb="83" eb="84">
      <t>リツ</t>
    </rPh>
    <rPh sb="85" eb="87">
      <t>ルイジ</t>
    </rPh>
    <rPh sb="87" eb="89">
      <t>ダンタイ</t>
    </rPh>
    <rPh sb="89" eb="91">
      <t>ヘイキン</t>
    </rPh>
    <rPh sb="92" eb="94">
      <t>ウワマワ</t>
    </rPh>
    <rPh sb="106" eb="108">
      <t>シタマワ</t>
    </rPh>
    <rPh sb="113" eb="116">
      <t>ホジョキン</t>
    </rPh>
    <rPh sb="116" eb="117">
      <t>トウ</t>
    </rPh>
    <rPh sb="118" eb="120">
      <t>リョウキン</t>
    </rPh>
    <rPh sb="120" eb="121">
      <t>ガイ</t>
    </rPh>
    <rPh sb="121" eb="123">
      <t>シュウニュウ</t>
    </rPh>
    <rPh sb="125" eb="127">
      <t>イソン</t>
    </rPh>
    <rPh sb="127" eb="129">
      <t>ケイコウ</t>
    </rPh>
    <rPh sb="130" eb="131">
      <t>ツヨ</t>
    </rPh>
    <rPh sb="142" eb="144">
      <t>シサ</t>
    </rPh>
    <rPh sb="151" eb="154">
      <t>ネンリョウヒ</t>
    </rPh>
    <rPh sb="155" eb="157">
      <t>コウトウ</t>
    </rPh>
    <rPh sb="158" eb="159">
      <t>ウ</t>
    </rPh>
    <rPh sb="161" eb="163">
      <t>キュウスイ</t>
    </rPh>
    <rPh sb="163" eb="165">
      <t>ゲンカ</t>
    </rPh>
    <rPh sb="166" eb="168">
      <t>タカド</t>
    </rPh>
    <rPh sb="171" eb="172">
      <t>ツヅ</t>
    </rPh>
    <rPh sb="177" eb="179">
      <t>コンゴ</t>
    </rPh>
    <rPh sb="186" eb="188">
      <t>ケイコウ</t>
    </rPh>
    <rPh sb="189" eb="190">
      <t>ツヅ</t>
    </rPh>
    <rPh sb="192" eb="193">
      <t>オモ</t>
    </rPh>
    <rPh sb="199" eb="201">
      <t>キュウスイ</t>
    </rPh>
    <rPh sb="201" eb="203">
      <t>ジンコウ</t>
    </rPh>
    <rPh sb="249" eb="251">
      <t>ケイエイ</t>
    </rPh>
    <rPh sb="251" eb="253">
      <t>ケイカク</t>
    </rPh>
    <rPh sb="254" eb="256">
      <t>ケントウ</t>
    </rPh>
    <rPh sb="257" eb="259">
      <t>ヒツヨウ</t>
    </rPh>
    <phoneticPr fontId="4"/>
  </si>
  <si>
    <t>　給水人口の減少や節水意識の高まりのために年間の総有収水量は年々減少し、それに引きずられる形で料金収入額も減少の一途を辿っている。経常収支比率はかろうじて100％を超えているが、それは赤字ではないというだけで、経営状況は非常に厳しい。
　一方で、設備の老朽化のために維持管理に多大な費用を要すようになってきており、このままでは事業の維持を断念せざるを得ない未来も見えてくる。
　事業維持のため、料金改定を含めた収入の改善が急務である。
　</t>
    <rPh sb="1" eb="3">
      <t>キュウスイ</t>
    </rPh>
    <rPh sb="3" eb="5">
      <t>ジンコウ</t>
    </rPh>
    <rPh sb="6" eb="8">
      <t>ゲンショウ</t>
    </rPh>
    <rPh sb="9" eb="11">
      <t>セッスイ</t>
    </rPh>
    <rPh sb="11" eb="13">
      <t>イシキ</t>
    </rPh>
    <rPh sb="14" eb="15">
      <t>タカ</t>
    </rPh>
    <rPh sb="21" eb="23">
      <t>ネンカン</t>
    </rPh>
    <rPh sb="24" eb="25">
      <t>ソウ</t>
    </rPh>
    <rPh sb="25" eb="26">
      <t>ア</t>
    </rPh>
    <rPh sb="26" eb="27">
      <t>オサム</t>
    </rPh>
    <rPh sb="27" eb="29">
      <t>スイリョウ</t>
    </rPh>
    <rPh sb="28" eb="29">
      <t>リョウ</t>
    </rPh>
    <rPh sb="30" eb="32">
      <t>ネンネン</t>
    </rPh>
    <rPh sb="32" eb="34">
      <t>ゲンショウ</t>
    </rPh>
    <rPh sb="39" eb="40">
      <t>ヒ</t>
    </rPh>
    <rPh sb="45" eb="46">
      <t>カタチ</t>
    </rPh>
    <rPh sb="47" eb="49">
      <t>リョウキン</t>
    </rPh>
    <rPh sb="49" eb="51">
      <t>シュウニュウ</t>
    </rPh>
    <rPh sb="51" eb="52">
      <t>ガク</t>
    </rPh>
    <rPh sb="53" eb="55">
      <t>ゲンショウ</t>
    </rPh>
    <rPh sb="56" eb="58">
      <t>イット</t>
    </rPh>
    <rPh sb="59" eb="60">
      <t>タド</t>
    </rPh>
    <rPh sb="65" eb="67">
      <t>ケイジョウ</t>
    </rPh>
    <rPh sb="67" eb="69">
      <t>シュウシ</t>
    </rPh>
    <rPh sb="69" eb="71">
      <t>ヒリツ</t>
    </rPh>
    <rPh sb="82" eb="83">
      <t>コ</t>
    </rPh>
    <rPh sb="92" eb="94">
      <t>アカジ</t>
    </rPh>
    <rPh sb="105" eb="107">
      <t>ケイエイ</t>
    </rPh>
    <rPh sb="107" eb="109">
      <t>ジョウキョウ</t>
    </rPh>
    <rPh sb="110" eb="112">
      <t>ヒジョウ</t>
    </rPh>
    <rPh sb="113" eb="114">
      <t>キビ</t>
    </rPh>
    <rPh sb="119" eb="121">
      <t>イッポウ</t>
    </rPh>
    <rPh sb="123" eb="125">
      <t>セツビ</t>
    </rPh>
    <rPh sb="126" eb="129">
      <t>ロウキュウカ</t>
    </rPh>
    <rPh sb="133" eb="135">
      <t>イジ</t>
    </rPh>
    <rPh sb="135" eb="137">
      <t>カンリ</t>
    </rPh>
    <rPh sb="138" eb="140">
      <t>タダイ</t>
    </rPh>
    <rPh sb="141" eb="143">
      <t>ヒヨウ</t>
    </rPh>
    <rPh sb="144" eb="145">
      <t>ヨウ</t>
    </rPh>
    <rPh sb="163" eb="165">
      <t>ジギョウ</t>
    </rPh>
    <rPh sb="166" eb="168">
      <t>イジ</t>
    </rPh>
    <rPh sb="169" eb="171">
      <t>ダンネン</t>
    </rPh>
    <rPh sb="175" eb="176">
      <t>エ</t>
    </rPh>
    <rPh sb="178" eb="180">
      <t>ミライ</t>
    </rPh>
    <rPh sb="181" eb="182">
      <t>ミ</t>
    </rPh>
    <rPh sb="189" eb="191">
      <t>ジギョウ</t>
    </rPh>
    <rPh sb="191" eb="193">
      <t>イジ</t>
    </rPh>
    <rPh sb="197" eb="199">
      <t>リョウキン</t>
    </rPh>
    <rPh sb="199" eb="201">
      <t>カイテイ</t>
    </rPh>
    <rPh sb="202" eb="203">
      <t>フク</t>
    </rPh>
    <rPh sb="205" eb="207">
      <t>シュウニュウ</t>
    </rPh>
    <rPh sb="208" eb="210">
      <t>カイゼン</t>
    </rPh>
    <rPh sb="211" eb="213">
      <t>キュウム</t>
    </rPh>
    <phoneticPr fontId="4"/>
  </si>
  <si>
    <t>　管路については、ろ過水量と配水流量の差から未発見の漏水があると推察され、有収率はかなり低い水準に陥っている。老朽管路は順次更新してはいるものの、手持ち資金が漸減傾向のため毎年確保できる資金には限界があり、また、工事を受注可能な地元建設業者も減少してきているため、あまり順調には進んでいない。実際、令和４年度は更新設計のみで、着工はできなかった。工期自体も長期化を余儀なくされ、他地区の更新計画が段々と先延ばしになってきている。
　管路以外の浄水場等についても同様の問題を抱えている。老朽化だけでなく、災害対応、浄水の効率化、将来の水需要を踏まえたダウンサイジングなど、更新又は改修の必要性は認識しているものの、着手までには相当の年数がかかる見込みである。</t>
    <rPh sb="1" eb="3">
      <t>カンロ</t>
    </rPh>
    <rPh sb="10" eb="11">
      <t>カ</t>
    </rPh>
    <rPh sb="11" eb="12">
      <t>ミズ</t>
    </rPh>
    <rPh sb="12" eb="13">
      <t>リョウ</t>
    </rPh>
    <rPh sb="14" eb="16">
      <t>ハイスイ</t>
    </rPh>
    <rPh sb="16" eb="18">
      <t>リュウリョウ</t>
    </rPh>
    <rPh sb="19" eb="20">
      <t>サ</t>
    </rPh>
    <rPh sb="22" eb="25">
      <t>ミハッケン</t>
    </rPh>
    <rPh sb="26" eb="28">
      <t>ロウスイ</t>
    </rPh>
    <rPh sb="32" eb="34">
      <t>スイサツ</t>
    </rPh>
    <rPh sb="37" eb="40">
      <t>ユウシュウリツ</t>
    </rPh>
    <rPh sb="44" eb="45">
      <t>ヒク</t>
    </rPh>
    <rPh sb="46" eb="48">
      <t>スイジュン</t>
    </rPh>
    <rPh sb="49" eb="50">
      <t>オチイ</t>
    </rPh>
    <rPh sb="55" eb="57">
      <t>ロウキュウ</t>
    </rPh>
    <rPh sb="57" eb="59">
      <t>カンロ</t>
    </rPh>
    <rPh sb="60" eb="62">
      <t>ジュンジ</t>
    </rPh>
    <rPh sb="62" eb="64">
      <t>コウシン</t>
    </rPh>
    <rPh sb="73" eb="75">
      <t>テモ</t>
    </rPh>
    <rPh sb="76" eb="78">
      <t>シキン</t>
    </rPh>
    <rPh sb="79" eb="81">
      <t>ゼンゲン</t>
    </rPh>
    <rPh sb="81" eb="83">
      <t>ケイコウ</t>
    </rPh>
    <rPh sb="86" eb="88">
      <t>マイトシ</t>
    </rPh>
    <rPh sb="88" eb="90">
      <t>カクホ</t>
    </rPh>
    <rPh sb="93" eb="95">
      <t>シキン</t>
    </rPh>
    <rPh sb="97" eb="99">
      <t>ゲンカイ</t>
    </rPh>
    <rPh sb="106" eb="108">
      <t>コウジ</t>
    </rPh>
    <rPh sb="109" eb="111">
      <t>ジュチュウ</t>
    </rPh>
    <rPh sb="111" eb="113">
      <t>カノウ</t>
    </rPh>
    <rPh sb="114" eb="116">
      <t>ジモト</t>
    </rPh>
    <rPh sb="116" eb="119">
      <t>ケンセツギョウ</t>
    </rPh>
    <rPh sb="119" eb="120">
      <t>シャ</t>
    </rPh>
    <rPh sb="121" eb="123">
      <t>ゲンショウ</t>
    </rPh>
    <rPh sb="135" eb="137">
      <t>ジュンチョウ</t>
    </rPh>
    <rPh sb="139" eb="140">
      <t>スス</t>
    </rPh>
    <rPh sb="146" eb="148">
      <t>ジッサイ</t>
    </rPh>
    <rPh sb="149" eb="151">
      <t>レイワ</t>
    </rPh>
    <rPh sb="152" eb="154">
      <t>ネンド</t>
    </rPh>
    <rPh sb="155" eb="157">
      <t>コウシン</t>
    </rPh>
    <rPh sb="157" eb="159">
      <t>セッケイ</t>
    </rPh>
    <rPh sb="163" eb="165">
      <t>チャッコウ</t>
    </rPh>
    <rPh sb="173" eb="175">
      <t>コウキ</t>
    </rPh>
    <rPh sb="175" eb="177">
      <t>ジタイ</t>
    </rPh>
    <rPh sb="182" eb="184">
      <t>ヨギ</t>
    </rPh>
    <rPh sb="189" eb="190">
      <t>タ</t>
    </rPh>
    <rPh sb="190" eb="192">
      <t>チク</t>
    </rPh>
    <rPh sb="193" eb="195">
      <t>コウシン</t>
    </rPh>
    <rPh sb="195" eb="197">
      <t>ケイカク</t>
    </rPh>
    <rPh sb="198" eb="200">
      <t>ダンダン</t>
    </rPh>
    <rPh sb="201" eb="203">
      <t>サキノ</t>
    </rPh>
    <rPh sb="216" eb="218">
      <t>カンロ</t>
    </rPh>
    <rPh sb="218" eb="220">
      <t>イガイ</t>
    </rPh>
    <rPh sb="221" eb="224">
      <t>ジョウスイジョウ</t>
    </rPh>
    <rPh sb="224" eb="225">
      <t>トウ</t>
    </rPh>
    <rPh sb="230" eb="232">
      <t>ドウヨウ</t>
    </rPh>
    <rPh sb="233" eb="235">
      <t>モンダイ</t>
    </rPh>
    <rPh sb="236" eb="237">
      <t>カカ</t>
    </rPh>
    <rPh sb="242" eb="245">
      <t>ロウキュウカ</t>
    </rPh>
    <rPh sb="251" eb="253">
      <t>サイガイ</t>
    </rPh>
    <rPh sb="253" eb="255">
      <t>タイオウ</t>
    </rPh>
    <rPh sb="256" eb="258">
      <t>ジョウスイ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</si>
</sst>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1.42</c:v>
                </c:pt>
                <c:pt idx="1">
                  <c:v>0.88</c:v>
                </c:pt>
                <c:pt idx="2">
                  <c:v>1.48</c:v>
                </c:pt>
                <c:pt idx="3">
                  <c:v>0.17</c:v>
                </c:pt>
                <c:pt idx="4" formatCode="#,##0.00;&quot;△&quot;#,##0.00">
                  <c:v>0</c:v>
                </c:pt>
              </c:numCache>
            </c:numRef>
          </c:val>
          <c:extLst>
            <c:ext xmlns:c16="http://schemas.microsoft.com/office/drawing/2014/chart" uri="{C3380CC4-5D6E-409C-BE32-E72D297353CC}">
              <c16:uniqueId val="{00000000-7F83-4505-8228-4C435F95B331}"/>
            </c:ext>
          </c:extLst>
        </c:ser>
        <c:dLbls>
          <c:showLegendKey val="0"/>
          <c:showVal val="0"/>
          <c:showCatName val="0"/>
          <c:showSerName val="0"/>
          <c:showPercent val="0"/>
          <c:showBubbleSize val="0"/>
        </c:dLbls>
        <c:gapWidth val="150"/>
        <c:axId val="360345632"/>
        <c:axId val="36034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F83-4505-8228-4C435F95B331}"/>
            </c:ext>
          </c:extLst>
        </c:ser>
        <c:dLbls>
          <c:showLegendKey val="0"/>
          <c:showVal val="0"/>
          <c:showCatName val="0"/>
          <c:showSerName val="0"/>
          <c:showPercent val="0"/>
          <c:showBubbleSize val="0"/>
        </c:dLbls>
        <c:marker val="1"/>
        <c:smooth val="0"/>
        <c:axId val="360345632"/>
        <c:axId val="360346416"/>
      </c:lineChart>
      <c:dateAx>
        <c:axId val="360345632"/>
        <c:scaling>
          <c:orientation val="minMax"/>
        </c:scaling>
        <c:delete val="1"/>
        <c:axPos val="b"/>
        <c:numFmt formatCode="&quot;H&quot;yy" sourceLinked="1"/>
        <c:majorTickMark val="none"/>
        <c:minorTickMark val="none"/>
        <c:tickLblPos val="none"/>
        <c:crossAx val="360346416"/>
        <c:crosses val="autoZero"/>
        <c:auto val="1"/>
        <c:lblOffset val="100"/>
        <c:baseTimeUnit val="years"/>
      </c:dateAx>
      <c:valAx>
        <c:axId val="3603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35.81</c:v>
                </c:pt>
                <c:pt idx="1">
                  <c:v>36.94</c:v>
                </c:pt>
                <c:pt idx="2">
                  <c:v>36.29</c:v>
                </c:pt>
                <c:pt idx="3">
                  <c:v>37.380000000000003</c:v>
                </c:pt>
                <c:pt idx="4">
                  <c:v>38.42</c:v>
                </c:pt>
              </c:numCache>
            </c:numRef>
          </c:val>
          <c:extLst>
            <c:ext xmlns:c16="http://schemas.microsoft.com/office/drawing/2014/chart" uri="{C3380CC4-5D6E-409C-BE32-E72D297353CC}">
              <c16:uniqueId val="{00000000-1B97-4370-98AF-96ABB3840F54}"/>
            </c:ext>
          </c:extLst>
        </c:ser>
        <c:dLbls>
          <c:showLegendKey val="0"/>
          <c:showVal val="0"/>
          <c:showCatName val="0"/>
          <c:showSerName val="0"/>
          <c:showPercent val="0"/>
          <c:showBubbleSize val="0"/>
        </c:dLbls>
        <c:gapWidth val="150"/>
        <c:axId val="361131120"/>
        <c:axId val="3611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B97-4370-98AF-96ABB3840F54}"/>
            </c:ext>
          </c:extLst>
        </c:ser>
        <c:dLbls>
          <c:showLegendKey val="0"/>
          <c:showVal val="0"/>
          <c:showCatName val="0"/>
          <c:showSerName val="0"/>
          <c:showPercent val="0"/>
          <c:showBubbleSize val="0"/>
        </c:dLbls>
        <c:marker val="1"/>
        <c:smooth val="0"/>
        <c:axId val="361131120"/>
        <c:axId val="361136608"/>
      </c:lineChart>
      <c:dateAx>
        <c:axId val="361131120"/>
        <c:scaling>
          <c:orientation val="minMax"/>
        </c:scaling>
        <c:delete val="1"/>
        <c:axPos val="b"/>
        <c:numFmt formatCode="&quot;H&quot;yy" sourceLinked="1"/>
        <c:majorTickMark val="none"/>
        <c:minorTickMark val="none"/>
        <c:tickLblPos val="none"/>
        <c:crossAx val="361136608"/>
        <c:crosses val="autoZero"/>
        <c:auto val="1"/>
        <c:lblOffset val="100"/>
        <c:baseTimeUnit val="years"/>
      </c:dateAx>
      <c:valAx>
        <c:axId val="3611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79.31</c:v>
                </c:pt>
                <c:pt idx="1">
                  <c:v>77.42</c:v>
                </c:pt>
                <c:pt idx="2">
                  <c:v>78.97</c:v>
                </c:pt>
                <c:pt idx="3">
                  <c:v>75.709999999999994</c:v>
                </c:pt>
                <c:pt idx="4">
                  <c:v>73.290000000000006</c:v>
                </c:pt>
              </c:numCache>
            </c:numRef>
          </c:val>
          <c:extLst>
            <c:ext xmlns:c16="http://schemas.microsoft.com/office/drawing/2014/chart" uri="{C3380CC4-5D6E-409C-BE32-E72D297353CC}">
              <c16:uniqueId val="{00000000-3A54-445C-8446-09960D0D281C}"/>
            </c:ext>
          </c:extLst>
        </c:ser>
        <c:dLbls>
          <c:showLegendKey val="0"/>
          <c:showVal val="0"/>
          <c:showCatName val="0"/>
          <c:showSerName val="0"/>
          <c:showPercent val="0"/>
          <c:showBubbleSize val="0"/>
        </c:dLbls>
        <c:gapWidth val="150"/>
        <c:axId val="361132296"/>
        <c:axId val="36113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A54-445C-8446-09960D0D281C}"/>
            </c:ext>
          </c:extLst>
        </c:ser>
        <c:dLbls>
          <c:showLegendKey val="0"/>
          <c:showVal val="0"/>
          <c:showCatName val="0"/>
          <c:showSerName val="0"/>
          <c:showPercent val="0"/>
          <c:showBubbleSize val="0"/>
        </c:dLbls>
        <c:marker val="1"/>
        <c:smooth val="0"/>
        <c:axId val="361132296"/>
        <c:axId val="361135432"/>
      </c:lineChart>
      <c:dateAx>
        <c:axId val="361132296"/>
        <c:scaling>
          <c:orientation val="minMax"/>
        </c:scaling>
        <c:delete val="1"/>
        <c:axPos val="b"/>
        <c:numFmt formatCode="&quot;H&quot;yy" sourceLinked="1"/>
        <c:majorTickMark val="none"/>
        <c:minorTickMark val="none"/>
        <c:tickLblPos val="none"/>
        <c:crossAx val="361135432"/>
        <c:crosses val="autoZero"/>
        <c:auto val="1"/>
        <c:lblOffset val="100"/>
        <c:baseTimeUnit val="years"/>
      </c:dateAx>
      <c:valAx>
        <c:axId val="36113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3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104.59</c:v>
                </c:pt>
                <c:pt idx="1">
                  <c:v>107.45</c:v>
                </c:pt>
                <c:pt idx="2">
                  <c:v>111.01</c:v>
                </c:pt>
                <c:pt idx="3">
                  <c:v>101.02</c:v>
                </c:pt>
                <c:pt idx="4">
                  <c:v>102.42</c:v>
                </c:pt>
              </c:numCache>
            </c:numRef>
          </c:val>
          <c:extLst>
            <c:ext xmlns:c16="http://schemas.microsoft.com/office/drawing/2014/chart" uri="{C3380CC4-5D6E-409C-BE32-E72D297353CC}">
              <c16:uniqueId val="{00000000-6632-4348-B1D8-EF1285BE66F5}"/>
            </c:ext>
          </c:extLst>
        </c:ser>
        <c:dLbls>
          <c:showLegendKey val="0"/>
          <c:showVal val="0"/>
          <c:showCatName val="0"/>
          <c:showSerName val="0"/>
          <c:showPercent val="0"/>
          <c:showBubbleSize val="0"/>
        </c:dLbls>
        <c:gapWidth val="150"/>
        <c:axId val="360345240"/>
        <c:axId val="36034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632-4348-B1D8-EF1285BE66F5}"/>
            </c:ext>
          </c:extLst>
        </c:ser>
        <c:dLbls>
          <c:showLegendKey val="0"/>
          <c:showVal val="0"/>
          <c:showCatName val="0"/>
          <c:showSerName val="0"/>
          <c:showPercent val="0"/>
          <c:showBubbleSize val="0"/>
        </c:dLbls>
        <c:marker val="1"/>
        <c:smooth val="0"/>
        <c:axId val="360345240"/>
        <c:axId val="360344456"/>
      </c:lineChart>
      <c:dateAx>
        <c:axId val="360345240"/>
        <c:scaling>
          <c:orientation val="minMax"/>
        </c:scaling>
        <c:delete val="1"/>
        <c:axPos val="b"/>
        <c:numFmt formatCode="&quot;H&quot;yy" sourceLinked="1"/>
        <c:majorTickMark val="none"/>
        <c:minorTickMark val="none"/>
        <c:tickLblPos val="none"/>
        <c:crossAx val="360344456"/>
        <c:crosses val="autoZero"/>
        <c:auto val="1"/>
        <c:lblOffset val="100"/>
        <c:baseTimeUnit val="years"/>
      </c:dateAx>
      <c:valAx>
        <c:axId val="360344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3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50.37</c:v>
                </c:pt>
                <c:pt idx="1">
                  <c:v>50.79</c:v>
                </c:pt>
                <c:pt idx="2">
                  <c:v>52.01</c:v>
                </c:pt>
                <c:pt idx="3">
                  <c:v>53.9</c:v>
                </c:pt>
                <c:pt idx="4">
                  <c:v>55.61</c:v>
                </c:pt>
              </c:numCache>
            </c:numRef>
          </c:val>
          <c:extLst>
            <c:ext xmlns:c16="http://schemas.microsoft.com/office/drawing/2014/chart" uri="{C3380CC4-5D6E-409C-BE32-E72D297353CC}">
              <c16:uniqueId val="{00000000-E5E0-45E2-9E0D-B6C4DBCAB468}"/>
            </c:ext>
          </c:extLst>
        </c:ser>
        <c:dLbls>
          <c:showLegendKey val="0"/>
          <c:showVal val="0"/>
          <c:showCatName val="0"/>
          <c:showSerName val="0"/>
          <c:showPercent val="0"/>
          <c:showBubbleSize val="0"/>
        </c:dLbls>
        <c:gapWidth val="150"/>
        <c:axId val="361422136"/>
        <c:axId val="3614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5E0-45E2-9E0D-B6C4DBCAB468}"/>
            </c:ext>
          </c:extLst>
        </c:ser>
        <c:dLbls>
          <c:showLegendKey val="0"/>
          <c:showVal val="0"/>
          <c:showCatName val="0"/>
          <c:showSerName val="0"/>
          <c:showPercent val="0"/>
          <c:showBubbleSize val="0"/>
        </c:dLbls>
        <c:marker val="1"/>
        <c:smooth val="0"/>
        <c:axId val="361422136"/>
        <c:axId val="361427232"/>
      </c:lineChart>
      <c:dateAx>
        <c:axId val="361422136"/>
        <c:scaling>
          <c:orientation val="minMax"/>
        </c:scaling>
        <c:delete val="1"/>
        <c:axPos val="b"/>
        <c:numFmt formatCode="&quot;H&quot;yy" sourceLinked="1"/>
        <c:majorTickMark val="none"/>
        <c:minorTickMark val="none"/>
        <c:tickLblPos val="none"/>
        <c:crossAx val="361427232"/>
        <c:crosses val="autoZero"/>
        <c:auto val="1"/>
        <c:lblOffset val="100"/>
        <c:baseTimeUnit val="years"/>
      </c:dateAx>
      <c:valAx>
        <c:axId val="3614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3.04</c:v>
                </c:pt>
                <c:pt idx="1">
                  <c:v>2.44</c:v>
                </c:pt>
                <c:pt idx="2">
                  <c:v>1.84</c:v>
                </c:pt>
                <c:pt idx="3">
                  <c:v>2.98</c:v>
                </c:pt>
                <c:pt idx="4">
                  <c:v>2.81</c:v>
                </c:pt>
              </c:numCache>
            </c:numRef>
          </c:val>
          <c:extLst>
            <c:ext xmlns:c16="http://schemas.microsoft.com/office/drawing/2014/chart" uri="{C3380CC4-5D6E-409C-BE32-E72D297353CC}">
              <c16:uniqueId val="{00000000-3CCE-4901-8CDB-1DD5F41DCF28}"/>
            </c:ext>
          </c:extLst>
        </c:ser>
        <c:dLbls>
          <c:showLegendKey val="0"/>
          <c:showVal val="0"/>
          <c:showCatName val="0"/>
          <c:showSerName val="0"/>
          <c:showPercent val="0"/>
          <c:showBubbleSize val="0"/>
        </c:dLbls>
        <c:gapWidth val="150"/>
        <c:axId val="361423312"/>
        <c:axId val="3614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3CCE-4901-8CDB-1DD5F41DCF28}"/>
            </c:ext>
          </c:extLst>
        </c:ser>
        <c:dLbls>
          <c:showLegendKey val="0"/>
          <c:showVal val="0"/>
          <c:showCatName val="0"/>
          <c:showSerName val="0"/>
          <c:showPercent val="0"/>
          <c:showBubbleSize val="0"/>
        </c:dLbls>
        <c:marker val="1"/>
        <c:smooth val="0"/>
        <c:axId val="361423312"/>
        <c:axId val="361420960"/>
      </c:lineChart>
      <c:dateAx>
        <c:axId val="361423312"/>
        <c:scaling>
          <c:orientation val="minMax"/>
        </c:scaling>
        <c:delete val="1"/>
        <c:axPos val="b"/>
        <c:numFmt formatCode="&quot;H&quot;yy" sourceLinked="1"/>
        <c:majorTickMark val="none"/>
        <c:minorTickMark val="none"/>
        <c:tickLblPos val="none"/>
        <c:crossAx val="361420960"/>
        <c:crosses val="autoZero"/>
        <c:auto val="1"/>
        <c:lblOffset val="100"/>
        <c:baseTimeUnit val="years"/>
      </c:dateAx>
      <c:valAx>
        <c:axId val="3614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2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5-4881-99C2-155B81007BE7}"/>
            </c:ext>
          </c:extLst>
        </c:ser>
        <c:dLbls>
          <c:showLegendKey val="0"/>
          <c:showVal val="0"/>
          <c:showCatName val="0"/>
          <c:showSerName val="0"/>
          <c:showPercent val="0"/>
          <c:showBubbleSize val="0"/>
        </c:dLbls>
        <c:gapWidth val="150"/>
        <c:axId val="361428016"/>
        <c:axId val="36142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1BF5-4881-99C2-155B81007BE7}"/>
            </c:ext>
          </c:extLst>
        </c:ser>
        <c:dLbls>
          <c:showLegendKey val="0"/>
          <c:showVal val="0"/>
          <c:showCatName val="0"/>
          <c:showSerName val="0"/>
          <c:showPercent val="0"/>
          <c:showBubbleSize val="0"/>
        </c:dLbls>
        <c:marker val="1"/>
        <c:smooth val="0"/>
        <c:axId val="361428016"/>
        <c:axId val="361426056"/>
      </c:lineChart>
      <c:dateAx>
        <c:axId val="361428016"/>
        <c:scaling>
          <c:orientation val="minMax"/>
        </c:scaling>
        <c:delete val="1"/>
        <c:axPos val="b"/>
        <c:numFmt formatCode="&quot;H&quot;yy" sourceLinked="1"/>
        <c:majorTickMark val="none"/>
        <c:minorTickMark val="none"/>
        <c:tickLblPos val="none"/>
        <c:crossAx val="361426056"/>
        <c:crosses val="autoZero"/>
        <c:auto val="1"/>
        <c:lblOffset val="100"/>
        <c:baseTimeUnit val="years"/>
      </c:dateAx>
      <c:valAx>
        <c:axId val="361426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42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262.89</c:v>
                </c:pt>
                <c:pt idx="1">
                  <c:v>222.35</c:v>
                </c:pt>
                <c:pt idx="2">
                  <c:v>207.12</c:v>
                </c:pt>
                <c:pt idx="3">
                  <c:v>174.92</c:v>
                </c:pt>
                <c:pt idx="4">
                  <c:v>162.93</c:v>
                </c:pt>
              </c:numCache>
            </c:numRef>
          </c:val>
          <c:extLst>
            <c:ext xmlns:c16="http://schemas.microsoft.com/office/drawing/2014/chart" uri="{C3380CC4-5D6E-409C-BE32-E72D297353CC}">
              <c16:uniqueId val="{00000000-D8E2-4858-907D-7D877D8256E8}"/>
            </c:ext>
          </c:extLst>
        </c:ser>
        <c:dLbls>
          <c:showLegendKey val="0"/>
          <c:showVal val="0"/>
          <c:showCatName val="0"/>
          <c:showSerName val="0"/>
          <c:showPercent val="0"/>
          <c:showBubbleSize val="0"/>
        </c:dLbls>
        <c:gapWidth val="150"/>
        <c:axId val="361424096"/>
        <c:axId val="3614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8E2-4858-907D-7D877D8256E8}"/>
            </c:ext>
          </c:extLst>
        </c:ser>
        <c:dLbls>
          <c:showLegendKey val="0"/>
          <c:showVal val="0"/>
          <c:showCatName val="0"/>
          <c:showSerName val="0"/>
          <c:showPercent val="0"/>
          <c:showBubbleSize val="0"/>
        </c:dLbls>
        <c:marker val="1"/>
        <c:smooth val="0"/>
        <c:axId val="361424096"/>
        <c:axId val="361422528"/>
      </c:lineChart>
      <c:dateAx>
        <c:axId val="361424096"/>
        <c:scaling>
          <c:orientation val="minMax"/>
        </c:scaling>
        <c:delete val="1"/>
        <c:axPos val="b"/>
        <c:numFmt formatCode="&quot;H&quot;yy" sourceLinked="1"/>
        <c:majorTickMark val="none"/>
        <c:minorTickMark val="none"/>
        <c:tickLblPos val="none"/>
        <c:crossAx val="361422528"/>
        <c:crosses val="autoZero"/>
        <c:auto val="1"/>
        <c:lblOffset val="100"/>
        <c:baseTimeUnit val="years"/>
      </c:dateAx>
      <c:valAx>
        <c:axId val="36142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4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638.72</c:v>
                </c:pt>
                <c:pt idx="1">
                  <c:v>617.34</c:v>
                </c:pt>
                <c:pt idx="2">
                  <c:v>576.41</c:v>
                </c:pt>
                <c:pt idx="3">
                  <c:v>527.5</c:v>
                </c:pt>
                <c:pt idx="4">
                  <c:v>480.84</c:v>
                </c:pt>
              </c:numCache>
            </c:numRef>
          </c:val>
          <c:extLst>
            <c:ext xmlns:c16="http://schemas.microsoft.com/office/drawing/2014/chart" uri="{C3380CC4-5D6E-409C-BE32-E72D297353CC}">
              <c16:uniqueId val="{00000000-654E-49F5-BD3B-7178E1E202C7}"/>
            </c:ext>
          </c:extLst>
        </c:ser>
        <c:dLbls>
          <c:showLegendKey val="0"/>
          <c:showVal val="0"/>
          <c:showCatName val="0"/>
          <c:showSerName val="0"/>
          <c:showPercent val="0"/>
          <c:showBubbleSize val="0"/>
        </c:dLbls>
        <c:gapWidth val="150"/>
        <c:axId val="361422920"/>
        <c:axId val="36142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654E-49F5-BD3B-7178E1E202C7}"/>
            </c:ext>
          </c:extLst>
        </c:ser>
        <c:dLbls>
          <c:showLegendKey val="0"/>
          <c:showVal val="0"/>
          <c:showCatName val="0"/>
          <c:showSerName val="0"/>
          <c:showPercent val="0"/>
          <c:showBubbleSize val="0"/>
        </c:dLbls>
        <c:marker val="1"/>
        <c:smooth val="0"/>
        <c:axId val="361422920"/>
        <c:axId val="361425272"/>
      </c:lineChart>
      <c:dateAx>
        <c:axId val="361422920"/>
        <c:scaling>
          <c:orientation val="minMax"/>
        </c:scaling>
        <c:delete val="1"/>
        <c:axPos val="b"/>
        <c:numFmt formatCode="&quot;H&quot;yy" sourceLinked="1"/>
        <c:majorTickMark val="none"/>
        <c:minorTickMark val="none"/>
        <c:tickLblPos val="none"/>
        <c:crossAx val="361425272"/>
        <c:crosses val="autoZero"/>
        <c:auto val="1"/>
        <c:lblOffset val="100"/>
        <c:baseTimeUnit val="years"/>
      </c:dateAx>
      <c:valAx>
        <c:axId val="361425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4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87.47</c:v>
                </c:pt>
                <c:pt idx="1">
                  <c:v>93.84</c:v>
                </c:pt>
                <c:pt idx="2">
                  <c:v>98.55</c:v>
                </c:pt>
                <c:pt idx="3">
                  <c:v>94.78</c:v>
                </c:pt>
                <c:pt idx="4">
                  <c:v>95.13</c:v>
                </c:pt>
              </c:numCache>
            </c:numRef>
          </c:val>
          <c:extLst>
            <c:ext xmlns:c16="http://schemas.microsoft.com/office/drawing/2014/chart" uri="{C3380CC4-5D6E-409C-BE32-E72D297353CC}">
              <c16:uniqueId val="{00000000-BA46-4357-A58A-D928F23437A4}"/>
            </c:ext>
          </c:extLst>
        </c:ser>
        <c:dLbls>
          <c:showLegendKey val="0"/>
          <c:showVal val="0"/>
          <c:showCatName val="0"/>
          <c:showSerName val="0"/>
          <c:showPercent val="0"/>
          <c:showBubbleSize val="0"/>
        </c:dLbls>
        <c:gapWidth val="150"/>
        <c:axId val="361135040"/>
        <c:axId val="36113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BA46-4357-A58A-D928F23437A4}"/>
            </c:ext>
          </c:extLst>
        </c:ser>
        <c:dLbls>
          <c:showLegendKey val="0"/>
          <c:showVal val="0"/>
          <c:showCatName val="0"/>
          <c:showSerName val="0"/>
          <c:showPercent val="0"/>
          <c:showBubbleSize val="0"/>
        </c:dLbls>
        <c:marker val="1"/>
        <c:smooth val="0"/>
        <c:axId val="361135040"/>
        <c:axId val="361130728"/>
      </c:lineChart>
      <c:dateAx>
        <c:axId val="361135040"/>
        <c:scaling>
          <c:orientation val="minMax"/>
        </c:scaling>
        <c:delete val="1"/>
        <c:axPos val="b"/>
        <c:numFmt formatCode="&quot;H&quot;yy" sourceLinked="1"/>
        <c:majorTickMark val="none"/>
        <c:minorTickMark val="none"/>
        <c:tickLblPos val="none"/>
        <c:crossAx val="361130728"/>
        <c:crosses val="autoZero"/>
        <c:auto val="1"/>
        <c:lblOffset val="100"/>
        <c:baseTimeUnit val="years"/>
      </c:dateAx>
      <c:valAx>
        <c:axId val="3611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300.37</c:v>
                </c:pt>
                <c:pt idx="1">
                  <c:v>279.10000000000002</c:v>
                </c:pt>
                <c:pt idx="2">
                  <c:v>266.77999999999997</c:v>
                </c:pt>
                <c:pt idx="3">
                  <c:v>279.25</c:v>
                </c:pt>
                <c:pt idx="4">
                  <c:v>278.33</c:v>
                </c:pt>
              </c:numCache>
            </c:numRef>
          </c:val>
          <c:extLst>
            <c:ext xmlns:c16="http://schemas.microsoft.com/office/drawing/2014/chart" uri="{C3380CC4-5D6E-409C-BE32-E72D297353CC}">
              <c16:uniqueId val="{00000000-A5ED-458A-B7A4-11056FB1CEDD}"/>
            </c:ext>
          </c:extLst>
        </c:ser>
        <c:dLbls>
          <c:showLegendKey val="0"/>
          <c:showVal val="0"/>
          <c:showCatName val="0"/>
          <c:showSerName val="0"/>
          <c:showPercent val="0"/>
          <c:showBubbleSize val="0"/>
        </c:dLbls>
        <c:gapWidth val="150"/>
        <c:axId val="361136216"/>
        <c:axId val="36113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5ED-458A-B7A4-11056FB1CEDD}"/>
            </c:ext>
          </c:extLst>
        </c:ser>
        <c:dLbls>
          <c:showLegendKey val="0"/>
          <c:showVal val="0"/>
          <c:showCatName val="0"/>
          <c:showSerName val="0"/>
          <c:showPercent val="0"/>
          <c:showBubbleSize val="0"/>
        </c:dLbls>
        <c:marker val="1"/>
        <c:smooth val="0"/>
        <c:axId val="361136216"/>
        <c:axId val="361137392"/>
      </c:lineChart>
      <c:dateAx>
        <c:axId val="361136216"/>
        <c:scaling>
          <c:orientation val="minMax"/>
        </c:scaling>
        <c:delete val="1"/>
        <c:axPos val="b"/>
        <c:numFmt formatCode="&quot;H&quot;yy" sourceLinked="1"/>
        <c:majorTickMark val="none"/>
        <c:minorTickMark val="none"/>
        <c:tickLblPos val="none"/>
        <c:crossAx val="361137392"/>
        <c:crosses val="autoZero"/>
        <c:auto val="1"/>
        <c:lblOffset val="100"/>
        <c:baseTimeUnit val="years"/>
      </c:dateAx>
      <c:valAx>
        <c:axId val="36113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3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川崎町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8286</v>
      </c>
      <c r="AM8" s="45"/>
      <c r="AN8" s="45"/>
      <c r="AO8" s="45"/>
      <c r="AP8" s="45"/>
      <c r="AQ8" s="45"/>
      <c r="AR8" s="45"/>
      <c r="AS8" s="45"/>
      <c r="AT8" s="46">
        <f>データ!$S$6</f>
        <v>270.77</v>
      </c>
      <c r="AU8" s="47"/>
      <c r="AV8" s="47"/>
      <c r="AW8" s="47"/>
      <c r="AX8" s="47"/>
      <c r="AY8" s="47"/>
      <c r="AZ8" s="47"/>
      <c r="BA8" s="47"/>
      <c r="BB8" s="48">
        <f>データ!$T$6</f>
        <v>30.6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63.56</v>
      </c>
      <c r="J10" s="47"/>
      <c r="K10" s="47"/>
      <c r="L10" s="47"/>
      <c r="M10" s="47"/>
      <c r="N10" s="47"/>
      <c r="O10" s="81"/>
      <c r="P10" s="48">
        <f>データ!$P$6</f>
        <v>96.95</v>
      </c>
      <c r="Q10" s="48"/>
      <c r="R10" s="48"/>
      <c r="S10" s="48"/>
      <c r="T10" s="48"/>
      <c r="U10" s="48"/>
      <c r="V10" s="48"/>
      <c r="W10" s="45">
        <f>データ!$Q$6</f>
        <v>4455</v>
      </c>
      <c r="X10" s="45"/>
      <c r="Y10" s="45"/>
      <c r="Z10" s="45"/>
      <c r="AA10" s="45"/>
      <c r="AB10" s="45"/>
      <c r="AC10" s="45"/>
      <c r="AD10" s="2"/>
      <c r="AE10" s="2"/>
      <c r="AF10" s="2"/>
      <c r="AG10" s="2"/>
      <c r="AH10" s="2"/>
      <c r="AI10" s="2"/>
      <c r="AJ10" s="2"/>
      <c r="AK10" s="2"/>
      <c r="AL10" s="45">
        <f>データ!$U$6</f>
        <v>8006</v>
      </c>
      <c r="AM10" s="45"/>
      <c r="AN10" s="45"/>
      <c r="AO10" s="45"/>
      <c r="AP10" s="45"/>
      <c r="AQ10" s="45"/>
      <c r="AR10" s="45"/>
      <c r="AS10" s="45"/>
      <c r="AT10" s="46">
        <f>データ!$V$6</f>
        <v>47.31</v>
      </c>
      <c r="AU10" s="47"/>
      <c r="AV10" s="47"/>
      <c r="AW10" s="47"/>
      <c r="AX10" s="47"/>
      <c r="AY10" s="47"/>
      <c r="AZ10" s="47"/>
      <c r="BA10" s="47"/>
      <c r="BB10" s="48">
        <f>データ!$W$6</f>
        <v>169.22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IXeXrNyTFhH7gm1PUcZQDTnJYft52oRSFXqR1GgAOcEJUHNH30cBHru/T3UllZ5riLOCdelZ7YNC9fJ+5PLeQ==" saltValue="fDWawxzYzwgTI5J/bWhs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43249</v>
      </c>
      <c r="D6" s="20">
        <f t="shared" si="3"/>
        <v>46</v>
      </c>
      <c r="E6" s="20">
        <f t="shared" si="3"/>
        <v>1</v>
      </c>
      <c r="F6" s="20">
        <f t="shared" si="3"/>
        <v>0</v>
      </c>
      <c r="G6" s="20">
        <f t="shared" si="3"/>
        <v>1</v>
      </c>
      <c r="H6" s="20" t="str">
        <f t="shared" si="3"/>
        <v>宮城県　川崎町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63.56</v>
      </c>
      <c r="P6" s="21">
        <f t="shared" si="3"/>
        <v>96.95</v>
      </c>
      <c r="Q6" s="21">
        <f t="shared" si="3"/>
        <v>4455</v>
      </c>
      <c r="R6" s="21">
        <f t="shared" si="3"/>
        <v>8286</v>
      </c>
      <c r="S6" s="21">
        <f t="shared" si="3"/>
        <v>270.77</v>
      </c>
      <c r="T6" s="21">
        <f t="shared" si="3"/>
        <v>30.6</v>
      </c>
      <c r="U6" s="21">
        <f t="shared" si="3"/>
        <v>8006</v>
      </c>
      <c r="V6" s="21">
        <f t="shared" si="3"/>
        <v>47.31</v>
      </c>
      <c r="W6" s="21">
        <f t="shared" si="3"/>
        <v>169.22</v>
      </c>
      <c r="X6" s="22">
        <f>IF(X7="",NA(),X7)</f>
        <v>104.59</v>
      </c>
      <c r="Y6" s="22">
        <f t="shared" ref="Y6:AG6" si="4">IF(Y7="",NA(),Y7)</f>
        <v>107.45</v>
      </c>
      <c r="Z6" s="22">
        <f t="shared" si="4"/>
        <v>111.01</v>
      </c>
      <c r="AA6" s="22">
        <f t="shared" si="4"/>
        <v>101.02</v>
      </c>
      <c r="AB6" s="22">
        <f t="shared" si="4"/>
        <v>102.42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262.89</v>
      </c>
      <c r="AU6" s="22">
        <f t="shared" ref="AU6:BC6" si="6">IF(AU7="",NA(),AU7)</f>
        <v>222.35</v>
      </c>
      <c r="AV6" s="22">
        <f t="shared" si="6"/>
        <v>207.12</v>
      </c>
      <c r="AW6" s="22">
        <f t="shared" si="6"/>
        <v>174.92</v>
      </c>
      <c r="AX6" s="22">
        <f t="shared" si="6"/>
        <v>162.93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638.72</v>
      </c>
      <c r="BF6" s="22">
        <f t="shared" ref="BF6:BN6" si="7">IF(BF7="",NA(),BF7)</f>
        <v>617.34</v>
      </c>
      <c r="BG6" s="22">
        <f t="shared" si="7"/>
        <v>576.41</v>
      </c>
      <c r="BH6" s="22">
        <f t="shared" si="7"/>
        <v>527.5</v>
      </c>
      <c r="BI6" s="22">
        <f t="shared" si="7"/>
        <v>480.84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87.47</v>
      </c>
      <c r="BQ6" s="22">
        <f t="shared" ref="BQ6:BY6" si="8">IF(BQ7="",NA(),BQ7)</f>
        <v>93.84</v>
      </c>
      <c r="BR6" s="22">
        <f t="shared" si="8"/>
        <v>98.55</v>
      </c>
      <c r="BS6" s="22">
        <f t="shared" si="8"/>
        <v>94.78</v>
      </c>
      <c r="BT6" s="22">
        <f t="shared" si="8"/>
        <v>95.13</v>
      </c>
      <c r="BU6" s="22">
        <f t="shared" si="8"/>
        <v>84.77</v>
      </c>
      <c r="BV6" s="22">
        <f t="shared" si="8"/>
        <v>87.11</v>
      </c>
      <c r="BW6" s="22">
        <f t="shared" si="8"/>
        <v>82.78</v>
      </c>
      <c r="BX6" s="22">
        <f t="shared" si="8"/>
        <v>84.82</v>
      </c>
      <c r="BY6" s="22">
        <f t="shared" si="8"/>
        <v>82.29</v>
      </c>
      <c r="BZ6" s="21" t="str">
        <f>IF(BZ7="","",IF(BZ7="-","【-】","【"&amp;SUBSTITUTE(TEXT(BZ7,"#,##0.00"),"-","△")&amp;"】"))</f>
        <v>【97.47】</v>
      </c>
      <c r="CA6" s="22">
        <f>IF(CA7="",NA(),CA7)</f>
        <v>300.37</v>
      </c>
      <c r="CB6" s="22">
        <f t="shared" ref="CB6:CJ6" si="9">IF(CB7="",NA(),CB7)</f>
        <v>279.10000000000002</v>
      </c>
      <c r="CC6" s="22">
        <f t="shared" si="9"/>
        <v>266.77999999999997</v>
      </c>
      <c r="CD6" s="22">
        <f t="shared" si="9"/>
        <v>279.25</v>
      </c>
      <c r="CE6" s="22">
        <f t="shared" si="9"/>
        <v>278.33</v>
      </c>
      <c r="CF6" s="22">
        <f t="shared" si="9"/>
        <v>227.27</v>
      </c>
      <c r="CG6" s="22">
        <f t="shared" si="9"/>
        <v>223.98</v>
      </c>
      <c r="CH6" s="22">
        <f t="shared" si="9"/>
        <v>225.09</v>
      </c>
      <c r="CI6" s="22">
        <f t="shared" si="9"/>
        <v>224.82</v>
      </c>
      <c r="CJ6" s="22">
        <f t="shared" si="9"/>
        <v>230.85</v>
      </c>
      <c r="CK6" s="21" t="str">
        <f>IF(CK7="","",IF(CK7="-","【-】","【"&amp;SUBSTITUTE(TEXT(CK7,"#,##0.00"),"-","△")&amp;"】"))</f>
        <v>【174.75】</v>
      </c>
      <c r="CL6" s="22">
        <f>IF(CL7="",NA(),CL7)</f>
        <v>35.81</v>
      </c>
      <c r="CM6" s="22">
        <f t="shared" ref="CM6:CU6" si="10">IF(CM7="",NA(),CM7)</f>
        <v>36.94</v>
      </c>
      <c r="CN6" s="22">
        <f t="shared" si="10"/>
        <v>36.29</v>
      </c>
      <c r="CO6" s="22">
        <f t="shared" si="10"/>
        <v>37.380000000000003</v>
      </c>
      <c r="CP6" s="22">
        <f t="shared" si="10"/>
        <v>38.42</v>
      </c>
      <c r="CQ6" s="22">
        <f t="shared" si="10"/>
        <v>50.29</v>
      </c>
      <c r="CR6" s="22">
        <f t="shared" si="10"/>
        <v>49.64</v>
      </c>
      <c r="CS6" s="22">
        <f t="shared" si="10"/>
        <v>49.38</v>
      </c>
      <c r="CT6" s="22">
        <f t="shared" si="10"/>
        <v>50.09</v>
      </c>
      <c r="CU6" s="22">
        <f t="shared" si="10"/>
        <v>50.1</v>
      </c>
      <c r="CV6" s="21" t="str">
        <f>IF(CV7="","",IF(CV7="-","【-】","【"&amp;SUBSTITUTE(TEXT(CV7,"#,##0.00"),"-","△")&amp;"】"))</f>
        <v>【59.97】</v>
      </c>
      <c r="CW6" s="22">
        <f>IF(CW7="",NA(),CW7)</f>
        <v>79.31</v>
      </c>
      <c r="CX6" s="22">
        <f t="shared" ref="CX6:DF6" si="11">IF(CX7="",NA(),CX7)</f>
        <v>77.42</v>
      </c>
      <c r="CY6" s="22">
        <f t="shared" si="11"/>
        <v>78.97</v>
      </c>
      <c r="CZ6" s="22">
        <f t="shared" si="11"/>
        <v>75.709999999999994</v>
      </c>
      <c r="DA6" s="22">
        <f t="shared" si="11"/>
        <v>73.290000000000006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50.37</v>
      </c>
      <c r="DI6" s="22">
        <f t="shared" ref="DI6:DQ6" si="12">IF(DI7="",NA(),DI7)</f>
        <v>50.79</v>
      </c>
      <c r="DJ6" s="22">
        <f t="shared" si="12"/>
        <v>52.01</v>
      </c>
      <c r="DK6" s="22">
        <f t="shared" si="12"/>
        <v>53.9</v>
      </c>
      <c r="DL6" s="22">
        <f t="shared" si="12"/>
        <v>55.61</v>
      </c>
      <c r="DM6" s="22">
        <f t="shared" si="12"/>
        <v>45.85</v>
      </c>
      <c r="DN6" s="22">
        <f t="shared" si="12"/>
        <v>47.31</v>
      </c>
      <c r="DO6" s="22">
        <f t="shared" si="12"/>
        <v>47.5</v>
      </c>
      <c r="DP6" s="22">
        <f t="shared" si="12"/>
        <v>48.41</v>
      </c>
      <c r="DQ6" s="22">
        <f t="shared" si="12"/>
        <v>50.02</v>
      </c>
      <c r="DR6" s="21" t="str">
        <f>IF(DR7="","",IF(DR7="-","【-】","【"&amp;SUBSTITUTE(TEXT(DR7,"#,##0.00"),"-","△")&amp;"】"))</f>
        <v>【51.51】</v>
      </c>
      <c r="DS6" s="22">
        <f>IF(DS7="",NA(),DS7)</f>
        <v>3.04</v>
      </c>
      <c r="DT6" s="22">
        <f t="shared" ref="DT6:EB6" si="13">IF(DT7="",NA(),DT7)</f>
        <v>2.44</v>
      </c>
      <c r="DU6" s="22">
        <f t="shared" si="13"/>
        <v>1.84</v>
      </c>
      <c r="DV6" s="22">
        <f t="shared" si="13"/>
        <v>2.98</v>
      </c>
      <c r="DW6" s="22">
        <f t="shared" si="13"/>
        <v>2.81</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1.42</v>
      </c>
      <c r="EE6" s="22">
        <f t="shared" ref="EE6:EM6" si="14">IF(EE7="",NA(),EE7)</f>
        <v>0.88</v>
      </c>
      <c r="EF6" s="22">
        <f t="shared" si="14"/>
        <v>1.48</v>
      </c>
      <c r="EG6" s="22">
        <f t="shared" si="14"/>
        <v>0.17</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43249</v>
      </c>
      <c r="D7" s="24">
        <v>46</v>
      </c>
      <c r="E7" s="24">
        <v>1</v>
      </c>
      <c r="F7" s="24">
        <v>0</v>
      </c>
      <c r="G7" s="24">
        <v>1</v>
      </c>
      <c r="H7" s="24" t="s">
        <v>93</v>
      </c>
      <c r="I7" s="24" t="s">
        <v>94</v>
      </c>
      <c r="J7" s="24" t="s">
        <v>95</v>
      </c>
      <c r="K7" s="24" t="s">
        <v>96</v>
      </c>
      <c r="L7" s="24" t="s">
        <v>97</v>
      </c>
      <c r="M7" s="24" t="s">
        <v>98</v>
      </c>
      <c r="N7" s="25" t="s">
        <v>99</v>
      </c>
      <c r="O7" s="25">
        <v>63.56</v>
      </c>
      <c r="P7" s="25">
        <v>96.95</v>
      </c>
      <c r="Q7" s="25">
        <v>4455</v>
      </c>
      <c r="R7" s="25">
        <v>8286</v>
      </c>
      <c r="S7" s="25">
        <v>270.77</v>
      </c>
      <c r="T7" s="25">
        <v>30.6</v>
      </c>
      <c r="U7" s="25">
        <v>8006</v>
      </c>
      <c r="V7" s="25">
        <v>47.31</v>
      </c>
      <c r="W7" s="25">
        <v>169.22</v>
      </c>
      <c r="X7" s="25">
        <v>104.59</v>
      </c>
      <c r="Y7" s="25">
        <v>107.45</v>
      </c>
      <c r="Z7" s="25">
        <v>111.01</v>
      </c>
      <c r="AA7" s="25">
        <v>101.02</v>
      </c>
      <c r="AB7" s="25">
        <v>102.42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262.89</v>
      </c>
      <c r="AU7" s="25">
        <v>222.35</v>
      </c>
      <c r="AV7" s="25">
        <v>207.12</v>
      </c>
      <c r="AW7" s="25">
        <v>174.92</v>
      </c>
      <c r="AX7" s="25">
        <v>162.93</v>
      </c>
      <c r="AY7" s="25">
        <v>300.14</v>
      </c>
      <c r="AZ7" s="25">
        <v>301.04000000000002</v>
      </c>
      <c r="BA7" s="25">
        <v>305.08</v>
      </c>
      <c r="BB7" s="25">
        <v>305.33999999999997</v>
      </c>
      <c r="BC7" s="25">
        <v>310.01</v>
      </c>
      <c r="BD7" s="25">
        <v>252.29</v>
      </c>
      <c r="BE7" s="25">
        <v>638.72</v>
      </c>
      <c r="BF7" s="25">
        <v>617.34</v>
      </c>
      <c r="BG7" s="25">
        <v>576.41</v>
      </c>
      <c r="BH7" s="25">
        <v>527.5</v>
      </c>
      <c r="BI7" s="25">
        <v>480.84</v>
      </c>
      <c r="BJ7" s="25">
        <v>566.65</v>
      </c>
      <c r="BK7" s="25">
        <v>551.62</v>
      </c>
      <c r="BL7" s="25">
        <v>585.59</v>
      </c>
      <c r="BM7" s="25">
        <v>561.34</v>
      </c>
      <c r="BN7" s="25">
        <v>538.33000000000004</v>
      </c>
      <c r="BO7" s="25">
        <v>268.07</v>
      </c>
      <c r="BP7" s="25">
        <v>87.47</v>
      </c>
      <c r="BQ7" s="25">
        <v>93.84</v>
      </c>
      <c r="BR7" s="25">
        <v>98.55</v>
      </c>
      <c r="BS7" s="25">
        <v>94.78</v>
      </c>
      <c r="BT7" s="25">
        <v>95.13</v>
      </c>
      <c r="BU7" s="25">
        <v>84.77</v>
      </c>
      <c r="BV7" s="25">
        <v>87.11</v>
      </c>
      <c r="BW7" s="25">
        <v>82.78</v>
      </c>
      <c r="BX7" s="25">
        <v>84.82</v>
      </c>
      <c r="BY7" s="25">
        <v>82.29</v>
      </c>
      <c r="BZ7" s="25">
        <v>97.47</v>
      </c>
      <c r="CA7" s="25">
        <v>300.37</v>
      </c>
      <c r="CB7" s="25">
        <v>279.10000000000002</v>
      </c>
      <c r="CC7" s="25">
        <v>266.77999999999997</v>
      </c>
      <c r="CD7" s="25">
        <v>279.25</v>
      </c>
      <c r="CE7" s="25">
        <v>278.33</v>
      </c>
      <c r="CF7" s="25">
        <v>227.27</v>
      </c>
      <c r="CG7" s="25">
        <v>223.98</v>
      </c>
      <c r="CH7" s="25">
        <v>225.09</v>
      </c>
      <c r="CI7" s="25">
        <v>224.82</v>
      </c>
      <c r="CJ7" s="25">
        <v>230.85</v>
      </c>
      <c r="CK7" s="25">
        <v>174.75</v>
      </c>
      <c r="CL7" s="25">
        <v>35.81</v>
      </c>
      <c r="CM7" s="25">
        <v>36.94</v>
      </c>
      <c r="CN7" s="25">
        <v>36.29</v>
      </c>
      <c r="CO7" s="25">
        <v>37.380000000000003</v>
      </c>
      <c r="CP7" s="25">
        <v>38.42</v>
      </c>
      <c r="CQ7" s="25">
        <v>50.29</v>
      </c>
      <c r="CR7" s="25">
        <v>49.64</v>
      </c>
      <c r="CS7" s="25">
        <v>49.38</v>
      </c>
      <c r="CT7" s="25">
        <v>50.09</v>
      </c>
      <c r="CU7" s="25">
        <v>50.1</v>
      </c>
      <c r="CV7" s="25">
        <v>59.97</v>
      </c>
      <c r="CW7" s="25">
        <v>79.31</v>
      </c>
      <c r="CX7" s="25">
        <v>77.42</v>
      </c>
      <c r="CY7" s="25">
        <v>78.97</v>
      </c>
      <c r="CZ7" s="25">
        <v>75.709999999999994</v>
      </c>
      <c r="DA7" s="25">
        <v>73.290000000000006</v>
      </c>
      <c r="DB7" s="25">
        <v>77.73</v>
      </c>
      <c r="DC7" s="25">
        <v>78.09</v>
      </c>
      <c r="DD7" s="25">
        <v>78.010000000000005</v>
      </c>
      <c r="DE7" s="25">
        <v>77.599999999999994</v>
      </c>
      <c r="DF7" s="25">
        <v>77.3</v>
      </c>
      <c r="DG7" s="25">
        <v>89.76</v>
      </c>
      <c r="DH7" s="25">
        <v>50.37</v>
      </c>
      <c r="DI7" s="25">
        <v>50.79</v>
      </c>
      <c r="DJ7" s="25">
        <v>52.01</v>
      </c>
      <c r="DK7" s="25">
        <v>53.9</v>
      </c>
      <c r="DL7" s="25">
        <v>55.61</v>
      </c>
      <c r="DM7" s="25">
        <v>45.85</v>
      </c>
      <c r="DN7" s="25">
        <v>47.31</v>
      </c>
      <c r="DO7" s="25">
        <v>47.5</v>
      </c>
      <c r="DP7" s="25">
        <v>48.41</v>
      </c>
      <c r="DQ7" s="25">
        <v>50.02</v>
      </c>
      <c r="DR7" s="25">
        <v>51.51</v>
      </c>
      <c r="DS7" s="25">
        <v>3.04</v>
      </c>
      <c r="DT7" s="25">
        <v>2.44</v>
      </c>
      <c r="DU7" s="25">
        <v>1.84</v>
      </c>
      <c r="DV7" s="25">
        <v>2.98</v>
      </c>
      <c r="DW7" s="25">
        <v>2.81</v>
      </c>
      <c r="DX7" s="25">
        <v>14.13</v>
      </c>
      <c r="DY7" s="25">
        <v>16.77</v>
      </c>
      <c r="DZ7" s="25">
        <v>17.399999999999999</v>
      </c>
      <c r="EA7" s="25">
        <v>18.64</v>
      </c>
      <c r="EB7" s="25">
        <v>19.510000000000002</v>
      </c>
      <c r="EC7" s="25">
        <v>23.75</v>
      </c>
      <c r="ED7" s="25">
        <v>1.42</v>
      </c>
      <c r="EE7" s="25">
        <v>0.88</v>
      </c>
      <c r="EF7" s="25">
        <v>1.48</v>
      </c>
      <c r="EG7" s="25">
        <v>0.17</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2024-02-16T07:01:08Z</cp:lastPrinted>
  <dcterms:created xsi:type="dcterms:W3CDTF">2023-12-05T00:48:36Z</dcterms:created>
  <dcterms:modified xsi:type="dcterms:W3CDTF">2024-02-16T07:01:10Z</dcterms:modified>
  <cp:category/>
</cp:coreProperties>
</file>