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v-f001\共有\水道事業所\業務班\21-3.経営比較分析表\令和05年度（R4決算）\02_回答\"/>
    </mc:Choice>
  </mc:AlternateContent>
  <workbookProtection workbookAlgorithmName="SHA-512" workbookHashValue="9MDds6mhmJsakfniL9Bdpgtll5+L8/RNYoH0pDTBhUkOiBiGdr70TSXKXIOsPP1xqNf+6jf6bpJfEBL7J2IPpw==" workbookSaltValue="W3djvVIaBwj7xaaWLzHW/A==" workbookSpinCount="100000" lockStructure="1"/>
  <bookViews>
    <workbookView xWindow="0" yWindow="0" windowWidth="20490" windowHeight="69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<sst xmlns="http://schemas.openxmlformats.org/spreadsheetml/2006/main" count="228" uniqueCount="114">
  <si>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</si>
  <si>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</si>
  <si>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</si>
  <si>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</si>
  <si>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</si>
  <si>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</si>
  <si>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</si>
  <si>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</si>
  <si>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</si>
  <si>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</si>
  <si>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</si>
  <si>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</si>
  <si>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</si>
  <si>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</si>
  <si>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</si>
  <si>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</si>
  <si>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</si>
  <si>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</si>
  <si>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</si>
  <si>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</si>
  <si>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</si>
  <si>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</si>
  <si>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</si>
  <si>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</si>
  <si>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</si>
  <si>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</si>
  <si>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</si>
  <si>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</si>
  <si>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</si>
  <si>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</si>
  <si>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</si>
  <si>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</si>
  <si>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</si>
  <si>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</si>
  <si>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</si>
  <si>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</si>
  <si>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</si>
  <si>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</si>
  <si>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</si>
  <si>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</si>
  <si>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</si>
  <si>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</si>
  <si>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</si>
  <si>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</si>
  <si>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</si>
  <si>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</si>
  <si>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</si>
  <si>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</si>
  <si>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</si>
  <si>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</si>
  <si>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</si>
  <si>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</si>
  <si>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</si>
  <si>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</si>
  <si>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</si>
  <si>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</si>
  <si>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</si>
  <si>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</si>
  <si>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</si>
  <si>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</si>
  <si>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</si>
  <si>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</si>
  <si>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</si>
  <si>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</si>
  <si>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</si>
  <si>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</si>
  <si>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</si>
  <si>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</si>
  <si>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</si>
  <si>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</si>
  <si>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</si>
  <si>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</si>
  <si>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</si>
  <si>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</si>
  <si>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</si>
  <si>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</si>
  <si>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</si>
  <si>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</si>
  <si>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</si>
  <si>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</si>
  <si>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</si>
  <si>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</si>
  <si>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</si>
  <si>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</si>
  <si>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</si>
  <si>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</si>
  <si>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</si>
  <si>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</si>
  <si>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</si>
  <si>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</si>
  <si>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</si>
  <si>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</si>
  <si>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</si>
  <si>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</si>
  <si>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</si>
  <si>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</si>
  <si>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</si>
  <si>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</si>
  <si>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</si>
  <si>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</si>
  <si>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</si>
  <si>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</si>
  <si>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</si>
  <si>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</si>
  <si>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</si>
  <si>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</si>
  <si>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</si>
  <si>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</si>
  <si>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</si>
  <si>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</si>
  <si>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</si>
  <si>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①類似団体平均値と比較し高い水準にあり、固定資産の老朽化が進んでいることから、今後、計画的な更新を進める。
②管路経年化率は類似団体平均値を若干下回っているものの、昨年度より上昇傾向を示している。③昨年度は老朽管の更新を実施したため管路更新率が類似団体平均値を上回ったものの法定耐用年数を経過した管路に対する更新が大きく進んでいない状況である。今後、費用の平準化を図りながら年次更新計画に基づき、計画的な更新を進める。</t>
    <rPh sb="82" eb="85">
      <t>サクネンド</t>
    </rPh>
    <rPh sb="87" eb="89">
      <t>ジョウショウ</t>
    </rPh>
    <rPh sb="89" eb="91">
      <t>ケイコウ</t>
    </rPh>
    <rPh sb="92" eb="93">
      <t>シメ</t>
    </rPh>
    <rPh sb="99" eb="102">
      <t>サクネンド</t>
    </rPh>
    <rPh sb="103" eb="105">
      <t>ロウキュウ</t>
    </rPh>
    <rPh sb="105" eb="106">
      <t>カン</t>
    </rPh>
    <rPh sb="107" eb="109">
      <t>コウシン</t>
    </rPh>
    <rPh sb="110" eb="112">
      <t>ジッシ</t>
    </rPh>
    <rPh sb="130" eb="131">
      <t>ウエ</t>
    </rPh>
    <phoneticPr fontId="4"/>
  </si>
  <si>
    <t>　資金面から見る経営の健全性・効率性は改善しているものの、給水人口の減少等による料金収入減少が予測されるほか、施設老朽化に伴う維持管理経費や更新費用が増加する見込みにあることから、広域化や共同化の検討を含めたコスト削減に引き続き努める。</t>
    <rPh sb="110" eb="111">
      <t>ヒ</t>
    </rPh>
    <rPh sb="112" eb="113">
      <t>ツヅ</t>
    </rPh>
    <phoneticPr fontId="4"/>
  </si>
  <si>
    <t>①昨年度と比較し減少に転じたものの引き続き100％を上回っている状況にある。一方、給水人口の減少は継続しているため、近い将来料金収入の減少が予測されることから、引き続きの経費削減及び財源確保に努める。
②累積欠損金は発生していない。
③毎年度100％を上回っており、当面の支払いや資金繰りに問題はなく支払能力は確保されている。
④老朽管路更新工事により企業債現在高は増加に転じたものの将来の更新費用の平準化を念頭に計画的な企業債発行に努める。
⑤供給単価は増加に転じたものの、給水原価の減少割合が大きく料金回収率が改善された。今後も費用削減等による回収率向上に努める。
⑥有収水量の減少及び経常費用の減により、給水原価は減少したものの、依然、類似団体平均を上回っている。引き続き費用削減等による給水原価の低下に努める。
⑦類似団体平均を下回っており、今後も50％を下回る利用率の推移が予測される。給水人口の減少傾向を踏まえ、管路布設効率性を検証し、施設のダウンサイジングや広域化等を検討していく。
⑧老朽管の更新や修繕等の実施により、昨年度と比較し指標が改善された。今後も計画的な漏水調査や修繕等の実施により、無効水量の減少に努めていく。</t>
    <rPh sb="5" eb="7">
      <t>ヒカク</t>
    </rPh>
    <rPh sb="8" eb="10">
      <t>ゲンショウ</t>
    </rPh>
    <rPh sb="11" eb="12">
      <t>テン</t>
    </rPh>
    <rPh sb="32" eb="34">
      <t>ジョウキョウ</t>
    </rPh>
    <rPh sb="38" eb="40">
      <t>イッポウ</t>
    </rPh>
    <rPh sb="165" eb="167">
      <t>ロウキュウ</t>
    </rPh>
    <rPh sb="167" eb="168">
      <t>カン</t>
    </rPh>
    <rPh sb="168" eb="169">
      <t>ロ</t>
    </rPh>
    <rPh sb="169" eb="171">
      <t>コウシン</t>
    </rPh>
    <rPh sb="171" eb="173">
      <t>コウジ</t>
    </rPh>
    <rPh sb="183" eb="185">
      <t>ゾウカ</t>
    </rPh>
    <rPh sb="186" eb="187">
      <t>テン</t>
    </rPh>
    <rPh sb="192" eb="194">
      <t>ショウライ</t>
    </rPh>
    <rPh sb="204" eb="206">
      <t>ネントウ</t>
    </rPh>
    <rPh sb="223" eb="225">
      <t>キョウキュウ</t>
    </rPh>
    <rPh sb="225" eb="227">
      <t>タンカ</t>
    </rPh>
    <rPh sb="228" eb="230">
      <t>ゾウカ</t>
    </rPh>
    <rPh sb="231" eb="232">
      <t>テン</t>
    </rPh>
    <rPh sb="238" eb="240">
      <t>キュウスイ</t>
    </rPh>
    <rPh sb="240" eb="242">
      <t>ゲンカ</t>
    </rPh>
    <rPh sb="243" eb="245">
      <t>ゲンショウ</t>
    </rPh>
    <rPh sb="245" eb="247">
      <t>ワリアイ</t>
    </rPh>
    <rPh sb="248" eb="249">
      <t>オオ</t>
    </rPh>
    <rPh sb="263" eb="265">
      <t>コンゴ</t>
    </rPh>
    <rPh sb="291" eb="293">
      <t>ゲンショウ</t>
    </rPh>
    <rPh sb="450" eb="452">
      <t>ロウキュウ</t>
    </rPh>
    <rPh sb="452" eb="453">
      <t>カン</t>
    </rPh>
    <rPh sb="454" eb="45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</si>
</sst>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0.19</c:v>
                </c:pt>
                <c:pt idx="1">
                  <c:v>0.19</c:v>
                </c:pt>
                <c:pt idx="2">
                  <c:v>0.32</c:v>
                </c:pt>
                <c:pt idx="3" formatCode="#,##0.00;&quot;△&quot;#,##0.00">
                  <c:v>0</c:v>
                </c:pt>
                <c:pt idx="4">
                  <c:v>1.18</c:v>
                </c:pt>
              </c:numCache>
            </c:numRef>
          </c:val>
          <c:extLst>
            <c:ext xmlns:c16="http://schemas.microsoft.com/office/drawing/2014/chart" uri="{C3380CC4-5D6E-409C-BE32-E72D297353CC}">
              <c16:uniqueId val="{00000000-71D1-40C0-B175-15DFB87981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0.36</c:v>
                </c:pt>
                <c:pt idx="4">
                  <c:v>0.56999999999999995</c:v>
                </c:pt>
              </c:numCache>
            </c:numRef>
          </c:val>
          <c:smooth val="0"/>
          <c:extLst>
            <c:ext xmlns:c16="http://schemas.microsoft.com/office/drawing/2014/chart" uri="{C3380CC4-5D6E-409C-BE32-E72D297353CC}">
              <c16:uniqueId val="{00000001-71D1-40C0-B175-15DFB87981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45.12</c:v>
                </c:pt>
                <c:pt idx="1">
                  <c:v>46.6</c:v>
                </c:pt>
                <c:pt idx="2">
                  <c:v>50.88</c:v>
                </c:pt>
                <c:pt idx="3">
                  <c:v>44.52</c:v>
                </c:pt>
                <c:pt idx="4">
                  <c:v>43.34</c:v>
                </c:pt>
              </c:numCache>
            </c:numRef>
          </c:val>
          <c:extLst>
            <c:ext xmlns:c16="http://schemas.microsoft.com/office/drawing/2014/chart" uri="{C3380CC4-5D6E-409C-BE32-E72D297353CC}">
              <c16:uniqueId val="{00000000-6035-4514-A611-FC5F0595D5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50.09</c:v>
                </c:pt>
                <c:pt idx="4">
                  <c:v>50.1</c:v>
                </c:pt>
              </c:numCache>
            </c:numRef>
          </c:val>
          <c:smooth val="0"/>
          <c:extLst>
            <c:ext xmlns:c16="http://schemas.microsoft.com/office/drawing/2014/chart" uri="{C3380CC4-5D6E-409C-BE32-E72D297353CC}">
              <c16:uniqueId val="{00000001-6035-4514-A611-FC5F0595D5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79.11</c:v>
                </c:pt>
                <c:pt idx="1">
                  <c:v>74.87</c:v>
                </c:pt>
                <c:pt idx="2">
                  <c:v>67.67</c:v>
                </c:pt>
                <c:pt idx="3">
                  <c:v>77.98</c:v>
                </c:pt>
                <c:pt idx="4">
                  <c:v>79.27</c:v>
                </c:pt>
              </c:numCache>
            </c:numRef>
          </c:val>
          <c:extLst>
            <c:ext xmlns:c16="http://schemas.microsoft.com/office/drawing/2014/chart" uri="{C3380CC4-5D6E-409C-BE32-E72D297353CC}">
              <c16:uniqueId val="{00000000-C9D1-4D58-B28C-AF62B44F8C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77.599999999999994</c:v>
                </c:pt>
                <c:pt idx="4">
                  <c:v>77.3</c:v>
                </c:pt>
              </c:numCache>
            </c:numRef>
          </c:val>
          <c:smooth val="0"/>
          <c:extLst>
            <c:ext xmlns:c16="http://schemas.microsoft.com/office/drawing/2014/chart" uri="{C3380CC4-5D6E-409C-BE32-E72D297353CC}">
              <c16:uniqueId val="{00000001-C9D1-4D58-B28C-AF62B44F8C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101.64</c:v>
                </c:pt>
                <c:pt idx="1">
                  <c:v>97.62</c:v>
                </c:pt>
                <c:pt idx="2">
                  <c:v>109.54</c:v>
                </c:pt>
                <c:pt idx="3">
                  <c:v>114.91</c:v>
                </c:pt>
                <c:pt idx="4">
                  <c:v>108.66</c:v>
                </c:pt>
              </c:numCache>
            </c:numRef>
          </c:val>
          <c:extLst>
            <c:ext xmlns:c16="http://schemas.microsoft.com/office/drawing/2014/chart" uri="{C3380CC4-5D6E-409C-BE32-E72D297353CC}">
              <c16:uniqueId val="{00000000-A4FD-43AB-A336-425BD27067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105.77</c:v>
                </c:pt>
                <c:pt idx="4">
                  <c:v>104.82</c:v>
                </c:pt>
              </c:numCache>
            </c:numRef>
          </c:val>
          <c:smooth val="0"/>
          <c:extLst>
            <c:ext xmlns:c16="http://schemas.microsoft.com/office/drawing/2014/chart" uri="{C3380CC4-5D6E-409C-BE32-E72D297353CC}">
              <c16:uniqueId val="{00000001-A4FD-43AB-A336-425BD27067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48.28</c:v>
                </c:pt>
                <c:pt idx="1">
                  <c:v>49.73</c:v>
                </c:pt>
                <c:pt idx="2">
                  <c:v>50.99</c:v>
                </c:pt>
                <c:pt idx="3">
                  <c:v>52.93</c:v>
                </c:pt>
                <c:pt idx="4">
                  <c:v>53.5</c:v>
                </c:pt>
              </c:numCache>
            </c:numRef>
          </c:val>
          <c:extLst>
            <c:ext xmlns:c16="http://schemas.microsoft.com/office/drawing/2014/chart" uri="{C3380CC4-5D6E-409C-BE32-E72D297353CC}">
              <c16:uniqueId val="{00000000-FA5A-4EC7-B2C1-371E52498B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48.41</c:v>
                </c:pt>
                <c:pt idx="4">
                  <c:v>50.02</c:v>
                </c:pt>
              </c:numCache>
            </c:numRef>
          </c:val>
          <c:smooth val="0"/>
          <c:extLst>
            <c:ext xmlns:c16="http://schemas.microsoft.com/office/drawing/2014/chart" uri="{C3380CC4-5D6E-409C-BE32-E72D297353CC}">
              <c16:uniqueId val="{00000001-FA5A-4EC7-B2C1-371E52498B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18.07</c:v>
                </c:pt>
                <c:pt idx="1">
                  <c:v>18.22</c:v>
                </c:pt>
                <c:pt idx="2">
                  <c:v>17.71</c:v>
                </c:pt>
                <c:pt idx="3">
                  <c:v>18.010000000000002</c:v>
                </c:pt>
                <c:pt idx="4">
                  <c:v>18.920000000000002</c:v>
                </c:pt>
              </c:numCache>
            </c:numRef>
          </c:val>
          <c:extLst>
            <c:ext xmlns:c16="http://schemas.microsoft.com/office/drawing/2014/chart" uri="{C3380CC4-5D6E-409C-BE32-E72D297353CC}">
              <c16:uniqueId val="{00000000-1DDC-4042-BFC2-1E076EDD8A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18.64</c:v>
                </c:pt>
                <c:pt idx="4">
                  <c:v>19.510000000000002</c:v>
                </c:pt>
              </c:numCache>
            </c:numRef>
          </c:val>
          <c:smooth val="0"/>
          <c:extLst>
            <c:ext xmlns:c16="http://schemas.microsoft.com/office/drawing/2014/chart" uri="{C3380CC4-5D6E-409C-BE32-E72D297353CC}">
              <c16:uniqueId val="{00000001-1DDC-4042-BFC2-1E076EDD8A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84-4AC9-967C-5532CE43C2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28.03</c:v>
                </c:pt>
                <c:pt idx="4">
                  <c:v>26.73</c:v>
                </c:pt>
              </c:numCache>
            </c:numRef>
          </c:val>
          <c:smooth val="0"/>
          <c:extLst>
            <c:ext xmlns:c16="http://schemas.microsoft.com/office/drawing/2014/chart" uri="{C3380CC4-5D6E-409C-BE32-E72D297353CC}">
              <c16:uniqueId val="{00000001-CB84-4AC9-967C-5532CE43C2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393.04</c:v>
                </c:pt>
                <c:pt idx="1">
                  <c:v>457.13</c:v>
                </c:pt>
                <c:pt idx="2">
                  <c:v>414.75</c:v>
                </c:pt>
                <c:pt idx="3">
                  <c:v>571.96</c:v>
                </c:pt>
                <c:pt idx="4">
                  <c:v>694.73</c:v>
                </c:pt>
              </c:numCache>
            </c:numRef>
          </c:val>
          <c:extLst>
            <c:ext xmlns:c16="http://schemas.microsoft.com/office/drawing/2014/chart" uri="{C3380CC4-5D6E-409C-BE32-E72D297353CC}">
              <c16:uniqueId val="{00000000-AEDB-479E-BCFC-75AB5DF6D7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305.33999999999997</c:v>
                </c:pt>
                <c:pt idx="4">
                  <c:v>310.01</c:v>
                </c:pt>
              </c:numCache>
            </c:numRef>
          </c:val>
          <c:smooth val="0"/>
          <c:extLst>
            <c:ext xmlns:c16="http://schemas.microsoft.com/office/drawing/2014/chart" uri="{C3380CC4-5D6E-409C-BE32-E72D297353CC}">
              <c16:uniqueId val="{00000001-AEDB-479E-BCFC-75AB5DF6D7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159.76</c:v>
                </c:pt>
                <c:pt idx="1">
                  <c:v>154.31</c:v>
                </c:pt>
                <c:pt idx="2">
                  <c:v>155.71</c:v>
                </c:pt>
                <c:pt idx="3">
                  <c:v>140.13</c:v>
                </c:pt>
                <c:pt idx="4">
                  <c:v>157.19</c:v>
                </c:pt>
              </c:numCache>
            </c:numRef>
          </c:val>
          <c:extLst>
            <c:ext xmlns:c16="http://schemas.microsoft.com/office/drawing/2014/chart" uri="{C3380CC4-5D6E-409C-BE32-E72D297353CC}">
              <c16:uniqueId val="{00000000-A7AB-4958-9783-CD36073287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561.34</c:v>
                </c:pt>
                <c:pt idx="4">
                  <c:v>538.33000000000004</c:v>
                </c:pt>
              </c:numCache>
            </c:numRef>
          </c:val>
          <c:smooth val="0"/>
          <c:extLst>
            <c:ext xmlns:c16="http://schemas.microsoft.com/office/drawing/2014/chart" uri="{C3380CC4-5D6E-409C-BE32-E72D297353CC}">
              <c16:uniqueId val="{00000001-A7AB-4958-9783-CD36073287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85.42</c:v>
                </c:pt>
                <c:pt idx="1">
                  <c:v>81.13</c:v>
                </c:pt>
                <c:pt idx="2">
                  <c:v>87.54</c:v>
                </c:pt>
                <c:pt idx="3">
                  <c:v>92.54</c:v>
                </c:pt>
                <c:pt idx="4">
                  <c:v>94.04</c:v>
                </c:pt>
              </c:numCache>
            </c:numRef>
          </c:val>
          <c:extLst>
            <c:ext xmlns:c16="http://schemas.microsoft.com/office/drawing/2014/chart" uri="{C3380CC4-5D6E-409C-BE32-E72D297353CC}">
              <c16:uniqueId val="{00000000-9939-405E-9760-ED82F6A94C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84.82</c:v>
                </c:pt>
                <c:pt idx="4">
                  <c:v>82.29</c:v>
                </c:pt>
              </c:numCache>
            </c:numRef>
          </c:val>
          <c:smooth val="0"/>
          <c:extLst>
            <c:ext xmlns:c16="http://schemas.microsoft.com/office/drawing/2014/chart" uri="{C3380CC4-5D6E-409C-BE32-E72D297353CC}">
              <c16:uniqueId val="{00000001-9939-405E-9760-ED82F6A94C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330.97</c:v>
                </c:pt>
                <c:pt idx="1">
                  <c:v>348.38</c:v>
                </c:pt>
                <c:pt idx="2">
                  <c:v>320.19</c:v>
                </c:pt>
                <c:pt idx="3">
                  <c:v>307.44</c:v>
                </c:pt>
                <c:pt idx="4">
                  <c:v>304.74</c:v>
                </c:pt>
              </c:numCache>
            </c:numRef>
          </c:val>
          <c:extLst>
            <c:ext xmlns:c16="http://schemas.microsoft.com/office/drawing/2014/chart" uri="{C3380CC4-5D6E-409C-BE32-E72D297353CC}">
              <c16:uniqueId val="{00000000-190F-489B-9016-7F28FCA179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224.82</c:v>
                </c:pt>
                <c:pt idx="4">
                  <c:v>230.85</c:v>
                </c:pt>
              </c:numCache>
            </c:numRef>
          </c:val>
          <c:smooth val="0"/>
          <c:extLst>
            <c:ext xmlns:c16="http://schemas.microsoft.com/office/drawing/2014/chart" uri="{C3380CC4-5D6E-409C-BE32-E72D297353CC}">
              <c16:uniqueId val="{00000001-190F-489B-9016-7F28FCA179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Z1" sqref="Z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村田町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A8</v>
      </c>
      <c r="X8" s="70"/>
      <c r="Y8" s="70"/>
      <c r="Z8" s="70"/>
      <c r="AA8" s="70"/>
      <c r="AB8" s="70"/>
      <c r="AC8" s="70"/>
      <c r="AD8" s="70" t="str">
        <f>データ!$M$6</f>
        <v>非設置</v>
      </c>
      <c r="AE8" s="70"/>
      <c r="AF8" s="70"/>
      <c r="AG8" s="70"/>
      <c r="AH8" s="70"/>
      <c r="AI8" s="70"/>
      <c r="AJ8" s="70"/>
      <c r="AK8" s="2"/>
      <c r="AL8" s="53">
        <f>データ!$R$6</f>
        <v>10241</v>
      </c>
      <c r="AM8" s="53"/>
      <c r="AN8" s="53"/>
      <c r="AO8" s="53"/>
      <c r="AP8" s="53"/>
      <c r="AQ8" s="53"/>
      <c r="AR8" s="53"/>
      <c r="AS8" s="53"/>
      <c r="AT8" s="50">
        <f>データ!$S$6</f>
        <v>78.38</v>
      </c>
      <c r="AU8" s="51"/>
      <c r="AV8" s="51"/>
      <c r="AW8" s="51"/>
      <c r="AX8" s="51"/>
      <c r="AY8" s="51"/>
      <c r="AZ8" s="51"/>
      <c r="BA8" s="51"/>
      <c r="BB8" s="40">
        <f>データ!$T$6</f>
        <v>130.66</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84.19</v>
      </c>
      <c r="J10" s="51"/>
      <c r="K10" s="51"/>
      <c r="L10" s="51"/>
      <c r="M10" s="51"/>
      <c r="N10" s="51"/>
      <c r="O10" s="52"/>
      <c r="P10" s="40">
        <f>データ!$P$6</f>
        <v>97.74</v>
      </c>
      <c r="Q10" s="40"/>
      <c r="R10" s="40"/>
      <c r="S10" s="40"/>
      <c r="T10" s="40"/>
      <c r="U10" s="40"/>
      <c r="V10" s="40"/>
      <c r="W10" s="53">
        <f>データ!$Q$6</f>
        <v>5060</v>
      </c>
      <c r="X10" s="53"/>
      <c r="Y10" s="53"/>
      <c r="Z10" s="53"/>
      <c r="AA10" s="53"/>
      <c r="AB10" s="53"/>
      <c r="AC10" s="53"/>
      <c r="AD10" s="2"/>
      <c r="AE10" s="2"/>
      <c r="AF10" s="2"/>
      <c r="AG10" s="2"/>
      <c r="AH10" s="2"/>
      <c r="AI10" s="2"/>
      <c r="AJ10" s="2"/>
      <c r="AK10" s="2"/>
      <c r="AL10" s="53">
        <f>データ!$U$6</f>
        <v>9803</v>
      </c>
      <c r="AM10" s="53"/>
      <c r="AN10" s="53"/>
      <c r="AO10" s="53"/>
      <c r="AP10" s="53"/>
      <c r="AQ10" s="53"/>
      <c r="AR10" s="53"/>
      <c r="AS10" s="53"/>
      <c r="AT10" s="50">
        <f>データ!$V$6</f>
        <v>38.96</v>
      </c>
      <c r="AU10" s="51"/>
      <c r="AV10" s="51"/>
      <c r="AW10" s="51"/>
      <c r="AX10" s="51"/>
      <c r="AY10" s="51"/>
      <c r="AZ10" s="51"/>
      <c r="BA10" s="51"/>
      <c r="BB10" s="40">
        <f>データ!$W$6</f>
        <v>251.62</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ztkvw9/xznUJ2ZSDw+yGroyLfSY30jzsfQULkf6JHuCte623XGRg/xJxVSwbOqPxdv7S8GnrG8GN/VW4EEnfg==" saltValue="RZbO0mMQBZ65+onppZ7H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43222</v>
      </c>
      <c r="D6" s="20">
        <f t="shared" si="3"/>
        <v>46</v>
      </c>
      <c r="E6" s="20">
        <f t="shared" si="3"/>
        <v>1</v>
      </c>
      <c r="F6" s="20">
        <f t="shared" si="3"/>
        <v>0</v>
      </c>
      <c r="G6" s="20">
        <f t="shared" si="3"/>
        <v>1</v>
      </c>
      <c r="H6" s="20" t="str">
        <f t="shared" si="3"/>
        <v>宮城県　村田町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84.19</v>
      </c>
      <c r="P6" s="21">
        <f t="shared" si="3"/>
        <v>97.74</v>
      </c>
      <c r="Q6" s="21">
        <f t="shared" si="3"/>
        <v>5060</v>
      </c>
      <c r="R6" s="21">
        <f t="shared" si="3"/>
        <v>10241</v>
      </c>
      <c r="S6" s="21">
        <f t="shared" si="3"/>
        <v>78.38</v>
      </c>
      <c r="T6" s="21">
        <f t="shared" si="3"/>
        <v>130.66</v>
      </c>
      <c r="U6" s="21">
        <f t="shared" si="3"/>
        <v>9803</v>
      </c>
      <c r="V6" s="21">
        <f t="shared" si="3"/>
        <v>38.96</v>
      </c>
      <c r="W6" s="21">
        <f t="shared" si="3"/>
        <v>251.62</v>
      </c>
      <c r="X6" s="22">
        <f>IF(X7="",NA(),X7)</f>
        <v>101.64</v>
      </c>
      <c r="Y6" s="22">
        <f t="shared" ref="Y6:AG6" si="4">IF(Y7="",NA(),Y7)</f>
        <v>97.62</v>
      </c>
      <c r="Z6" s="22">
        <f t="shared" si="4"/>
        <v>109.54</v>
      </c>
      <c r="AA6" s="22">
        <f t="shared" si="4"/>
        <v>114.91</v>
      </c>
      <c r="AB6" s="22">
        <f t="shared" si="4"/>
        <v>108.66</v>
      </c>
      <c r="AC6" s="22">
        <f t="shared" si="4"/>
        <v>108.76</v>
      </c>
      <c r="AD6" s="22">
        <f t="shared" si="4"/>
        <v>108.46</v>
      </c>
      <c r="AE6" s="22">
        <f t="shared" si="4"/>
        <v>109.02</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28.03</v>
      </c>
      <c r="AR6" s="22">
        <f t="shared" si="5"/>
        <v>26.73</v>
      </c>
      <c r="AS6" s="21" t="str">
        <f>IF(AS7="","",IF(AS7="-","【-】","【"&amp;SUBSTITUTE(TEXT(AS7,"#,##0.00"),"-","△")&amp;"】"))</f>
        <v>【1.34】</v>
      </c>
      <c r="AT6" s="22">
        <f>IF(AT7="",NA(),AT7)</f>
        <v>393.04</v>
      </c>
      <c r="AU6" s="22">
        <f t="shared" ref="AU6:BC6" si="6">IF(AU7="",NA(),AU7)</f>
        <v>457.13</v>
      </c>
      <c r="AV6" s="22">
        <f t="shared" si="6"/>
        <v>414.75</v>
      </c>
      <c r="AW6" s="22">
        <f t="shared" si="6"/>
        <v>571.96</v>
      </c>
      <c r="AX6" s="22">
        <f t="shared" si="6"/>
        <v>694.73</v>
      </c>
      <c r="AY6" s="22">
        <f t="shared" si="6"/>
        <v>359.7</v>
      </c>
      <c r="AZ6" s="22">
        <f t="shared" si="6"/>
        <v>362.93</v>
      </c>
      <c r="BA6" s="22">
        <f t="shared" si="6"/>
        <v>371.81</v>
      </c>
      <c r="BB6" s="22">
        <f t="shared" si="6"/>
        <v>305.33999999999997</v>
      </c>
      <c r="BC6" s="22">
        <f t="shared" si="6"/>
        <v>310.01</v>
      </c>
      <c r="BD6" s="21" t="str">
        <f>IF(BD7="","",IF(BD7="-","【-】","【"&amp;SUBSTITUTE(TEXT(BD7,"#,##0.00"),"-","△")&amp;"】"))</f>
        <v>【252.29】</v>
      </c>
      <c r="BE6" s="22">
        <f>IF(BE7="",NA(),BE7)</f>
        <v>159.76</v>
      </c>
      <c r="BF6" s="22">
        <f t="shared" ref="BF6:BN6" si="7">IF(BF7="",NA(),BF7)</f>
        <v>154.31</v>
      </c>
      <c r="BG6" s="22">
        <f t="shared" si="7"/>
        <v>155.71</v>
      </c>
      <c r="BH6" s="22">
        <f t="shared" si="7"/>
        <v>140.13</v>
      </c>
      <c r="BI6" s="22">
        <f t="shared" si="7"/>
        <v>157.19</v>
      </c>
      <c r="BJ6" s="22">
        <f t="shared" si="7"/>
        <v>447.01</v>
      </c>
      <c r="BK6" s="22">
        <f t="shared" si="7"/>
        <v>439.05</v>
      </c>
      <c r="BL6" s="22">
        <f t="shared" si="7"/>
        <v>465.85</v>
      </c>
      <c r="BM6" s="22">
        <f t="shared" si="7"/>
        <v>561.34</v>
      </c>
      <c r="BN6" s="22">
        <f t="shared" si="7"/>
        <v>538.33000000000004</v>
      </c>
      <c r="BO6" s="21" t="str">
        <f>IF(BO7="","",IF(BO7="-","【-】","【"&amp;SUBSTITUTE(TEXT(BO7,"#,##0.00"),"-","△")&amp;"】"))</f>
        <v>【268.07】</v>
      </c>
      <c r="BP6" s="22">
        <f>IF(BP7="",NA(),BP7)</f>
        <v>85.42</v>
      </c>
      <c r="BQ6" s="22">
        <f t="shared" ref="BQ6:BY6" si="8">IF(BQ7="",NA(),BQ7)</f>
        <v>81.13</v>
      </c>
      <c r="BR6" s="22">
        <f t="shared" si="8"/>
        <v>87.54</v>
      </c>
      <c r="BS6" s="22">
        <f t="shared" si="8"/>
        <v>92.54</v>
      </c>
      <c r="BT6" s="22">
        <f t="shared" si="8"/>
        <v>94.04</v>
      </c>
      <c r="BU6" s="22">
        <f t="shared" si="8"/>
        <v>95.81</v>
      </c>
      <c r="BV6" s="22">
        <f t="shared" si="8"/>
        <v>95.26</v>
      </c>
      <c r="BW6" s="22">
        <f t="shared" si="8"/>
        <v>92.39</v>
      </c>
      <c r="BX6" s="22">
        <f t="shared" si="8"/>
        <v>84.82</v>
      </c>
      <c r="BY6" s="22">
        <f t="shared" si="8"/>
        <v>82.29</v>
      </c>
      <c r="BZ6" s="21" t="str">
        <f>IF(BZ7="","",IF(BZ7="-","【-】","【"&amp;SUBSTITUTE(TEXT(BZ7,"#,##0.00"),"-","△")&amp;"】"))</f>
        <v>【97.47】</v>
      </c>
      <c r="CA6" s="22">
        <f>IF(CA7="",NA(),CA7)</f>
        <v>330.97</v>
      </c>
      <c r="CB6" s="22">
        <f t="shared" ref="CB6:CJ6" si="9">IF(CB7="",NA(),CB7)</f>
        <v>348.38</v>
      </c>
      <c r="CC6" s="22">
        <f t="shared" si="9"/>
        <v>320.19</v>
      </c>
      <c r="CD6" s="22">
        <f t="shared" si="9"/>
        <v>307.44</v>
      </c>
      <c r="CE6" s="22">
        <f t="shared" si="9"/>
        <v>304.74</v>
      </c>
      <c r="CF6" s="22">
        <f t="shared" si="9"/>
        <v>189.58</v>
      </c>
      <c r="CG6" s="22">
        <f t="shared" si="9"/>
        <v>192.82</v>
      </c>
      <c r="CH6" s="22">
        <f t="shared" si="9"/>
        <v>192.98</v>
      </c>
      <c r="CI6" s="22">
        <f t="shared" si="9"/>
        <v>224.82</v>
      </c>
      <c r="CJ6" s="22">
        <f t="shared" si="9"/>
        <v>230.85</v>
      </c>
      <c r="CK6" s="21" t="str">
        <f>IF(CK7="","",IF(CK7="-","【-】","【"&amp;SUBSTITUTE(TEXT(CK7,"#,##0.00"),"-","△")&amp;"】"))</f>
        <v>【174.75】</v>
      </c>
      <c r="CL6" s="22">
        <f>IF(CL7="",NA(),CL7)</f>
        <v>45.12</v>
      </c>
      <c r="CM6" s="22">
        <f t="shared" ref="CM6:CU6" si="10">IF(CM7="",NA(),CM7)</f>
        <v>46.6</v>
      </c>
      <c r="CN6" s="22">
        <f t="shared" si="10"/>
        <v>50.88</v>
      </c>
      <c r="CO6" s="22">
        <f t="shared" si="10"/>
        <v>44.52</v>
      </c>
      <c r="CP6" s="22">
        <f t="shared" si="10"/>
        <v>43.34</v>
      </c>
      <c r="CQ6" s="22">
        <f t="shared" si="10"/>
        <v>55.22</v>
      </c>
      <c r="CR6" s="22">
        <f t="shared" si="10"/>
        <v>54.05</v>
      </c>
      <c r="CS6" s="22">
        <f t="shared" si="10"/>
        <v>54.43</v>
      </c>
      <c r="CT6" s="22">
        <f t="shared" si="10"/>
        <v>50.09</v>
      </c>
      <c r="CU6" s="22">
        <f t="shared" si="10"/>
        <v>50.1</v>
      </c>
      <c r="CV6" s="21" t="str">
        <f>IF(CV7="","",IF(CV7="-","【-】","【"&amp;SUBSTITUTE(TEXT(CV7,"#,##0.00"),"-","△")&amp;"】"))</f>
        <v>【59.97】</v>
      </c>
      <c r="CW6" s="22">
        <f>IF(CW7="",NA(),CW7)</f>
        <v>79.11</v>
      </c>
      <c r="CX6" s="22">
        <f t="shared" ref="CX6:DF6" si="11">IF(CX7="",NA(),CX7)</f>
        <v>74.87</v>
      </c>
      <c r="CY6" s="22">
        <f t="shared" si="11"/>
        <v>67.67</v>
      </c>
      <c r="CZ6" s="22">
        <f t="shared" si="11"/>
        <v>77.98</v>
      </c>
      <c r="DA6" s="22">
        <f t="shared" si="11"/>
        <v>79.27</v>
      </c>
      <c r="DB6" s="22">
        <f t="shared" si="11"/>
        <v>80.930000000000007</v>
      </c>
      <c r="DC6" s="22">
        <f t="shared" si="11"/>
        <v>80.510000000000005</v>
      </c>
      <c r="DD6" s="22">
        <f t="shared" si="11"/>
        <v>79.44</v>
      </c>
      <c r="DE6" s="22">
        <f t="shared" si="11"/>
        <v>77.599999999999994</v>
      </c>
      <c r="DF6" s="22">
        <f t="shared" si="11"/>
        <v>77.3</v>
      </c>
      <c r="DG6" s="21" t="str">
        <f>IF(DG7="","",IF(DG7="-","【-】","【"&amp;SUBSTITUTE(TEXT(DG7,"#,##0.00"),"-","△")&amp;"】"))</f>
        <v>【89.76】</v>
      </c>
      <c r="DH6" s="22">
        <f>IF(DH7="",NA(),DH7)</f>
        <v>48.28</v>
      </c>
      <c r="DI6" s="22">
        <f t="shared" ref="DI6:DQ6" si="12">IF(DI7="",NA(),DI7)</f>
        <v>49.73</v>
      </c>
      <c r="DJ6" s="22">
        <f t="shared" si="12"/>
        <v>50.99</v>
      </c>
      <c r="DK6" s="22">
        <f t="shared" si="12"/>
        <v>52.93</v>
      </c>
      <c r="DL6" s="22">
        <f t="shared" si="12"/>
        <v>53.5</v>
      </c>
      <c r="DM6" s="22">
        <f t="shared" si="12"/>
        <v>47.97</v>
      </c>
      <c r="DN6" s="22">
        <f t="shared" si="12"/>
        <v>49.12</v>
      </c>
      <c r="DO6" s="22">
        <f t="shared" si="12"/>
        <v>49.39</v>
      </c>
      <c r="DP6" s="22">
        <f t="shared" si="12"/>
        <v>48.41</v>
      </c>
      <c r="DQ6" s="22">
        <f t="shared" si="12"/>
        <v>50.02</v>
      </c>
      <c r="DR6" s="21" t="str">
        <f>IF(DR7="","",IF(DR7="-","【-】","【"&amp;SUBSTITUTE(TEXT(DR7,"#,##0.00"),"-","△")&amp;"】"))</f>
        <v>【51.51】</v>
      </c>
      <c r="DS6" s="22">
        <f>IF(DS7="",NA(),DS7)</f>
        <v>18.07</v>
      </c>
      <c r="DT6" s="22">
        <f t="shared" ref="DT6:EB6" si="13">IF(DT7="",NA(),DT7)</f>
        <v>18.22</v>
      </c>
      <c r="DU6" s="22">
        <f t="shared" si="13"/>
        <v>17.71</v>
      </c>
      <c r="DV6" s="22">
        <f t="shared" si="13"/>
        <v>18.010000000000002</v>
      </c>
      <c r="DW6" s="22">
        <f t="shared" si="13"/>
        <v>18.920000000000002</v>
      </c>
      <c r="DX6" s="22">
        <f t="shared" si="13"/>
        <v>15.33</v>
      </c>
      <c r="DY6" s="22">
        <f t="shared" si="13"/>
        <v>16.760000000000002</v>
      </c>
      <c r="DZ6" s="22">
        <f t="shared" si="13"/>
        <v>18.57</v>
      </c>
      <c r="EA6" s="22">
        <f t="shared" si="13"/>
        <v>18.64</v>
      </c>
      <c r="EB6" s="22">
        <f t="shared" si="13"/>
        <v>19.510000000000002</v>
      </c>
      <c r="EC6" s="21" t="str">
        <f>IF(EC7="","",IF(EC7="-","【-】","【"&amp;SUBSTITUTE(TEXT(EC7,"#,##0.00"),"-","△")&amp;"】"))</f>
        <v>【23.75】</v>
      </c>
      <c r="ED6" s="22">
        <f>IF(ED7="",NA(),ED7)</f>
        <v>0.19</v>
      </c>
      <c r="EE6" s="22">
        <f t="shared" ref="EE6:EM6" si="14">IF(EE7="",NA(),EE7)</f>
        <v>0.19</v>
      </c>
      <c r="EF6" s="22">
        <f t="shared" si="14"/>
        <v>0.32</v>
      </c>
      <c r="EG6" s="21">
        <f t="shared" si="14"/>
        <v>0</v>
      </c>
      <c r="EH6" s="22">
        <f t="shared" si="14"/>
        <v>1.18</v>
      </c>
      <c r="EI6" s="22">
        <f t="shared" si="14"/>
        <v>0.43</v>
      </c>
      <c r="EJ6" s="22">
        <f t="shared" si="14"/>
        <v>0.42</v>
      </c>
      <c r="EK6" s="22">
        <f t="shared" si="14"/>
        <v>0.44</v>
      </c>
      <c r="EL6" s="22">
        <f t="shared" si="14"/>
        <v>0.36</v>
      </c>
      <c r="EM6" s="22">
        <f t="shared" si="14"/>
        <v>0.56999999999999995</v>
      </c>
      <c r="EN6" s="21" t="str">
        <f>IF(EN7="","",IF(EN7="-","【-】","【"&amp;SUBSTITUTE(TEXT(EN7,"#,##0.00"),"-","△")&amp;"】"))</f>
        <v>【0.67】</v>
      </c>
    </row>
    <row r="7" spans="1:144" s="23" customFormat="1" x14ac:dyDescent="0.15">
      <c r="A7" s="15"/>
      <c r="B7" s="24">
        <v>2022</v>
      </c>
      <c r="C7" s="24">
        <v>43222</v>
      </c>
      <c r="D7" s="24">
        <v>46</v>
      </c>
      <c r="E7" s="24">
        <v>1</v>
      </c>
      <c r="F7" s="24">
        <v>0</v>
      </c>
      <c r="G7" s="24">
        <v>1</v>
      </c>
      <c r="H7" s="24" t="s">
        <v>93</v>
      </c>
      <c r="I7" s="24" t="s">
        <v>94</v>
      </c>
      <c r="J7" s="24" t="s">
        <v>95</v>
      </c>
      <c r="K7" s="24" t="s">
        <v>96</v>
      </c>
      <c r="L7" s="24" t="s">
        <v>97</v>
      </c>
      <c r="M7" s="24" t="s">
        <v>98</v>
      </c>
      <c r="N7" s="25" t="s">
        <v>99</v>
      </c>
      <c r="O7" s="25">
        <v>84.19</v>
      </c>
      <c r="P7" s="25">
        <v>97.74</v>
      </c>
      <c r="Q7" s="25">
        <v>5060</v>
      </c>
      <c r="R7" s="25">
        <v>10241</v>
      </c>
      <c r="S7" s="25">
        <v>78.38</v>
      </c>
      <c r="T7" s="25">
        <v>130.66</v>
      </c>
      <c r="U7" s="25">
        <v>9803</v>
      </c>
      <c r="V7" s="25">
        <v>38.96</v>
      </c>
      <c r="W7" s="25">
        <v>251.62</v>
      </c>
      <c r="X7" s="25">
        <v>101.64</v>
      </c>
      <c r="Y7" s="25">
        <v>97.62</v>
      </c>
      <c r="Z7" s="25">
        <v>109.54</v>
      </c>
      <c r="AA7" s="25">
        <v>114.91</v>
      </c>
      <c r="AB7" s="25">
        <v>108.66</v>
      </c>
      <c r="AC7" s="25">
        <v>108.76</v>
      </c>
      <c r="AD7" s="25">
        <v>108.46</v>
      </c>
      <c r="AE7" s="25">
        <v>109.02</v>
      </c>
      <c r="AF7" s="25">
        <v>105.77</v>
      </c>
      <c r="AG7" s="25">
        <v>104.82</v>
      </c>
      <c r="AH7" s="25">
        <v>108.7</v>
      </c>
      <c r="AI7" s="25">
        <v>0</v>
      </c>
      <c r="AJ7" s="25">
        <v>0</v>
      </c>
      <c r="AK7" s="25">
        <v>0</v>
      </c>
      <c r="AL7" s="25">
        <v>0</v>
      </c>
      <c r="AM7" s="25">
        <v>0</v>
      </c>
      <c r="AN7" s="25">
        <v>7.48</v>
      </c>
      <c r="AO7" s="25">
        <v>11.94</v>
      </c>
      <c r="AP7" s="25">
        <v>11</v>
      </c>
      <c r="AQ7" s="25">
        <v>28.03</v>
      </c>
      <c r="AR7" s="25">
        <v>26.73</v>
      </c>
      <c r="AS7" s="25">
        <v>1.34</v>
      </c>
      <c r="AT7" s="25">
        <v>393.04</v>
      </c>
      <c r="AU7" s="25">
        <v>457.13</v>
      </c>
      <c r="AV7" s="25">
        <v>414.75</v>
      </c>
      <c r="AW7" s="25">
        <v>571.96</v>
      </c>
      <c r="AX7" s="25">
        <v>694.73</v>
      </c>
      <c r="AY7" s="25">
        <v>359.7</v>
      </c>
      <c r="AZ7" s="25">
        <v>362.93</v>
      </c>
      <c r="BA7" s="25">
        <v>371.81</v>
      </c>
      <c r="BB7" s="25">
        <v>305.33999999999997</v>
      </c>
      <c r="BC7" s="25">
        <v>310.01</v>
      </c>
      <c r="BD7" s="25">
        <v>252.29</v>
      </c>
      <c r="BE7" s="25">
        <v>159.76</v>
      </c>
      <c r="BF7" s="25">
        <v>154.31</v>
      </c>
      <c r="BG7" s="25">
        <v>155.71</v>
      </c>
      <c r="BH7" s="25">
        <v>140.13</v>
      </c>
      <c r="BI7" s="25">
        <v>157.19</v>
      </c>
      <c r="BJ7" s="25">
        <v>447.01</v>
      </c>
      <c r="BK7" s="25">
        <v>439.05</v>
      </c>
      <c r="BL7" s="25">
        <v>465.85</v>
      </c>
      <c r="BM7" s="25">
        <v>561.34</v>
      </c>
      <c r="BN7" s="25">
        <v>538.33000000000004</v>
      </c>
      <c r="BO7" s="25">
        <v>268.07</v>
      </c>
      <c r="BP7" s="25">
        <v>85.42</v>
      </c>
      <c r="BQ7" s="25">
        <v>81.13</v>
      </c>
      <c r="BR7" s="25">
        <v>87.54</v>
      </c>
      <c r="BS7" s="25">
        <v>92.54</v>
      </c>
      <c r="BT7" s="25">
        <v>94.04</v>
      </c>
      <c r="BU7" s="25">
        <v>95.81</v>
      </c>
      <c r="BV7" s="25">
        <v>95.26</v>
      </c>
      <c r="BW7" s="25">
        <v>92.39</v>
      </c>
      <c r="BX7" s="25">
        <v>84.82</v>
      </c>
      <c r="BY7" s="25">
        <v>82.29</v>
      </c>
      <c r="BZ7" s="25">
        <v>97.47</v>
      </c>
      <c r="CA7" s="25">
        <v>330.97</v>
      </c>
      <c r="CB7" s="25">
        <v>348.38</v>
      </c>
      <c r="CC7" s="25">
        <v>320.19</v>
      </c>
      <c r="CD7" s="25">
        <v>307.44</v>
      </c>
      <c r="CE7" s="25">
        <v>304.74</v>
      </c>
      <c r="CF7" s="25">
        <v>189.58</v>
      </c>
      <c r="CG7" s="25">
        <v>192.82</v>
      </c>
      <c r="CH7" s="25">
        <v>192.98</v>
      </c>
      <c r="CI7" s="25">
        <v>224.82</v>
      </c>
      <c r="CJ7" s="25">
        <v>230.85</v>
      </c>
      <c r="CK7" s="25">
        <v>174.75</v>
      </c>
      <c r="CL7" s="25">
        <v>45.12</v>
      </c>
      <c r="CM7" s="25">
        <v>46.6</v>
      </c>
      <c r="CN7" s="25">
        <v>50.88</v>
      </c>
      <c r="CO7" s="25">
        <v>44.52</v>
      </c>
      <c r="CP7" s="25">
        <v>43.34</v>
      </c>
      <c r="CQ7" s="25">
        <v>55.22</v>
      </c>
      <c r="CR7" s="25">
        <v>54.05</v>
      </c>
      <c r="CS7" s="25">
        <v>54.43</v>
      </c>
      <c r="CT7" s="25">
        <v>50.09</v>
      </c>
      <c r="CU7" s="25">
        <v>50.1</v>
      </c>
      <c r="CV7" s="25">
        <v>59.97</v>
      </c>
      <c r="CW7" s="25">
        <v>79.11</v>
      </c>
      <c r="CX7" s="25">
        <v>74.87</v>
      </c>
      <c r="CY7" s="25">
        <v>67.67</v>
      </c>
      <c r="CZ7" s="25">
        <v>77.98</v>
      </c>
      <c r="DA7" s="25">
        <v>79.27</v>
      </c>
      <c r="DB7" s="25">
        <v>80.930000000000007</v>
      </c>
      <c r="DC7" s="25">
        <v>80.510000000000005</v>
      </c>
      <c r="DD7" s="25">
        <v>79.44</v>
      </c>
      <c r="DE7" s="25">
        <v>77.599999999999994</v>
      </c>
      <c r="DF7" s="25">
        <v>77.3</v>
      </c>
      <c r="DG7" s="25">
        <v>89.76</v>
      </c>
      <c r="DH7" s="25">
        <v>48.28</v>
      </c>
      <c r="DI7" s="25">
        <v>49.73</v>
      </c>
      <c r="DJ7" s="25">
        <v>50.99</v>
      </c>
      <c r="DK7" s="25">
        <v>52.93</v>
      </c>
      <c r="DL7" s="25">
        <v>53.5</v>
      </c>
      <c r="DM7" s="25">
        <v>47.97</v>
      </c>
      <c r="DN7" s="25">
        <v>49.12</v>
      </c>
      <c r="DO7" s="25">
        <v>49.39</v>
      </c>
      <c r="DP7" s="25">
        <v>48.41</v>
      </c>
      <c r="DQ7" s="25">
        <v>50.02</v>
      </c>
      <c r="DR7" s="25">
        <v>51.51</v>
      </c>
      <c r="DS7" s="25">
        <v>18.07</v>
      </c>
      <c r="DT7" s="25">
        <v>18.22</v>
      </c>
      <c r="DU7" s="25">
        <v>17.71</v>
      </c>
      <c r="DV7" s="25">
        <v>18.010000000000002</v>
      </c>
      <c r="DW7" s="25">
        <v>18.920000000000002</v>
      </c>
      <c r="DX7" s="25">
        <v>15.33</v>
      </c>
      <c r="DY7" s="25">
        <v>16.760000000000002</v>
      </c>
      <c r="DZ7" s="25">
        <v>18.57</v>
      </c>
      <c r="EA7" s="25">
        <v>18.64</v>
      </c>
      <c r="EB7" s="25">
        <v>19.510000000000002</v>
      </c>
      <c r="EC7" s="25">
        <v>23.75</v>
      </c>
      <c r="ED7" s="25">
        <v>0.19</v>
      </c>
      <c r="EE7" s="25">
        <v>0.19</v>
      </c>
      <c r="EF7" s="25">
        <v>0.32</v>
      </c>
      <c r="EG7" s="25">
        <v>0</v>
      </c>
      <c r="EH7" s="25">
        <v>1.18</v>
      </c>
      <c r="EI7" s="25">
        <v>0.43</v>
      </c>
      <c r="EJ7" s="25">
        <v>0.42</v>
      </c>
      <c r="EK7" s="25">
        <v>0.44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2024-01-29T08:12:40Z</cp:lastPrinted>
  <dcterms:created xsi:type="dcterms:W3CDTF">2023-12-05T00:48:35Z</dcterms:created>
  <dcterms:modified xsi:type="dcterms:W3CDTF">2024-01-29T08:37:43Z</dcterms:modified>
  <cp:category/>
</cp:coreProperties>
</file>