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J:\002-政策企画課\財政係\401　各種調査報告書\各種調査報告 令和５年度\01_調査・報告\20240118 【0202〆】公営企業に係る経営比較分析表（令和４年度決算）の分析等について(依頼）\03_修正依頼（下水道）\"/>
    </mc:Choice>
  </mc:AlternateContent>
  <xr:revisionPtr revIDLastSave="0" documentId="13_ncr:1_{40E3BBC3-3CFE-4EFB-977F-877B4FF0FA66}" xr6:coauthVersionLast="47" xr6:coauthVersionMax="47" xr10:uidLastSave="{00000000-0000-0000-0000-000000000000}"/>
  <workbookProtection workbookAlgorithmName="SHA-512" workbookHashValue="nrQAMOxSXraJNnXZpTXOGrvosVzpJX6QyQTj8H45CxYh3igZdgqYiiYMJ+aAUL+qjanP62Qsrg52bQtxv0znkw==" workbookSaltValue="g7LQJFFEgzq6xTtWTXuV0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<sst xmlns="http://schemas.openxmlformats.org/spreadsheetml/2006/main" count="278" uniqueCount="116">
  <si>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</si>
  <si>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</si>
  <si>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</si>
  <si>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</si>
  <si>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</si>
  <si>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</si>
  <si>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</si>
  <si>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</si>
  <si>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</si>
  <si>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</si>
  <si>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</si>
  <si>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</si>
  <si>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</si>
  <si>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</si>
  <si>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</si>
  <si>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</si>
  <si>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</si>
  <si>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</si>
  <si>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</si>
  <si>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</si>
  <si>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</si>
  <si>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</si>
  <si>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</si>
  <si>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</si>
  <si>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</si>
  <si>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</si>
  <si>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</si>
  <si>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</si>
  <si>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</si>
  <si>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</si>
  <si>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</si>
  <si>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</si>
  <si>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</si>
  <si>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</si>
  <si>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</si>
  <si>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</si>
  <si>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</si>
  <si>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</si>
  <si>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</si>
  <si>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</si>
  <si>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</si>
  <si>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</si>
  <si>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</si>
  <si>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</si>
  <si>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</si>
  <si>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</si>
  <si>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</si>
  <si>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</si>
  <si>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</si>
  <si>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</si>
  <si>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</si>
  <si>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</si>
  <si>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</si>
  <si>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</si>
  <si>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</si>
  <si>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</si>
  <si>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</si>
  <si>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</si>
  <si>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</si>
  <si>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</si>
  <si>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</si>
  <si>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</si>
  <si>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</si>
  <si>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</si>
  <si>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</si>
  <si>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</si>
  <si>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</si>
  <si>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</si>
  <si>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</si>
  <si>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</si>
  <si>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</si>
  <si>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</si>
  <si>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</si>
  <si>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</si>
  <si>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</si>
  <si>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</si>
  <si>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</si>
  <si>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</si>
  <si>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</si>
  <si>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</si>
  <si>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</si>
  <si>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</si>
  <si>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</si>
  <si>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</si>
  <si>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</si>
  <si>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</si>
  <si>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</si>
  <si>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</si>
  <si>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</si>
  <si>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</si>
  <si>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</si>
  <si>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</si>
  <si>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</si>
  <si>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</si>
  <si>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</si>
  <si>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</si>
  <si>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</si>
  <si>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</si>
  <si>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</si>
  <si>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</si>
  <si>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</si>
  <si>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</si>
  <si>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</si>
  <si>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</si>
  <si>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</si>
  <si>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</si>
  <si>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</si>
  <si>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</si>
  <si>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</si>
  <si>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</si>
  <si>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</si>
  <si>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</si>
  <si>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</si>
  <si>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の経営としては、経費回収率が100％を超え、流動比率も毎年高くなっていることから、健全であると分析できる。しかし、上記分析欄で記述したように、一般会計負担金への依存度が高く、管渠の老朽化についても、施設の更新が必要であるものの、十分な資金を留保できているとはいえない現状にある。今後は、令和２年度に策定した経営戦略をもとに、使用料体系の適正化や経費削減等の取り組みに加え、経営状況の適格な把握及び下水道資産の適切な管理を図ることで、下水道事業として持続可能な事業運営に取り組んでいく。</t>
    <rPh sb="1" eb="3">
      <t>レイワ</t>
    </rPh>
    <rPh sb="4" eb="6">
      <t>ネンド</t>
    </rPh>
    <rPh sb="7" eb="9">
      <t>ケイエイ</t>
    </rPh>
    <rPh sb="14" eb="19">
      <t>ケイヒカイシュウリツ</t>
    </rPh>
    <rPh sb="25" eb="26">
      <t>コ</t>
    </rPh>
    <rPh sb="33" eb="35">
      <t>マイトシ</t>
    </rPh>
    <rPh sb="35" eb="36">
      <t>タカ</t>
    </rPh>
    <rPh sb="47" eb="49">
      <t>ケンゼン</t>
    </rPh>
    <rPh sb="53" eb="55">
      <t>ブンセキ</t>
    </rPh>
    <rPh sb="63" eb="65">
      <t>ジョウキ</t>
    </rPh>
    <rPh sb="65" eb="68">
      <t>ブンセキラン</t>
    </rPh>
    <rPh sb="69" eb="71">
      <t>キジュツ</t>
    </rPh>
    <rPh sb="80" eb="83">
      <t>フタンキン</t>
    </rPh>
    <rPh sb="86" eb="89">
      <t>イゾンド</t>
    </rPh>
    <rPh sb="90" eb="91">
      <t>タカ</t>
    </rPh>
    <rPh sb="95" eb="98">
      <t>ロウキュウカ</t>
    </rPh>
    <rPh sb="107" eb="109">
      <t>コウシン</t>
    </rPh>
    <rPh sb="111" eb="113">
      <t>ヒツヨウ</t>
    </rPh>
    <rPh sb="139" eb="141">
      <t>ゲンジョウ</t>
    </rPh>
    <rPh sb="145" eb="147">
      <t>コンゴ</t>
    </rPh>
    <rPh sb="154" eb="156">
      <t>サクテイ</t>
    </rPh>
    <rPh sb="158" eb="160">
      <t>ケイエイ</t>
    </rPh>
    <phoneticPr fontId="4"/>
  </si>
  <si>
    <t>　令和２年度より地方公営企業法を適用している。
➀【経常収支比率】
　前年度から3.41％増加し黒字であることを示す100%を超えることができたが、使用料以外に基準内ではあるものの一般会計負担金に依存していることから、使用料の見直しや維持管理費の削減に努めていく。
②【累積欠損比率】
　累積欠損金は発生していないが、営業収支が赤字であるため、①同様に使用料の見直しや維持管理費の削減に努めていく。
③【流動比率】
　類似団体平均値を上回ることができたが、全国平均を下回っており、未だ流動負債の企業債の額を現金預金が上回っていないことから、十分な資金を留保できているとは言えない。
　地方公営企業法適用からまだ３年経過したばかりであり、引継現金が少なかった点と、企業債の元利償還金がピークを迎えており自己財源に乏しかった点が起因している。しかし、法適化してから約15％ずつ伸びており、今後企業債が続々と完済するため、企業債償還額が減少すると予想され、流動資産は増加傾向となることから、留保資金の確保に努めていく。
④【企業債残高対事業規模比率】
　決算状況調査に誤りがあったため、正しい数値は以下のとおりである。
令和２年度の数値：659.12％　令和３年度の数値：560.67％　令和４年度の数値：557.23％
　平均値を下回っている。これは、当町の汚水施設の整備がほぼ完了しており、汚水の起債より雨水整備事業に係る起債借入が増えていることが起因している。以上のことから今後も企業債残高対事業規模比率は下がることが予想される。
⑤【経費回収率】
　前年度から14.96％増加し、使用料のみで汚水経費をまかなうことができていることを示す100%を超えることができた。これは汚水処理費の経費削減及び減価償却費が減少したためである。今後もより慎重な財政運営に努める。
⑥【汚水処理原価】
　今年度は⑤で記述した通り汚水処理費が減少したことから、類似団体平均値より下回った。今後、維持管理負担金は増額となる見込みであるため、不明水対策等による有収水量の増加に努める必要がある。
⑦【施設利用率】
　公共下水道に接続していることから施設を保有していない。
⑧【水洗化率】
　平均値を上回っており、今後も水洗化率100％を目標に未接続者に対する働きかけを行い接続の普及促進を行う。</t>
    <rPh sb="35" eb="38">
      <t>ゼンネンド</t>
    </rPh>
    <rPh sb="45" eb="47">
      <t>ゾウカ</t>
    </rPh>
    <rPh sb="109" eb="112">
      <t>シヨウリョウ</t>
    </rPh>
    <rPh sb="113" eb="115">
      <t>ミナオ</t>
    </rPh>
    <rPh sb="117" eb="122">
      <t>イジカンリヒ</t>
    </rPh>
    <rPh sb="123" eb="125">
      <t>サクゲン</t>
    </rPh>
    <rPh sb="126" eb="127">
      <t>ツト</t>
    </rPh>
    <rPh sb="136" eb="142">
      <t>ルイセキケッソンヒリツ</t>
    </rPh>
    <rPh sb="145" eb="150">
      <t>ルイセキケッソンキン</t>
    </rPh>
    <rPh sb="151" eb="153">
      <t>ハッセイ</t>
    </rPh>
    <rPh sb="160" eb="164">
      <t>エイギョウシュウシ</t>
    </rPh>
    <rPh sb="165" eb="167">
      <t>アカジ</t>
    </rPh>
    <rPh sb="174" eb="176">
      <t>ドウヨウ</t>
    </rPh>
    <rPh sb="181" eb="183">
      <t>ミナオ</t>
    </rPh>
    <rPh sb="219" eb="220">
      <t>ウエ</t>
    </rPh>
    <rPh sb="230" eb="234">
      <t>ゼンコクヘイキン</t>
    </rPh>
    <rPh sb="235" eb="237">
      <t>シタマワ</t>
    </rPh>
    <rPh sb="242" eb="243">
      <t>イマ</t>
    </rPh>
    <rPh sb="244" eb="248">
      <t>リュウドウフサイ</t>
    </rPh>
    <rPh sb="249" eb="252">
      <t>キギョウサイ</t>
    </rPh>
    <rPh sb="253" eb="254">
      <t>ガク</t>
    </rPh>
    <rPh sb="255" eb="259">
      <t>ゲンキンヨキン</t>
    </rPh>
    <rPh sb="260" eb="262">
      <t>ウワマワ</t>
    </rPh>
    <rPh sb="287" eb="288">
      <t>イ</t>
    </rPh>
    <rPh sb="364" eb="366">
      <t>キイン</t>
    </rPh>
    <rPh sb="375" eb="376">
      <t>ホウ</t>
    </rPh>
    <rPh sb="394" eb="396">
      <t>コンゴ</t>
    </rPh>
    <rPh sb="452" eb="453">
      <t>ツトム</t>
    </rPh>
    <rPh sb="475" eb="476">
      <t>タダ</t>
    </rPh>
    <rPh sb="477" eb="481">
      <t>ケッサンジョウキョウ</t>
    </rPh>
    <rPh sb="481" eb="483">
      <t>チョウサ</t>
    </rPh>
    <rPh sb="484" eb="485">
      <t>アヤマ</t>
    </rPh>
    <rPh sb="493" eb="494">
      <t>タダ</t>
    </rPh>
    <rPh sb="496" eb="498">
      <t>スウチ</t>
    </rPh>
    <rPh sb="499" eb="501">
      <t>イカ</t>
    </rPh>
    <rPh sb="510" eb="512">
      <t>レイワ</t>
    </rPh>
    <rPh sb="513" eb="515">
      <t>ネンド</t>
    </rPh>
    <rPh sb="527" eb="529">
      <t>レイワ</t>
    </rPh>
    <rPh sb="530" eb="531">
      <t>ネン</t>
    </rPh>
    <rPh sb="531" eb="532">
      <t>ド</t>
    </rPh>
    <rPh sb="533" eb="535">
      <t>スウチ</t>
    </rPh>
    <rPh sb="544" eb="546">
      <t>レイワ</t>
    </rPh>
    <rPh sb="547" eb="549">
      <t>ネンド</t>
    </rPh>
    <rPh sb="550" eb="552">
      <t>スウチ</t>
    </rPh>
    <rPh sb="577" eb="579">
      <t>トウチョウ</t>
    </rPh>
    <rPh sb="585" eb="587">
      <t>セイビ</t>
    </rPh>
    <rPh sb="590" eb="592">
      <t>カンリョウ</t>
    </rPh>
    <rPh sb="597" eb="599">
      <t>オスイ</t>
    </rPh>
    <rPh sb="600" eb="602">
      <t>キサイ</t>
    </rPh>
    <rPh sb="604" eb="608">
      <t>ウスイセイビ</t>
    </rPh>
    <rPh sb="608" eb="610">
      <t>ジギョウ</t>
    </rPh>
    <rPh sb="611" eb="612">
      <t>カカ</t>
    </rPh>
    <rPh sb="613" eb="615">
      <t>キサイ</t>
    </rPh>
    <rPh sb="615" eb="617">
      <t>カリイレ</t>
    </rPh>
    <rPh sb="618" eb="619">
      <t>フ</t>
    </rPh>
    <rPh sb="626" eb="628">
      <t>キイン</t>
    </rPh>
    <rPh sb="633" eb="635">
      <t>イジョウ</t>
    </rPh>
    <rPh sb="640" eb="642">
      <t>コンゴ</t>
    </rPh>
    <rPh sb="643" eb="648">
      <t>キギョウサイザンダカ</t>
    </rPh>
    <rPh sb="648" eb="649">
      <t>タイ</t>
    </rPh>
    <rPh sb="649" eb="653">
      <t>ジギョウキボ</t>
    </rPh>
    <rPh sb="653" eb="655">
      <t>ヒリツ</t>
    </rPh>
    <rPh sb="656" eb="657">
      <t>サ</t>
    </rPh>
    <rPh sb="662" eb="664">
      <t>ヨソウ</t>
    </rPh>
    <rPh sb="684" eb="685">
      <t>ヤク</t>
    </rPh>
    <rPh sb="690" eb="692">
      <t>ゾウカ</t>
    </rPh>
    <rPh sb="694" eb="697">
      <t>シヨウリョウ</t>
    </rPh>
    <rPh sb="700" eb="704">
      <t>オスイケイヒ</t>
    </rPh>
    <rPh sb="720" eb="721">
      <t>シメ</t>
    </rPh>
    <rPh sb="727" eb="728">
      <t>コ</t>
    </rPh>
    <rPh sb="746" eb="748">
      <t>ケイヒ</t>
    </rPh>
    <rPh sb="748" eb="750">
      <t>サクゲン</t>
    </rPh>
    <rPh sb="750" eb="751">
      <t>オヨ</t>
    </rPh>
    <rPh sb="752" eb="756">
      <t>ゲンカショウキャク</t>
    </rPh>
    <rPh sb="756" eb="757">
      <t>ヒ</t>
    </rPh>
    <rPh sb="758" eb="760">
      <t>ゲンショウ</t>
    </rPh>
    <rPh sb="798" eb="801">
      <t>コンネンド</t>
    </rPh>
    <rPh sb="804" eb="806">
      <t>キジュツ</t>
    </rPh>
    <rPh sb="808" eb="809">
      <t>トオ</t>
    </rPh>
    <rPh sb="810" eb="815">
      <t>オスイショリヒ</t>
    </rPh>
    <rPh sb="816" eb="818">
      <t>ゲンショウ</t>
    </rPh>
    <rPh sb="834" eb="835">
      <t>シタ</t>
    </rPh>
    <rPh sb="899" eb="904">
      <t>コウキョウゲスイドウ</t>
    </rPh>
    <rPh sb="905" eb="907">
      <t>セツゾク</t>
    </rPh>
    <rPh sb="915" eb="917">
      <t>シセツ</t>
    </rPh>
    <rPh sb="918" eb="920">
      <t>ホユウ</t>
    </rPh>
    <rPh sb="954" eb="958">
      <t>スイセンカリツ</t>
    </rPh>
    <rPh sb="963" eb="965">
      <t>モクヒョウ</t>
    </rPh>
    <phoneticPr fontId="4"/>
  </si>
  <si>
    <t>　減価償却費に誤りがあったため、正しい数値は以下のとおりである。
令和３年度　（誤）53.33　（正）46.67
　有形固定資産減価償却率は、前年度から1.66％増加し48.33％であり、施設の老朽化は進行しているが、法定耐用年を経過した管渠老朽化率は０％となっている。これらは、下水道事業が昭和60年の供用開始以来38年が経過しているのに対し、下水道管渠の法定耐用年数が50年であり、未だ施設更新時期が到来していないことを示している。</t>
    <rPh sb="1" eb="5">
      <t>ゲンカショウキャク</t>
    </rPh>
    <rPh sb="5" eb="6">
      <t>ヒ</t>
    </rPh>
    <rPh sb="7" eb="8">
      <t>アヤマ</t>
    </rPh>
    <rPh sb="16" eb="17">
      <t>タダ</t>
    </rPh>
    <rPh sb="19" eb="21">
      <t>スウチ</t>
    </rPh>
    <rPh sb="22" eb="24">
      <t>イカ</t>
    </rPh>
    <rPh sb="34" eb="36">
      <t>レイワ</t>
    </rPh>
    <rPh sb="37" eb="39">
      <t>ネンド</t>
    </rPh>
    <rPh sb="41" eb="42">
      <t>アヤマ</t>
    </rPh>
    <rPh sb="50" eb="51">
      <t>タダ</t>
    </rPh>
    <rPh sb="60" eb="66">
      <t>ユウケイコテイシサン</t>
    </rPh>
    <rPh sb="66" eb="70">
      <t>ゲンカショウキャク</t>
    </rPh>
    <rPh sb="70" eb="71">
      <t>リツ</t>
    </rPh>
    <rPh sb="73" eb="76">
      <t>ゼンネンド</t>
    </rPh>
    <rPh sb="83" eb="85">
      <t>ゾウカ</t>
    </rPh>
    <rPh sb="96" eb="98">
      <t>シセツ</t>
    </rPh>
    <rPh sb="99" eb="102">
      <t>ロウキュウカ</t>
    </rPh>
    <rPh sb="103" eb="105">
      <t>シンコウ</t>
    </rPh>
    <rPh sb="142" eb="145">
      <t>ゲスイドウ</t>
    </rPh>
    <rPh sb="145" eb="147">
      <t>ジギョウ</t>
    </rPh>
    <rPh sb="148" eb="150">
      <t>ショウワ</t>
    </rPh>
    <rPh sb="152" eb="153">
      <t>トシ</t>
    </rPh>
    <rPh sb="154" eb="156">
      <t>キョウヨウ</t>
    </rPh>
    <rPh sb="156" eb="160">
      <t>カイシイライ</t>
    </rPh>
    <rPh sb="162" eb="163">
      <t>ネン</t>
    </rPh>
    <rPh sb="164" eb="166">
      <t>ケイカ</t>
    </rPh>
    <rPh sb="172" eb="173">
      <t>タイ</t>
    </rPh>
    <rPh sb="175" eb="180">
      <t>ゲスイドウカンキョ</t>
    </rPh>
    <rPh sb="181" eb="187">
      <t>ホウテイタイヨウネンスウ</t>
    </rPh>
    <rPh sb="190" eb="191">
      <t>ネン</t>
    </rPh>
    <rPh sb="195" eb="196">
      <t>イマ</t>
    </rPh>
    <rPh sb="197" eb="201">
      <t>シセツコウシン</t>
    </rPh>
    <rPh sb="201" eb="203">
      <t>ジキ</t>
    </rPh>
    <rPh sb="204" eb="206">
      <t>トウライ</t>
    </rPh>
    <rPh sb="214" eb="215">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</si>
</sst>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1D-49F0-9EF5-EE324B63D0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411D-49F0-9EF5-EE324B63D0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42-4ADB-AD87-8622F2F5C0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2D42-4ADB-AD87-8622F2F5C0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96.13</c:v>
                </c:pt>
                <c:pt idx="3">
                  <c:v>96.33</c:v>
                </c:pt>
                <c:pt idx="4">
                  <c:v>96.73</c:v>
                </c:pt>
              </c:numCache>
            </c:numRef>
          </c:val>
          <c:extLst>
            <c:ext xmlns:c16="http://schemas.microsoft.com/office/drawing/2014/chart" uri="{C3380CC4-5D6E-409C-BE32-E72D297353CC}">
              <c16:uniqueId val="{00000000-E60C-4502-BFFC-E1F69332E5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E60C-4502-BFFC-E1F69332E5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129.43</c:v>
                </c:pt>
                <c:pt idx="3">
                  <c:v>128.21</c:v>
                </c:pt>
                <c:pt idx="4">
                  <c:v>131.62</c:v>
                </c:pt>
              </c:numCache>
            </c:numRef>
          </c:val>
          <c:extLst>
            <c:ext xmlns:c16="http://schemas.microsoft.com/office/drawing/2014/chart" uri="{C3380CC4-5D6E-409C-BE32-E72D297353CC}">
              <c16:uniqueId val="{00000000-5DC5-4187-B425-4AA25304FA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5DC5-4187-B425-4AA25304FA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45.81</c:v>
                </c:pt>
                <c:pt idx="3">
                  <c:v>53.33</c:v>
                </c:pt>
                <c:pt idx="4">
                  <c:v>48.33</c:v>
                </c:pt>
              </c:numCache>
            </c:numRef>
          </c:val>
          <c:extLst>
            <c:ext xmlns:c16="http://schemas.microsoft.com/office/drawing/2014/chart" uri="{C3380CC4-5D6E-409C-BE32-E72D297353CC}">
              <c16:uniqueId val="{00000000-D1CF-40E6-9D26-D67879C4FE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D1CF-40E6-9D26-D67879C4FE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86-409A-AA08-3AD74CC4E2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8D86-409A-AA08-3AD74CC4E2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AC-4196-87E5-23B452092F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99AC-4196-87E5-23B452092F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39.31</c:v>
                </c:pt>
                <c:pt idx="3">
                  <c:v>54.48</c:v>
                </c:pt>
                <c:pt idx="4">
                  <c:v>69.97</c:v>
                </c:pt>
              </c:numCache>
            </c:numRef>
          </c:val>
          <c:extLst>
            <c:ext xmlns:c16="http://schemas.microsoft.com/office/drawing/2014/chart" uri="{C3380CC4-5D6E-409C-BE32-E72D297353CC}">
              <c16:uniqueId val="{00000000-BA9B-4EB9-BC6A-8ED6F3F9D4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BA9B-4EB9-BC6A-8ED6F3F9D4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138.76</c:v>
                </c:pt>
                <c:pt idx="3">
                  <c:v>145.85</c:v>
                </c:pt>
                <c:pt idx="4">
                  <c:v>1220.8499999999999</c:v>
                </c:pt>
              </c:numCache>
            </c:numRef>
          </c:val>
          <c:extLst>
            <c:ext xmlns:c16="http://schemas.microsoft.com/office/drawing/2014/chart" uri="{C3380CC4-5D6E-409C-BE32-E72D297353CC}">
              <c16:uniqueId val="{00000000-EA82-412D-A2E0-AE9F4412AE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EA82-412D-A2E0-AE9F4412AE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92.46</c:v>
                </c:pt>
                <c:pt idx="3">
                  <c:v>89.79</c:v>
                </c:pt>
                <c:pt idx="4">
                  <c:v>104.75</c:v>
                </c:pt>
              </c:numCache>
            </c:numRef>
          </c:val>
          <c:extLst>
            <c:ext xmlns:c16="http://schemas.microsoft.com/office/drawing/2014/chart" uri="{C3380CC4-5D6E-409C-BE32-E72D297353CC}">
              <c16:uniqueId val="{00000000-EA2F-49E9-8D3F-A555D36B85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EA2F-49E9-8D3F-A555D36B85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179</c:v>
                </c:pt>
                <c:pt idx="3">
                  <c:v>185</c:v>
                </c:pt>
                <c:pt idx="4">
                  <c:v>158.85</c:v>
                </c:pt>
              </c:numCache>
            </c:numRef>
          </c:val>
          <c:extLst>
            <c:ext xmlns:c16="http://schemas.microsoft.com/office/drawing/2014/chart" uri="{C3380CC4-5D6E-409C-BE32-E72D297353CC}">
              <c16:uniqueId val="{00000000-23ED-4ADF-B565-53E3CD2872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23ED-4ADF-B565-53E3CD2872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62" zoomScale="120" zoomScaleNormal="12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大河原町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23578</v>
      </c>
      <c r="AM8" s="45"/>
      <c r="AN8" s="45"/>
      <c r="AO8" s="45"/>
      <c r="AP8" s="45"/>
      <c r="AQ8" s="45"/>
      <c r="AR8" s="45"/>
      <c r="AS8" s="45"/>
      <c r="AT8" s="46">
        <f>データ!T6</f>
        <v>24.99</v>
      </c>
      <c r="AU8" s="46"/>
      <c r="AV8" s="46"/>
      <c r="AW8" s="46"/>
      <c r="AX8" s="46"/>
      <c r="AY8" s="46"/>
      <c r="AZ8" s="46"/>
      <c r="BA8" s="46"/>
      <c r="BB8" s="46">
        <f>データ!U6</f>
        <v>943.5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51.1</v>
      </c>
      <c r="J10" s="46"/>
      <c r="K10" s="46"/>
      <c r="L10" s="46"/>
      <c r="M10" s="46"/>
      <c r="N10" s="46"/>
      <c r="O10" s="46"/>
      <c r="P10" s="46">
        <f>データ!P6</f>
        <v>94.58</v>
      </c>
      <c r="Q10" s="46"/>
      <c r="R10" s="46"/>
      <c r="S10" s="46"/>
      <c r="T10" s="46"/>
      <c r="U10" s="46"/>
      <c r="V10" s="46"/>
      <c r="W10" s="46">
        <f>データ!Q6</f>
        <v>110.54</v>
      </c>
      <c r="X10" s="46"/>
      <c r="Y10" s="46"/>
      <c r="Z10" s="46"/>
      <c r="AA10" s="46"/>
      <c r="AB10" s="46"/>
      <c r="AC10" s="46"/>
      <c r="AD10" s="45">
        <f>データ!R6</f>
        <v>3080</v>
      </c>
      <c r="AE10" s="45"/>
      <c r="AF10" s="45"/>
      <c r="AG10" s="45"/>
      <c r="AH10" s="45"/>
      <c r="AI10" s="45"/>
      <c r="AJ10" s="45"/>
      <c r="AK10" s="2"/>
      <c r="AL10" s="45">
        <f>データ!V6</f>
        <v>22308</v>
      </c>
      <c r="AM10" s="45"/>
      <c r="AN10" s="45"/>
      <c r="AO10" s="45"/>
      <c r="AP10" s="45"/>
      <c r="AQ10" s="45"/>
      <c r="AR10" s="45"/>
      <c r="AS10" s="45"/>
      <c r="AT10" s="46">
        <f>データ!W6</f>
        <v>6.29</v>
      </c>
      <c r="AU10" s="46"/>
      <c r="AV10" s="46"/>
      <c r="AW10" s="46"/>
      <c r="AX10" s="46"/>
      <c r="AY10" s="46"/>
      <c r="AZ10" s="46"/>
      <c r="BA10" s="46"/>
      <c r="BB10" s="46">
        <f>データ!X6</f>
        <v>3546.58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TBXF5y3fD2oFJxAscekXFqWz1cbDeTXx2ljRQQ7mvf0yILGPIWAAOa4+YGxEH4sUWPGxvDOckM3qtGtnAGI3Q==" saltValue="vjJMBy0s02o10RCEA0US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43214</v>
      </c>
      <c r="D6" s="19">
        <f t="shared" si="3"/>
        <v>46</v>
      </c>
      <c r="E6" s="19">
        <f t="shared" si="3"/>
        <v>17</v>
      </c>
      <c r="F6" s="19">
        <f t="shared" si="3"/>
        <v>1</v>
      </c>
      <c r="G6" s="19">
        <f t="shared" si="3"/>
        <v>0</v>
      </c>
      <c r="H6" s="19" t="str">
        <f t="shared" si="3"/>
        <v>宮城県　大河原町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51.1</v>
      </c>
      <c r="P6" s="20">
        <f t="shared" si="3"/>
        <v>94.58</v>
      </c>
      <c r="Q6" s="20">
        <f t="shared" si="3"/>
        <v>110.54</v>
      </c>
      <c r="R6" s="20">
        <f t="shared" si="3"/>
        <v>3080</v>
      </c>
      <c r="S6" s="20">
        <f t="shared" si="3"/>
        <v>23578</v>
      </c>
      <c r="T6" s="20">
        <f t="shared" si="3"/>
        <v>24.99</v>
      </c>
      <c r="U6" s="20">
        <f t="shared" si="3"/>
        <v>943.5</v>
      </c>
      <c r="V6" s="20">
        <f t="shared" si="3"/>
        <v>22308</v>
      </c>
      <c r="W6" s="20">
        <f t="shared" si="3"/>
        <v>6.29</v>
      </c>
      <c r="X6" s="20">
        <f t="shared" si="3"/>
        <v>3546.58</v>
      </c>
      <c r="Y6" s="21" t="str">
        <f>IF(Y7="",NA(),Y7)</f>
        <v>-</v>
      </c>
      <c r="Z6" s="21" t="str">
        <f t="shared" ref="Z6:AH6" si="4">IF(Z7="",NA(),Z7)</f>
        <v>-</v>
      </c>
      <c r="AA6" s="21">
        <f t="shared" si="4"/>
        <v>129.43</v>
      </c>
      <c r="AB6" s="21">
        <f t="shared" si="4"/>
        <v>128.21</v>
      </c>
      <c r="AC6" s="21">
        <f t="shared" si="4"/>
        <v>131.62</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39.31</v>
      </c>
      <c r="AX6" s="21">
        <f t="shared" si="6"/>
        <v>54.48</v>
      </c>
      <c r="AY6" s="21">
        <f t="shared" si="6"/>
        <v>69.97</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138.76</v>
      </c>
      <c r="BI6" s="21">
        <f t="shared" si="7"/>
        <v>145.85</v>
      </c>
      <c r="BJ6" s="21">
        <f t="shared" si="7"/>
        <v>1220.8499999999999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92.46</v>
      </c>
      <c r="BT6" s="21">
        <f t="shared" si="8"/>
        <v>89.79</v>
      </c>
      <c r="BU6" s="21">
        <f t="shared" si="8"/>
        <v>104.75</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179</v>
      </c>
      <c r="CE6" s="21">
        <f t="shared" si="9"/>
        <v>185</v>
      </c>
      <c r="CF6" s="21">
        <f t="shared" si="9"/>
        <v>158.85</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96.13</v>
      </c>
      <c r="DA6" s="21">
        <f t="shared" si="11"/>
        <v>96.33</v>
      </c>
      <c r="DB6" s="21">
        <f t="shared" si="11"/>
        <v>96.73</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45.81</v>
      </c>
      <c r="DL6" s="21">
        <f t="shared" si="12"/>
        <v>53.33</v>
      </c>
      <c r="DM6" s="21">
        <f t="shared" si="12"/>
        <v>48.33</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43214</v>
      </c>
      <c r="D7" s="23">
        <v>46</v>
      </c>
      <c r="E7" s="23">
        <v>17</v>
      </c>
      <c r="F7" s="23">
        <v>1</v>
      </c>
      <c r="G7" s="23">
        <v>0</v>
      </c>
      <c r="H7" s="23" t="s">
        <v>95</v>
      </c>
      <c r="I7" s="23" t="s">
        <v>96</v>
      </c>
      <c r="J7" s="23" t="s">
        <v>97</v>
      </c>
      <c r="K7" s="23" t="s">
        <v>98</v>
      </c>
      <c r="L7" s="23" t="s">
        <v>99</v>
      </c>
      <c r="M7" s="23" t="s">
        <v>100</v>
      </c>
      <c r="N7" s="24" t="s">
        <v>101</v>
      </c>
      <c r="O7" s="24">
        <v>51.1</v>
      </c>
      <c r="P7" s="24">
        <v>94.58</v>
      </c>
      <c r="Q7" s="24">
        <v>110.54</v>
      </c>
      <c r="R7" s="24">
        <v>3080</v>
      </c>
      <c r="S7" s="24">
        <v>23578</v>
      </c>
      <c r="T7" s="24">
        <v>24.99</v>
      </c>
      <c r="U7" s="24">
        <v>943.5</v>
      </c>
      <c r="V7" s="24">
        <v>22308</v>
      </c>
      <c r="W7" s="24">
        <v>6.29</v>
      </c>
      <c r="X7" s="24">
        <v>3546.58</v>
      </c>
      <c r="Y7" s="24" t="s">
        <v>101</v>
      </c>
      <c r="Z7" s="24" t="s">
        <v>101</v>
      </c>
      <c r="AA7" s="24">
        <v>129.43</v>
      </c>
      <c r="AB7" s="24">
        <v>128.21</v>
      </c>
      <c r="AC7" s="24">
        <v>131.62</v>
      </c>
      <c r="AD7" s="24" t="s">
        <v>101</v>
      </c>
      <c r="AE7" s="24" t="s">
        <v>101</v>
      </c>
      <c r="AF7" s="24">
        <v>106.5</v>
      </c>
      <c r="AG7" s="24">
        <v>106.22</v>
      </c>
      <c r="AH7" s="24">
        <v>107.01</v>
      </c>
      <c r="AI7" s="24">
        <v>106.11</v>
      </c>
      <c r="AJ7" s="24" t="s">
        <v>101</v>
      </c>
      <c r="AK7" s="24" t="s">
        <v>101</v>
      </c>
      <c r="AL7" s="24">
        <v>0</v>
      </c>
      <c r="AM7" s="24">
        <v>0</v>
      </c>
      <c r="AN7" s="24">
        <v>0</v>
      </c>
      <c r="AO7" s="24" t="s">
        <v>101</v>
      </c>
      <c r="AP7" s="24" t="s">
        <v>101</v>
      </c>
      <c r="AQ7" s="24">
        <v>18.36</v>
      </c>
      <c r="AR7" s="24">
        <v>18.010000000000002</v>
      </c>
      <c r="AS7" s="24">
        <v>23.86</v>
      </c>
      <c r="AT7" s="24">
        <v>3.15</v>
      </c>
      <c r="AU7" s="24" t="s">
        <v>101</v>
      </c>
      <c r="AV7" s="24" t="s">
        <v>101</v>
      </c>
      <c r="AW7" s="24">
        <v>39.31</v>
      </c>
      <c r="AX7" s="24">
        <v>54.48</v>
      </c>
      <c r="AY7" s="24">
        <v>69.97</v>
      </c>
      <c r="AZ7" s="24" t="s">
        <v>101</v>
      </c>
      <c r="BA7" s="24" t="s">
        <v>101</v>
      </c>
      <c r="BB7" s="24">
        <v>55.6</v>
      </c>
      <c r="BC7" s="24">
        <v>59.4</v>
      </c>
      <c r="BD7" s="24">
        <v>68.27</v>
      </c>
      <c r="BE7" s="24">
        <v>73.44</v>
      </c>
      <c r="BF7" s="24" t="s">
        <v>101</v>
      </c>
      <c r="BG7" s="24" t="s">
        <v>101</v>
      </c>
      <c r="BH7" s="24">
        <v>138.76</v>
      </c>
      <c r="BI7" s="24">
        <v>145.85</v>
      </c>
      <c r="BJ7" s="24">
        <v>1220.8499999999999</v>
      </c>
      <c r="BK7" s="24" t="s">
        <v>101</v>
      </c>
      <c r="BL7" s="24" t="s">
        <v>101</v>
      </c>
      <c r="BM7" s="24">
        <v>789.08</v>
      </c>
      <c r="BN7" s="24">
        <v>747.84</v>
      </c>
      <c r="BO7" s="24">
        <v>804.98</v>
      </c>
      <c r="BP7" s="24">
        <v>652.82000000000005</v>
      </c>
      <c r="BQ7" s="24" t="s">
        <v>101</v>
      </c>
      <c r="BR7" s="24" t="s">
        <v>101</v>
      </c>
      <c r="BS7" s="24">
        <v>92.46</v>
      </c>
      <c r="BT7" s="24">
        <v>89.79</v>
      </c>
      <c r="BU7" s="24">
        <v>104.75</v>
      </c>
      <c r="BV7" s="24" t="s">
        <v>101</v>
      </c>
      <c r="BW7" s="24" t="s">
        <v>101</v>
      </c>
      <c r="BX7" s="24">
        <v>88.25</v>
      </c>
      <c r="BY7" s="24">
        <v>90.17</v>
      </c>
      <c r="BZ7" s="24">
        <v>88.71</v>
      </c>
      <c r="CA7" s="24">
        <v>97.61</v>
      </c>
      <c r="CB7" s="24" t="s">
        <v>101</v>
      </c>
      <c r="CC7" s="24" t="s">
        <v>101</v>
      </c>
      <c r="CD7" s="24">
        <v>179</v>
      </c>
      <c r="CE7" s="24">
        <v>185</v>
      </c>
      <c r="CF7" s="24">
        <v>158.85</v>
      </c>
      <c r="CG7" s="24" t="s">
        <v>101</v>
      </c>
      <c r="CH7" s="24" t="s">
        <v>101</v>
      </c>
      <c r="CI7" s="24">
        <v>176.37</v>
      </c>
      <c r="CJ7" s="24">
        <v>173.17</v>
      </c>
      <c r="CK7" s="24">
        <v>174.8</v>
      </c>
      <c r="CL7" s="24">
        <v>138.29</v>
      </c>
      <c r="CM7" s="24" t="s">
        <v>101</v>
      </c>
      <c r="CN7" s="24" t="s">
        <v>101</v>
      </c>
      <c r="CO7" s="24" t="s">
        <v>101</v>
      </c>
      <c r="CP7" s="24" t="s">
        <v>101</v>
      </c>
      <c r="CQ7" s="24" t="s">
        <v>101</v>
      </c>
      <c r="CR7" s="24" t="s">
        <v>101</v>
      </c>
      <c r="CS7" s="24" t="s">
        <v>101</v>
      </c>
      <c r="CT7" s="24">
        <v>56.72</v>
      </c>
      <c r="CU7" s="24">
        <v>56.43</v>
      </c>
      <c r="CV7" s="24">
        <v>55.82</v>
      </c>
      <c r="CW7" s="24">
        <v>59.1</v>
      </c>
      <c r="CX7" s="24" t="s">
        <v>101</v>
      </c>
      <c r="CY7" s="24" t="s">
        <v>101</v>
      </c>
      <c r="CZ7" s="24">
        <v>96.13</v>
      </c>
      <c r="DA7" s="24">
        <v>96.33</v>
      </c>
      <c r="DB7" s="24">
        <v>96.73</v>
      </c>
      <c r="DC7" s="24" t="s">
        <v>101</v>
      </c>
      <c r="DD7" s="24" t="s">
        <v>101</v>
      </c>
      <c r="DE7" s="24">
        <v>90.72</v>
      </c>
      <c r="DF7" s="24">
        <v>91.07</v>
      </c>
      <c r="DG7" s="24">
        <v>90.67</v>
      </c>
      <c r="DH7" s="24">
        <v>95.82</v>
      </c>
      <c r="DI7" s="24" t="s">
        <v>101</v>
      </c>
      <c r="DJ7" s="24" t="s">
        <v>101</v>
      </c>
      <c r="DK7" s="24">
        <v>45.81</v>
      </c>
      <c r="DL7" s="24">
        <v>53.33</v>
      </c>
      <c r="DM7" s="24">
        <v>48.33</v>
      </c>
      <c r="DN7" s="24" t="s">
        <v>101</v>
      </c>
      <c r="DO7" s="24" t="s">
        <v>101</v>
      </c>
      <c r="DP7" s="24">
        <v>20.78</v>
      </c>
      <c r="DQ7" s="24">
        <v>23.54</v>
      </c>
      <c r="DR7" s="24">
        <v>25.86</v>
      </c>
      <c r="DS7" s="24">
        <v>39.74</v>
      </c>
      <c r="DT7" s="24" t="s">
        <v>101</v>
      </c>
      <c r="DU7" s="24" t="s">
        <v>101</v>
      </c>
      <c r="DV7" s="24">
        <v>0</v>
      </c>
      <c r="DW7" s="24">
        <v>0</v>
      </c>
      <c r="DX7" s="24">
        <v>0</v>
      </c>
      <c r="DY7" s="24" t="s">
        <v>101</v>
      </c>
      <c r="DZ7" s="24" t="s">
        <v>101</v>
      </c>
      <c r="EA7" s="24">
        <v>1.34</v>
      </c>
      <c r="EB7" s="24">
        <v>1.5</v>
      </c>
      <c r="EC7" s="24">
        <v>1.4</v>
      </c>
      <c r="ED7" s="24">
        <v>7.62</v>
      </c>
      <c r="EE7" s="24" t="s">
        <v>101</v>
      </c>
      <c r="EF7" s="24" t="s">
        <v>101</v>
      </c>
      <c r="EG7" s="24">
        <v>0</v>
      </c>
      <c r="EH7" s="24">
        <v>0</v>
      </c>
      <c r="EI7" s="24">
        <v>0</v>
      </c>
      <c r="EJ7" s="24" t="s">
        <v>101</v>
      </c>
      <c r="EK7" s="24" t="s">
        <v>101</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47484</v>
      </c>
      <c r="C10" s="28">
        <f>DATEVALUE($B7+12-C11&amp;"/1/"&amp;C12)</f>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2024-02-06T00:37:25Z</cp:lastPrinted>
  <dcterms:created xsi:type="dcterms:W3CDTF">2023-12-12T00:42:47Z</dcterms:created>
  <dcterms:modified xsi:type="dcterms:W3CDTF">2024-02-06T00:39:12Z</dcterms:modified>
  <cp:category/>
</cp:coreProperties>
</file>